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\Box\saura_self\Proj - Best use of biomass\data\correspondence_files\"/>
    </mc:Choice>
  </mc:AlternateContent>
  <xr:revisionPtr revIDLastSave="0" documentId="13_ncr:1_{E05E1D9F-1797-4A06-85F4-29CB289AE535}" xr6:coauthVersionLast="47" xr6:coauthVersionMax="47" xr10:uidLastSave="{00000000-0000-0000-0000-000000000000}"/>
  <bookViews>
    <workbookView xWindow="-38510" yWindow="-60" windowWidth="38620" windowHeight="21220" xr2:uid="{3ED8AC0C-589B-463D-82E8-D8012A7B6750}"/>
  </bookViews>
  <sheets>
    <sheet name="GREET_mappings" sheetId="3" r:id="rId1"/>
    <sheet name="fuel_properties" sheetId="4" r:id="rId2"/>
    <sheet name="LCA_metrices" sheetId="5" r:id="rId3"/>
    <sheet name="Sheet1" sheetId="6" r:id="rId4"/>
  </sheets>
  <externalReferences>
    <externalReference r:id="rId5"/>
    <externalReference r:id="rId6"/>
  </externalReferences>
  <definedNames>
    <definedName name="_xlnm._FilterDatabase" localSheetId="0" hidden="1">GREET_mappings!$A$1:$Q$4587</definedName>
    <definedName name="_xlnm._FilterDatabase" localSheetId="3" hidden="1">Sheet1!$A$1:$B$102</definedName>
    <definedName name="BTU2kWh">[1]Fuel_Specs!$G$199</definedName>
    <definedName name="BTU2MJ">[2]Fuel_Specs!$G$197</definedName>
    <definedName name="BTU2mmBTU">[1]Fuel_Specs!$G$201</definedName>
    <definedName name="Electric_TnDLoss">GREET_mappings!$D$101</definedName>
    <definedName name="kWh2BTU">[1]Fuel_Specs!$F$200</definedName>
    <definedName name="mmBTU2BTU">[1]Fuel_Specs!$H$200</definedName>
    <definedName name="mmBTU2kWh">[1]Fuel_Specs!$H$199</definedName>
    <definedName name="mmBTU2MJ">[2]Fuel_Specs!$H$197</definedName>
    <definedName name="T2g">[1]Fuel_Specs!$F$181</definedName>
    <definedName name="T2MT">[1]Fuel_Specs!$F$183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06" i="3" l="1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3894" i="3" l="1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L3422" i="3" l="1"/>
  <c r="L3443" i="3"/>
  <c r="L3444" i="3"/>
  <c r="L3445" i="3"/>
  <c r="L3446" i="3"/>
  <c r="L3447" i="3"/>
  <c r="L3449" i="3"/>
  <c r="L3429" i="3"/>
  <c r="L3430" i="3"/>
  <c r="L3431" i="3"/>
  <c r="L3432" i="3"/>
  <c r="L3433" i="3"/>
  <c r="L3435" i="3"/>
  <c r="L3436" i="3"/>
  <c r="L3437" i="3"/>
  <c r="L3438" i="3"/>
  <c r="L3423" i="3"/>
  <c r="L3424" i="3"/>
  <c r="L3425" i="3"/>
  <c r="L3426" i="3"/>
  <c r="L3427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K3428" i="3"/>
  <c r="K3440" i="3"/>
  <c r="H3440" i="3" s="1"/>
  <c r="K3441" i="3"/>
  <c r="H3441" i="3" s="1"/>
  <c r="K3442" i="3"/>
  <c r="H2906" i="3" l="1"/>
  <c r="H3723" i="3"/>
  <c r="G4098" i="3" l="1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5" i="3"/>
  <c r="G4474" i="3"/>
  <c r="G4473" i="3"/>
  <c r="G4472" i="3"/>
  <c r="G4471" i="3"/>
  <c r="G4470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1" i="3"/>
  <c r="G4220" i="3"/>
  <c r="G4219" i="3"/>
  <c r="G4218" i="3"/>
  <c r="G4217" i="3"/>
  <c r="G4216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0" i="3"/>
  <c r="G4199" i="3"/>
  <c r="G4198" i="3"/>
  <c r="G4197" i="3"/>
  <c r="G4196" i="3"/>
  <c r="G4195" i="3"/>
  <c r="G3979" i="3"/>
  <c r="G3978" i="3"/>
  <c r="G3977" i="3"/>
  <c r="G3976" i="3"/>
  <c r="G3975" i="3"/>
  <c r="G3974" i="3"/>
  <c r="G3973" i="3"/>
  <c r="G3972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6" i="3"/>
  <c r="G3955" i="3"/>
  <c r="G3954" i="3"/>
  <c r="G3953" i="3"/>
  <c r="G3952" i="3"/>
  <c r="G3951" i="3"/>
  <c r="G3768" i="3"/>
  <c r="G3767" i="3"/>
  <c r="G3766" i="3"/>
  <c r="G3737" i="3"/>
  <c r="G3736" i="3"/>
  <c r="G3735" i="3"/>
  <c r="G3571" i="3"/>
  <c r="G3570" i="3"/>
  <c r="G3569" i="3"/>
  <c r="G3568" i="3"/>
  <c r="G3567" i="3"/>
  <c r="G3566" i="3"/>
  <c r="G3565" i="3"/>
  <c r="G3564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8" i="3"/>
  <c r="G3547" i="3"/>
  <c r="G3546" i="3"/>
  <c r="G3545" i="3"/>
  <c r="G3544" i="3"/>
  <c r="G3543" i="3"/>
  <c r="G3541" i="3"/>
  <c r="G3540" i="3"/>
  <c r="G3539" i="3"/>
  <c r="G3538" i="3"/>
  <c r="G3537" i="3"/>
  <c r="G3536" i="3"/>
  <c r="G3535" i="3"/>
  <c r="G3534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8" i="3"/>
  <c r="G3517" i="3"/>
  <c r="G3516" i="3"/>
  <c r="G3515" i="3"/>
  <c r="G3514" i="3"/>
  <c r="G3513" i="3"/>
  <c r="M4008" i="3"/>
  <c r="M4007" i="3"/>
  <c r="M4006" i="3"/>
  <c r="M4005" i="3"/>
  <c r="M4004" i="3"/>
  <c r="M4003" i="3"/>
  <c r="M4002" i="3"/>
  <c r="M4001" i="3"/>
  <c r="M3999" i="3"/>
  <c r="M3998" i="3"/>
  <c r="M3997" i="3"/>
  <c r="M3996" i="3"/>
  <c r="M3995" i="3"/>
  <c r="M3994" i="3"/>
  <c r="M3993" i="3"/>
  <c r="M3992" i="3"/>
  <c r="M3991" i="3"/>
  <c r="M3990" i="3"/>
  <c r="M3989" i="3"/>
  <c r="M3988" i="3"/>
  <c r="M3986" i="3"/>
  <c r="M3985" i="3"/>
  <c r="M3984" i="3"/>
  <c r="M3983" i="3"/>
  <c r="M3982" i="3"/>
  <c r="M3981" i="3"/>
  <c r="G4008" i="3"/>
  <c r="G4007" i="3"/>
  <c r="G4006" i="3"/>
  <c r="G4005" i="3"/>
  <c r="G4004" i="3"/>
  <c r="G4003" i="3"/>
  <c r="G4002" i="3"/>
  <c r="G4001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6" i="3"/>
  <c r="G3985" i="3"/>
  <c r="G3984" i="3"/>
  <c r="G3983" i="3"/>
  <c r="G3982" i="3"/>
  <c r="G3981" i="3"/>
  <c r="M3950" i="3"/>
  <c r="M3949" i="3"/>
  <c r="M3948" i="3"/>
  <c r="M3947" i="3"/>
  <c r="M3946" i="3"/>
  <c r="M3945" i="3"/>
  <c r="M3944" i="3"/>
  <c r="M3943" i="3"/>
  <c r="M3941" i="3"/>
  <c r="M3940" i="3"/>
  <c r="M3939" i="3"/>
  <c r="M3938" i="3"/>
  <c r="M3937" i="3"/>
  <c r="M3936" i="3"/>
  <c r="M3935" i="3"/>
  <c r="M3934" i="3"/>
  <c r="M3933" i="3"/>
  <c r="M3932" i="3"/>
  <c r="M3931" i="3"/>
  <c r="M3930" i="3"/>
  <c r="M3928" i="3"/>
  <c r="M3927" i="3"/>
  <c r="M3926" i="3"/>
  <c r="M3925" i="3"/>
  <c r="M3924" i="3"/>
  <c r="M3923" i="3"/>
  <c r="M3893" i="3"/>
  <c r="M3892" i="3"/>
  <c r="M3891" i="3"/>
  <c r="M3890" i="3"/>
  <c r="M3889" i="3"/>
  <c r="M3888" i="3"/>
  <c r="M3887" i="3"/>
  <c r="M3886" i="3"/>
  <c r="M3884" i="3"/>
  <c r="M3883" i="3"/>
  <c r="M3882" i="3"/>
  <c r="M3881" i="3"/>
  <c r="M3880" i="3"/>
  <c r="M3879" i="3"/>
  <c r="M3878" i="3"/>
  <c r="M3877" i="3"/>
  <c r="M3876" i="3"/>
  <c r="M3875" i="3"/>
  <c r="M3874" i="3"/>
  <c r="M3873" i="3"/>
  <c r="M3871" i="3"/>
  <c r="M3870" i="3"/>
  <c r="M3869" i="3"/>
  <c r="M3868" i="3"/>
  <c r="M3867" i="3"/>
  <c r="M3866" i="3"/>
  <c r="M3864" i="3"/>
  <c r="M3863" i="3"/>
  <c r="M3862" i="3"/>
  <c r="M3861" i="3"/>
  <c r="M3860" i="3"/>
  <c r="M3859" i="3"/>
  <c r="M3858" i="3"/>
  <c r="M3857" i="3"/>
  <c r="M3855" i="3"/>
  <c r="M3854" i="3"/>
  <c r="M3853" i="3"/>
  <c r="M3852" i="3"/>
  <c r="M3851" i="3"/>
  <c r="M3850" i="3"/>
  <c r="M3849" i="3"/>
  <c r="M3848" i="3"/>
  <c r="M3847" i="3"/>
  <c r="M3846" i="3"/>
  <c r="M3845" i="3"/>
  <c r="M3844" i="3"/>
  <c r="M3842" i="3"/>
  <c r="M3841" i="3"/>
  <c r="M3840" i="3"/>
  <c r="M3839" i="3"/>
  <c r="M3838" i="3"/>
  <c r="M3837" i="3"/>
  <c r="M3835" i="3"/>
  <c r="M3834" i="3"/>
  <c r="M3833" i="3"/>
  <c r="M3832" i="3"/>
  <c r="M3831" i="3"/>
  <c r="M3830" i="3"/>
  <c r="M3829" i="3"/>
  <c r="M3828" i="3"/>
  <c r="M3826" i="3"/>
  <c r="M3825" i="3"/>
  <c r="M3824" i="3"/>
  <c r="M3823" i="3"/>
  <c r="M3822" i="3"/>
  <c r="M3821" i="3"/>
  <c r="M3820" i="3"/>
  <c r="M3819" i="3"/>
  <c r="M3818" i="3"/>
  <c r="M3817" i="3"/>
  <c r="M3816" i="3"/>
  <c r="M3815" i="3"/>
  <c r="M3813" i="3"/>
  <c r="M3812" i="3"/>
  <c r="M3811" i="3"/>
  <c r="M3810" i="3"/>
  <c r="M3809" i="3"/>
  <c r="M3808" i="3"/>
  <c r="M3806" i="3"/>
  <c r="M3805" i="3"/>
  <c r="M3804" i="3"/>
  <c r="M3803" i="3"/>
  <c r="M3802" i="3"/>
  <c r="M3801" i="3"/>
  <c r="M3800" i="3"/>
  <c r="M3799" i="3"/>
  <c r="M3797" i="3"/>
  <c r="M3796" i="3"/>
  <c r="M3795" i="3"/>
  <c r="M3794" i="3"/>
  <c r="M3793" i="3"/>
  <c r="M3792" i="3"/>
  <c r="M3791" i="3"/>
  <c r="M3790" i="3"/>
  <c r="M3789" i="3"/>
  <c r="M3788" i="3"/>
  <c r="M3787" i="3"/>
  <c r="M3786" i="3"/>
  <c r="M3784" i="3"/>
  <c r="M3783" i="3"/>
  <c r="M3782" i="3"/>
  <c r="M3781" i="3"/>
  <c r="M3780" i="3"/>
  <c r="M3779" i="3"/>
  <c r="G3950" i="3"/>
  <c r="G3949" i="3"/>
  <c r="G3948" i="3"/>
  <c r="G3947" i="3"/>
  <c r="G3946" i="3"/>
  <c r="G3945" i="3"/>
  <c r="G3944" i="3"/>
  <c r="G3943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8" i="3"/>
  <c r="G3927" i="3"/>
  <c r="G3926" i="3"/>
  <c r="G3925" i="3"/>
  <c r="G3924" i="3"/>
  <c r="G3923" i="3"/>
  <c r="G3893" i="3"/>
  <c r="G3892" i="3"/>
  <c r="G3891" i="3"/>
  <c r="G3890" i="3"/>
  <c r="G3889" i="3"/>
  <c r="G3888" i="3"/>
  <c r="G3887" i="3"/>
  <c r="G3886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1" i="3"/>
  <c r="G3870" i="3"/>
  <c r="G3869" i="3"/>
  <c r="G3868" i="3"/>
  <c r="G3867" i="3"/>
  <c r="G3866" i="3"/>
  <c r="G3864" i="3"/>
  <c r="G3863" i="3"/>
  <c r="G3862" i="3"/>
  <c r="G3861" i="3"/>
  <c r="G3860" i="3"/>
  <c r="G3859" i="3"/>
  <c r="G3858" i="3"/>
  <c r="G3857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2" i="3"/>
  <c r="G3841" i="3"/>
  <c r="G3840" i="3"/>
  <c r="G3839" i="3"/>
  <c r="G3838" i="3"/>
  <c r="G3837" i="3"/>
  <c r="G3835" i="3"/>
  <c r="G3834" i="3"/>
  <c r="G3833" i="3"/>
  <c r="G3832" i="3"/>
  <c r="G3831" i="3"/>
  <c r="G3830" i="3"/>
  <c r="G3829" i="3"/>
  <c r="G3828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3" i="3"/>
  <c r="G3812" i="3"/>
  <c r="G3811" i="3"/>
  <c r="G3810" i="3"/>
  <c r="G3809" i="3"/>
  <c r="G3808" i="3"/>
  <c r="G3806" i="3"/>
  <c r="G3805" i="3"/>
  <c r="G3804" i="3"/>
  <c r="G3803" i="3"/>
  <c r="G3802" i="3"/>
  <c r="G3801" i="3"/>
  <c r="G3800" i="3"/>
  <c r="G3799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4" i="3"/>
  <c r="G3783" i="3"/>
  <c r="G3782" i="3"/>
  <c r="G3781" i="3"/>
  <c r="G3780" i="3"/>
  <c r="G3779" i="3"/>
  <c r="G4193" i="3"/>
  <c r="G4192" i="3"/>
  <c r="G4191" i="3"/>
  <c r="G4190" i="3"/>
  <c r="G4189" i="3"/>
  <c r="G4188" i="3"/>
  <c r="G4187" i="3"/>
  <c r="G4186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1" i="3"/>
  <c r="G4170" i="3"/>
  <c r="G4169" i="3"/>
  <c r="G4168" i="3"/>
  <c r="G4167" i="3"/>
  <c r="G4166" i="3"/>
  <c r="G3479" i="3"/>
  <c r="G3478" i="3"/>
  <c r="G3477" i="3"/>
  <c r="G3476" i="3"/>
  <c r="G3475" i="3"/>
  <c r="G3474" i="3"/>
  <c r="G3473" i="3"/>
  <c r="G3472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7" i="3"/>
  <c r="G3456" i="3"/>
  <c r="G3455" i="3"/>
  <c r="G3454" i="3"/>
  <c r="G3453" i="3"/>
  <c r="G3452" i="3"/>
  <c r="G3420" i="3"/>
  <c r="G3419" i="3"/>
  <c r="G3418" i="3"/>
  <c r="G3417" i="3"/>
  <c r="G3416" i="3"/>
  <c r="G3415" i="3"/>
  <c r="G3414" i="3"/>
  <c r="G3413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8" i="3"/>
  <c r="G3397" i="3"/>
  <c r="G3396" i="3"/>
  <c r="G3395" i="3"/>
  <c r="G3394" i="3"/>
  <c r="G3393" i="3"/>
  <c r="G3006" i="3"/>
  <c r="G3005" i="3"/>
  <c r="G3004" i="3"/>
  <c r="G3003" i="3"/>
  <c r="G3002" i="3"/>
  <c r="G3001" i="3"/>
  <c r="G3000" i="3"/>
  <c r="G2999" i="3"/>
  <c r="G2998" i="3"/>
  <c r="H2997" i="3"/>
  <c r="G2997" i="3"/>
  <c r="H2996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6" i="3"/>
  <c r="G2975" i="3"/>
  <c r="G2974" i="3"/>
  <c r="G2973" i="3"/>
  <c r="G2972" i="3"/>
  <c r="G2971" i="3"/>
  <c r="G2970" i="3"/>
  <c r="G2969" i="3"/>
  <c r="G2968" i="3"/>
  <c r="H2967" i="3"/>
  <c r="G2967" i="3"/>
  <c r="H2966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3777" i="3"/>
  <c r="G3776" i="3"/>
  <c r="G3775" i="3"/>
  <c r="G3774" i="3"/>
  <c r="G3773" i="3"/>
  <c r="G3772" i="3"/>
  <c r="G3771" i="3"/>
  <c r="G3770" i="3"/>
  <c r="G3769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M3679" i="3"/>
  <c r="M3667" i="3"/>
  <c r="M3651" i="3"/>
  <c r="M3639" i="3"/>
  <c r="M3623" i="3"/>
  <c r="M3611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118" i="3"/>
  <c r="G3117" i="3"/>
  <c r="G3116" i="3"/>
  <c r="G3115" i="3"/>
  <c r="G3114" i="3"/>
  <c r="G3113" i="3"/>
  <c r="G3112" i="3"/>
  <c r="G3111" i="3"/>
  <c r="H3110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H3098" i="3"/>
  <c r="G3098" i="3"/>
  <c r="G3097" i="3"/>
  <c r="G3096" i="3"/>
  <c r="G3095" i="3"/>
  <c r="G3094" i="3"/>
  <c r="G3093" i="3"/>
  <c r="G3092" i="3"/>
  <c r="H3091" i="3"/>
  <c r="G3091" i="3"/>
  <c r="G3062" i="3"/>
  <c r="G3061" i="3"/>
  <c r="G3060" i="3"/>
  <c r="G3059" i="3"/>
  <c r="G3058" i="3"/>
  <c r="G3057" i="3"/>
  <c r="G3056" i="3"/>
  <c r="G3055" i="3"/>
  <c r="H3054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H3042" i="3"/>
  <c r="G3042" i="3"/>
  <c r="G3041" i="3"/>
  <c r="G3040" i="3"/>
  <c r="G3039" i="3"/>
  <c r="G3038" i="3"/>
  <c r="G3037" i="3"/>
  <c r="G3036" i="3"/>
  <c r="H3035" i="3"/>
  <c r="G3035" i="3"/>
  <c r="G3034" i="3"/>
  <c r="G3033" i="3"/>
  <c r="G3032" i="3"/>
  <c r="G3031" i="3"/>
  <c r="G3030" i="3"/>
  <c r="G3029" i="3"/>
  <c r="G3028" i="3"/>
  <c r="G3027" i="3"/>
  <c r="H3026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H3014" i="3"/>
  <c r="G3014" i="3"/>
  <c r="G3013" i="3"/>
  <c r="G3012" i="3"/>
  <c r="G3011" i="3"/>
  <c r="G3010" i="3"/>
  <c r="G3009" i="3"/>
  <c r="G3008" i="3"/>
  <c r="H3007" i="3"/>
  <c r="G3007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H2151" i="3"/>
  <c r="G2151" i="3"/>
  <c r="G4424" i="3"/>
  <c r="G4423" i="3"/>
  <c r="G4422" i="3"/>
  <c r="G4421" i="3"/>
  <c r="G4420" i="3"/>
  <c r="G4419" i="3"/>
  <c r="G4418" i="3"/>
  <c r="G4417" i="3"/>
  <c r="H4416" i="3"/>
  <c r="G4416" i="3"/>
  <c r="H4415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0" i="3"/>
  <c r="G4399" i="3"/>
  <c r="G4398" i="3"/>
  <c r="G4397" i="3"/>
  <c r="G4396" i="3"/>
  <c r="G4395" i="3"/>
  <c r="H4393" i="3"/>
  <c r="G4393" i="3"/>
  <c r="K3352" i="3"/>
  <c r="K3351" i="3"/>
  <c r="K3329" i="3"/>
  <c r="K3318" i="3"/>
  <c r="K3317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6" i="3"/>
  <c r="G3335" i="3"/>
  <c r="G3334" i="3"/>
  <c r="G3333" i="3"/>
  <c r="G3332" i="3"/>
  <c r="G3331" i="3"/>
  <c r="G3329" i="3"/>
  <c r="G3328" i="3"/>
  <c r="G3326" i="3"/>
  <c r="G3325" i="3"/>
  <c r="G3324" i="3"/>
  <c r="G3323" i="3"/>
  <c r="G3322" i="3"/>
  <c r="G3321" i="3"/>
  <c r="G3320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2" i="3"/>
  <c r="G3301" i="3"/>
  <c r="G3300" i="3"/>
  <c r="G3299" i="3"/>
  <c r="G3298" i="3"/>
  <c r="G3297" i="3"/>
  <c r="G3295" i="3"/>
  <c r="L2083" i="3"/>
  <c r="K2083" i="3"/>
  <c r="L2082" i="3"/>
  <c r="K2082" i="3"/>
  <c r="L2060" i="3"/>
  <c r="K2060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7" i="3"/>
  <c r="G2066" i="3"/>
  <c r="G2065" i="3"/>
  <c r="G2064" i="3"/>
  <c r="G2063" i="3"/>
  <c r="G2062" i="3"/>
  <c r="G2060" i="3"/>
  <c r="H2059" i="3"/>
  <c r="G2059" i="3"/>
  <c r="H2058" i="3"/>
  <c r="G2058" i="3"/>
  <c r="H2057" i="3"/>
  <c r="G2057" i="3"/>
  <c r="H2056" i="3"/>
  <c r="G2056" i="3"/>
  <c r="H2055" i="3"/>
  <c r="G2055" i="3"/>
  <c r="H2054" i="3"/>
  <c r="G2054" i="3"/>
  <c r="H2053" i="3"/>
  <c r="G2053" i="3"/>
  <c r="H2052" i="3"/>
  <c r="G2052" i="3"/>
  <c r="H2051" i="3"/>
  <c r="G2051" i="3"/>
  <c r="H2050" i="3"/>
  <c r="G2050" i="3"/>
  <c r="H2049" i="3"/>
  <c r="G2049" i="3"/>
  <c r="H2048" i="3"/>
  <c r="G2048" i="3"/>
  <c r="H2047" i="3"/>
  <c r="G2047" i="3"/>
  <c r="H2046" i="3"/>
  <c r="G2046" i="3"/>
  <c r="H2045" i="3"/>
  <c r="G2045" i="3"/>
  <c r="H2044" i="3"/>
  <c r="G2044" i="3"/>
  <c r="H2043" i="3"/>
  <c r="G2043" i="3"/>
  <c r="H2042" i="3"/>
  <c r="G2042" i="3"/>
  <c r="H2041" i="3"/>
  <c r="G2041" i="3"/>
  <c r="H2040" i="3"/>
  <c r="G2040" i="3"/>
  <c r="H2039" i="3"/>
  <c r="G2039" i="3"/>
  <c r="H2038" i="3"/>
  <c r="G2038" i="3"/>
  <c r="H2037" i="3"/>
  <c r="G2037" i="3"/>
  <c r="H2036" i="3"/>
  <c r="G2036" i="3"/>
  <c r="H2035" i="3"/>
  <c r="G2035" i="3"/>
  <c r="H2034" i="3"/>
  <c r="G2034" i="3"/>
  <c r="H2033" i="3"/>
  <c r="G2033" i="3"/>
  <c r="H2032" i="3"/>
  <c r="G2032" i="3"/>
  <c r="L4350" i="3"/>
  <c r="K4350" i="3"/>
  <c r="L4349" i="3"/>
  <c r="K4349" i="3"/>
  <c r="L4348" i="3"/>
  <c r="K4348" i="3"/>
  <c r="L4329" i="3"/>
  <c r="K4329" i="3"/>
  <c r="L4328" i="3"/>
  <c r="K4328" i="3"/>
  <c r="L4327" i="3"/>
  <c r="K4327" i="3"/>
  <c r="L4326" i="3"/>
  <c r="K4326" i="3"/>
  <c r="L4325" i="3"/>
  <c r="K4325" i="3"/>
  <c r="L4324" i="3"/>
  <c r="K4324" i="3"/>
  <c r="L4323" i="3"/>
  <c r="K4323" i="3"/>
  <c r="L4322" i="3"/>
  <c r="K4322" i="3"/>
  <c r="L4321" i="3"/>
  <c r="K4321" i="3"/>
  <c r="L4320" i="3"/>
  <c r="K4320" i="3"/>
  <c r="L4319" i="3"/>
  <c r="K4319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3" i="3"/>
  <c r="G4292" i="3"/>
  <c r="G4291" i="3"/>
  <c r="G4290" i="3"/>
  <c r="G4289" i="3"/>
  <c r="G4288" i="3"/>
  <c r="G4286" i="3"/>
  <c r="K2010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7" i="3"/>
  <c r="G2016" i="3"/>
  <c r="G2015" i="3"/>
  <c r="G2014" i="3"/>
  <c r="G2013" i="3"/>
  <c r="G2012" i="3"/>
  <c r="G2010" i="3"/>
  <c r="L4380" i="3"/>
  <c r="L4379" i="3"/>
  <c r="L4378" i="3"/>
  <c r="L4377" i="3"/>
  <c r="L4376" i="3"/>
  <c r="L4375" i="3"/>
  <c r="L4374" i="3"/>
  <c r="L4373" i="3"/>
  <c r="L4372" i="3"/>
  <c r="L4371" i="3"/>
  <c r="L4370" i="3"/>
  <c r="L4369" i="3"/>
  <c r="L4368" i="3"/>
  <c r="L4366" i="3"/>
  <c r="L4365" i="3"/>
  <c r="L4364" i="3"/>
  <c r="L4363" i="3"/>
  <c r="L4362" i="3"/>
  <c r="L436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6" i="3"/>
  <c r="G4365" i="3"/>
  <c r="G4364" i="3"/>
  <c r="G4363" i="3"/>
  <c r="G4362" i="3"/>
  <c r="G4361" i="3"/>
  <c r="L4256" i="3"/>
  <c r="L4255" i="3"/>
  <c r="L4254" i="3"/>
  <c r="L4253" i="3"/>
  <c r="L4252" i="3"/>
  <c r="L4251" i="3"/>
  <c r="L4250" i="3"/>
  <c r="L4249" i="3"/>
  <c r="L4248" i="3"/>
  <c r="L4247" i="3"/>
  <c r="L4246" i="3"/>
  <c r="L4245" i="3"/>
  <c r="L4244" i="3"/>
  <c r="L4242" i="3"/>
  <c r="L4241" i="3"/>
  <c r="L4240" i="3"/>
  <c r="L4239" i="3"/>
  <c r="L4238" i="3"/>
  <c r="L423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2" i="3"/>
  <c r="G4241" i="3"/>
  <c r="G4240" i="3"/>
  <c r="G4239" i="3"/>
  <c r="G4238" i="3"/>
  <c r="G4237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5" i="3"/>
  <c r="L1994" i="3"/>
  <c r="L1993" i="3"/>
  <c r="L1992" i="3"/>
  <c r="L1991" i="3"/>
  <c r="L1990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4" i="3"/>
  <c r="L1973" i="3"/>
  <c r="L1972" i="3"/>
  <c r="L1971" i="3"/>
  <c r="L1970" i="3"/>
  <c r="L1969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5" i="3"/>
  <c r="G1994" i="3"/>
  <c r="G1993" i="3"/>
  <c r="G1992" i="3"/>
  <c r="G1991" i="3"/>
  <c r="G1990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4" i="3"/>
  <c r="G1973" i="3"/>
  <c r="G1972" i="3"/>
  <c r="G1971" i="3"/>
  <c r="G1970" i="3"/>
  <c r="G1969" i="3"/>
  <c r="H4501" i="3"/>
  <c r="G4501" i="3"/>
  <c r="H4500" i="3"/>
  <c r="G4500" i="3"/>
  <c r="H4499" i="3"/>
  <c r="G4499" i="3"/>
  <c r="H4498" i="3"/>
  <c r="G4498" i="3"/>
  <c r="H4497" i="3"/>
  <c r="G4497" i="3"/>
  <c r="H4496" i="3"/>
  <c r="G4496" i="3"/>
  <c r="H4495" i="3"/>
  <c r="G4495" i="3"/>
  <c r="H4494" i="3"/>
  <c r="G4494" i="3"/>
  <c r="H4493" i="3"/>
  <c r="G4493" i="3"/>
  <c r="H4492" i="3"/>
  <c r="G4492" i="3"/>
  <c r="H4491" i="3"/>
  <c r="G4491" i="3"/>
  <c r="H4468" i="3"/>
  <c r="G4468" i="3"/>
  <c r="H4467" i="3"/>
  <c r="G4467" i="3"/>
  <c r="H4466" i="3"/>
  <c r="G4466" i="3"/>
  <c r="H4465" i="3"/>
  <c r="G4465" i="3"/>
  <c r="H4464" i="3"/>
  <c r="G4464" i="3"/>
  <c r="H4463" i="3"/>
  <c r="G4463" i="3"/>
  <c r="H4462" i="3"/>
  <c r="G4462" i="3"/>
  <c r="H4461" i="3"/>
  <c r="G4461" i="3"/>
  <c r="H4460" i="3"/>
  <c r="G4460" i="3"/>
  <c r="H4459" i="3"/>
  <c r="G4459" i="3"/>
  <c r="H4458" i="3"/>
  <c r="G4458" i="3"/>
  <c r="H4392" i="3"/>
  <c r="G4392" i="3"/>
  <c r="H4391" i="3"/>
  <c r="G4391" i="3"/>
  <c r="H4390" i="3"/>
  <c r="G4390" i="3"/>
  <c r="H4389" i="3"/>
  <c r="G4389" i="3"/>
  <c r="H4388" i="3"/>
  <c r="G4388" i="3"/>
  <c r="H4387" i="3"/>
  <c r="G4387" i="3"/>
  <c r="H4386" i="3"/>
  <c r="G4386" i="3"/>
  <c r="H4385" i="3"/>
  <c r="G4385" i="3"/>
  <c r="H4384" i="3"/>
  <c r="G4384" i="3"/>
  <c r="H4383" i="3"/>
  <c r="G4383" i="3"/>
  <c r="H4382" i="3"/>
  <c r="G4382" i="3"/>
  <c r="M4233" i="3"/>
  <c r="M4232" i="3"/>
  <c r="M4231" i="3"/>
  <c r="M4230" i="3"/>
  <c r="M4229" i="3"/>
  <c r="M4228" i="3"/>
  <c r="M4227" i="3"/>
  <c r="M4226" i="3"/>
  <c r="M4225" i="3"/>
  <c r="M4224" i="3"/>
  <c r="M4223" i="3"/>
  <c r="M4212" i="3"/>
  <c r="M4211" i="3"/>
  <c r="M4210" i="3"/>
  <c r="M4209" i="3"/>
  <c r="M4208" i="3"/>
  <c r="M4207" i="3"/>
  <c r="M4206" i="3"/>
  <c r="M4205" i="3"/>
  <c r="M4204" i="3"/>
  <c r="M4203" i="3"/>
  <c r="M4202" i="3"/>
  <c r="M4118" i="3"/>
  <c r="M4117" i="3"/>
  <c r="M4116" i="3"/>
  <c r="M4115" i="3"/>
  <c r="M4114" i="3"/>
  <c r="M4113" i="3"/>
  <c r="M4112" i="3"/>
  <c r="M4111" i="3"/>
  <c r="M4110" i="3"/>
  <c r="M4109" i="3"/>
  <c r="M4108" i="3"/>
  <c r="M3591" i="3"/>
  <c r="M3590" i="3"/>
  <c r="M3589" i="3"/>
  <c r="M3588" i="3"/>
  <c r="M3587" i="3"/>
  <c r="M3586" i="3"/>
  <c r="M3585" i="3"/>
  <c r="M3584" i="3"/>
  <c r="M3583" i="3"/>
  <c r="M3582" i="3"/>
  <c r="M3581" i="3"/>
  <c r="M3499" i="3"/>
  <c r="M3498" i="3"/>
  <c r="M3497" i="3"/>
  <c r="M3496" i="3"/>
  <c r="M3495" i="3"/>
  <c r="M3494" i="3"/>
  <c r="M3493" i="3"/>
  <c r="M3492" i="3"/>
  <c r="M3491" i="3"/>
  <c r="M3490" i="3"/>
  <c r="M3489" i="3"/>
  <c r="M3348" i="3"/>
  <c r="M3347" i="3"/>
  <c r="M3346" i="3"/>
  <c r="M3345" i="3"/>
  <c r="M3344" i="3"/>
  <c r="M3343" i="3"/>
  <c r="M3342" i="3"/>
  <c r="M3341" i="3"/>
  <c r="M3340" i="3"/>
  <c r="M3339" i="3"/>
  <c r="M3338" i="3"/>
  <c r="M3314" i="3"/>
  <c r="M3313" i="3"/>
  <c r="M3312" i="3"/>
  <c r="M3311" i="3"/>
  <c r="M3310" i="3"/>
  <c r="M3309" i="3"/>
  <c r="M3308" i="3"/>
  <c r="M3307" i="3"/>
  <c r="M3306" i="3"/>
  <c r="M3305" i="3"/>
  <c r="M3304" i="3"/>
  <c r="H2636" i="3"/>
  <c r="G2636" i="3"/>
  <c r="H2635" i="3"/>
  <c r="G2635" i="3"/>
  <c r="H2634" i="3"/>
  <c r="G2634" i="3"/>
  <c r="H2633" i="3"/>
  <c r="G2633" i="3"/>
  <c r="H2632" i="3"/>
  <c r="G2632" i="3"/>
  <c r="H2631" i="3"/>
  <c r="G2631" i="3"/>
  <c r="H2630" i="3"/>
  <c r="G2630" i="3"/>
  <c r="H2629" i="3"/>
  <c r="G2629" i="3"/>
  <c r="H2628" i="3"/>
  <c r="G2628" i="3"/>
  <c r="H2627" i="3"/>
  <c r="G2627" i="3"/>
  <c r="H2626" i="3"/>
  <c r="G2626" i="3"/>
  <c r="H2625" i="3"/>
  <c r="G2625" i="3"/>
  <c r="H2623" i="3"/>
  <c r="G2623" i="3"/>
  <c r="H2622" i="3"/>
  <c r="G2622" i="3"/>
  <c r="H2621" i="3"/>
  <c r="G2621" i="3"/>
  <c r="H2620" i="3"/>
  <c r="G2620" i="3"/>
  <c r="H2619" i="3"/>
  <c r="G2619" i="3"/>
  <c r="H2618" i="3"/>
  <c r="G2618" i="3"/>
  <c r="H2617" i="3"/>
  <c r="G2617" i="3"/>
  <c r="H2616" i="3"/>
  <c r="G2616" i="3"/>
  <c r="H2615" i="3"/>
  <c r="G2615" i="3"/>
  <c r="H2614" i="3"/>
  <c r="G2614" i="3"/>
  <c r="H2613" i="3"/>
  <c r="G2613" i="3"/>
  <c r="H2612" i="3"/>
  <c r="G2612" i="3"/>
  <c r="M2257" i="3"/>
  <c r="M2256" i="3"/>
  <c r="M2255" i="3"/>
  <c r="M2254" i="3"/>
  <c r="M2253" i="3"/>
  <c r="M2252" i="3"/>
  <c r="M2251" i="3"/>
  <c r="M2250" i="3"/>
  <c r="M2249" i="3"/>
  <c r="M2248" i="3"/>
  <c r="M2247" i="3"/>
  <c r="M1955" i="3"/>
  <c r="M1954" i="3"/>
  <c r="M1953" i="3"/>
  <c r="M1952" i="3"/>
  <c r="M1951" i="3"/>
  <c r="M1950" i="3"/>
  <c r="M1949" i="3"/>
  <c r="M1948" i="3"/>
  <c r="M1947" i="3"/>
  <c r="M1946" i="3"/>
  <c r="M1945" i="3"/>
  <c r="L4448" i="3"/>
  <c r="K4448" i="3"/>
  <c r="K4447" i="3"/>
  <c r="L4425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2" i="3"/>
  <c r="G4431" i="3"/>
  <c r="G4430" i="3"/>
  <c r="G4429" i="3"/>
  <c r="G4428" i="3"/>
  <c r="G4427" i="3"/>
  <c r="G4425" i="3"/>
  <c r="L4122" i="3"/>
  <c r="K4122" i="3"/>
  <c r="L4099" i="3"/>
  <c r="K4099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6" i="3"/>
  <c r="G4105" i="3"/>
  <c r="G4104" i="3"/>
  <c r="G4103" i="3"/>
  <c r="G4102" i="3"/>
  <c r="G4101" i="3"/>
  <c r="G4099" i="3"/>
  <c r="L3595" i="3"/>
  <c r="K3595" i="3"/>
  <c r="L3594" i="3"/>
  <c r="K3594" i="3"/>
  <c r="L3572" i="3"/>
  <c r="K3572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79" i="3"/>
  <c r="G3578" i="3"/>
  <c r="G3577" i="3"/>
  <c r="G3576" i="3"/>
  <c r="G3575" i="3"/>
  <c r="G3574" i="3"/>
  <c r="G3572" i="3"/>
  <c r="L3503" i="3"/>
  <c r="K3503" i="3"/>
  <c r="L3480" i="3"/>
  <c r="K3480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7" i="3"/>
  <c r="G3486" i="3"/>
  <c r="G3485" i="3"/>
  <c r="G3484" i="3"/>
  <c r="G3483" i="3"/>
  <c r="G3482" i="3"/>
  <c r="G3480" i="3"/>
  <c r="L2261" i="3"/>
  <c r="K2261" i="3"/>
  <c r="L2260" i="3"/>
  <c r="K2260" i="3"/>
  <c r="L2238" i="3"/>
  <c r="K2238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5" i="3"/>
  <c r="G2244" i="3"/>
  <c r="G2243" i="3"/>
  <c r="G2242" i="3"/>
  <c r="G2241" i="3"/>
  <c r="G2240" i="3"/>
  <c r="G2238" i="3"/>
  <c r="L1959" i="3"/>
  <c r="K1959" i="3"/>
  <c r="L1936" i="3"/>
  <c r="K1936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3" i="3"/>
  <c r="G1942" i="3"/>
  <c r="G1941" i="3"/>
  <c r="G1940" i="3"/>
  <c r="G1939" i="3"/>
  <c r="G1938" i="3"/>
  <c r="G1936" i="3"/>
  <c r="G997" i="3"/>
  <c r="G996" i="3"/>
  <c r="G995" i="3"/>
  <c r="G994" i="3"/>
  <c r="G993" i="3"/>
  <c r="G992" i="3"/>
  <c r="G991" i="3"/>
  <c r="G990" i="3"/>
  <c r="H989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H977" i="3"/>
  <c r="G977" i="3"/>
  <c r="G976" i="3"/>
  <c r="G975" i="3"/>
  <c r="G974" i="3"/>
  <c r="G973" i="3"/>
  <c r="G972" i="3"/>
  <c r="G971" i="3"/>
  <c r="H970" i="3"/>
  <c r="G970" i="3"/>
  <c r="H3391" i="3"/>
  <c r="G3391" i="3"/>
  <c r="H3390" i="3"/>
  <c r="G3390" i="3"/>
  <c r="H3389" i="3"/>
  <c r="G3389" i="3"/>
  <c r="H3388" i="3"/>
  <c r="G3388" i="3"/>
  <c r="H3387" i="3"/>
  <c r="G3387" i="3"/>
  <c r="H3386" i="3"/>
  <c r="G3386" i="3"/>
  <c r="H3385" i="3"/>
  <c r="G3385" i="3"/>
  <c r="H3384" i="3"/>
  <c r="G3384" i="3"/>
  <c r="H3383" i="3"/>
  <c r="G3383" i="3"/>
  <c r="G3382" i="3"/>
  <c r="H3381" i="3"/>
  <c r="G3381" i="3"/>
  <c r="H3380" i="3"/>
  <c r="G3380" i="3"/>
  <c r="H3379" i="3"/>
  <c r="G3379" i="3"/>
  <c r="H3378" i="3"/>
  <c r="G3378" i="3"/>
  <c r="H3377" i="3"/>
  <c r="G3377" i="3"/>
  <c r="H3376" i="3"/>
  <c r="G3376" i="3"/>
  <c r="H3375" i="3"/>
  <c r="G3375" i="3"/>
  <c r="H3374" i="3"/>
  <c r="G3374" i="3"/>
  <c r="H3373" i="3"/>
  <c r="G3373" i="3"/>
  <c r="H3372" i="3"/>
  <c r="G3372" i="3"/>
  <c r="H3371" i="3"/>
  <c r="G3371" i="3"/>
  <c r="H3370" i="3"/>
  <c r="G3370" i="3"/>
  <c r="H3369" i="3"/>
  <c r="G3369" i="3"/>
  <c r="G3368" i="3"/>
  <c r="H3367" i="3"/>
  <c r="G3367" i="3"/>
  <c r="H3366" i="3"/>
  <c r="G3366" i="3"/>
  <c r="H3365" i="3"/>
  <c r="G3365" i="3"/>
  <c r="H3364" i="3"/>
  <c r="G3364" i="3"/>
  <c r="H3363" i="3"/>
  <c r="G3363" i="3"/>
  <c r="H3362" i="3"/>
  <c r="G3362" i="3"/>
  <c r="G3361" i="3"/>
  <c r="H3238" i="3"/>
  <c r="G3238" i="3"/>
  <c r="H3237" i="3"/>
  <c r="G3237" i="3"/>
  <c r="H3236" i="3"/>
  <c r="G3236" i="3"/>
  <c r="H3235" i="3"/>
  <c r="G3235" i="3"/>
  <c r="H3234" i="3"/>
  <c r="G3234" i="3"/>
  <c r="H3233" i="3"/>
  <c r="G3233" i="3"/>
  <c r="H3232" i="3"/>
  <c r="G3232" i="3"/>
  <c r="H3231" i="3"/>
  <c r="G3231" i="3"/>
  <c r="H3230" i="3"/>
  <c r="G3230" i="3"/>
  <c r="G3229" i="3"/>
  <c r="H3228" i="3"/>
  <c r="G3228" i="3"/>
  <c r="H3227" i="3"/>
  <c r="G3227" i="3"/>
  <c r="H3226" i="3"/>
  <c r="G3226" i="3"/>
  <c r="H3225" i="3"/>
  <c r="G3225" i="3"/>
  <c r="H3224" i="3"/>
  <c r="G3224" i="3"/>
  <c r="H3223" i="3"/>
  <c r="G3223" i="3"/>
  <c r="H3222" i="3"/>
  <c r="G3222" i="3"/>
  <c r="H3221" i="3"/>
  <c r="G3221" i="3"/>
  <c r="H3220" i="3"/>
  <c r="G3220" i="3"/>
  <c r="H3219" i="3"/>
  <c r="G3219" i="3"/>
  <c r="H3218" i="3"/>
  <c r="G3218" i="3"/>
  <c r="H3217" i="3"/>
  <c r="G3217" i="3"/>
  <c r="H3216" i="3"/>
  <c r="G3216" i="3"/>
  <c r="G3215" i="3"/>
  <c r="H3214" i="3"/>
  <c r="G3214" i="3"/>
  <c r="H3213" i="3"/>
  <c r="G3213" i="3"/>
  <c r="H3212" i="3"/>
  <c r="G3212" i="3"/>
  <c r="H3211" i="3"/>
  <c r="G3211" i="3"/>
  <c r="H3210" i="3"/>
  <c r="G3210" i="3"/>
  <c r="H3209" i="3"/>
  <c r="G3209" i="3"/>
  <c r="G3208" i="3"/>
  <c r="H3179" i="3"/>
  <c r="G3179" i="3"/>
  <c r="H3178" i="3"/>
  <c r="G3178" i="3"/>
  <c r="H3177" i="3"/>
  <c r="G3177" i="3"/>
  <c r="H3176" i="3"/>
  <c r="G3176" i="3"/>
  <c r="H3175" i="3"/>
  <c r="G3175" i="3"/>
  <c r="H3174" i="3"/>
  <c r="G3174" i="3"/>
  <c r="H3173" i="3"/>
  <c r="G3173" i="3"/>
  <c r="H3172" i="3"/>
  <c r="G3172" i="3"/>
  <c r="H3171" i="3"/>
  <c r="G3171" i="3"/>
  <c r="H3170" i="3"/>
  <c r="G3170" i="3"/>
  <c r="H3169" i="3"/>
  <c r="G3169" i="3"/>
  <c r="H3168" i="3"/>
  <c r="G3168" i="3"/>
  <c r="H3167" i="3"/>
  <c r="G3167" i="3"/>
  <c r="H3166" i="3"/>
  <c r="G3166" i="3"/>
  <c r="H3165" i="3"/>
  <c r="G3165" i="3"/>
  <c r="H3164" i="3"/>
  <c r="G3164" i="3"/>
  <c r="H3163" i="3"/>
  <c r="G3163" i="3"/>
  <c r="H3162" i="3"/>
  <c r="G3162" i="3"/>
  <c r="H3161" i="3"/>
  <c r="G3161" i="3"/>
  <c r="H3160" i="3"/>
  <c r="G3160" i="3"/>
  <c r="H3159" i="3"/>
  <c r="G3159" i="3"/>
  <c r="H3158" i="3"/>
  <c r="G3158" i="3"/>
  <c r="H3157" i="3"/>
  <c r="G3157" i="3"/>
  <c r="H3156" i="3"/>
  <c r="G3156" i="3"/>
  <c r="H3155" i="3"/>
  <c r="G3155" i="3"/>
  <c r="H3154" i="3"/>
  <c r="G3154" i="3"/>
  <c r="H3153" i="3"/>
  <c r="G3153" i="3"/>
  <c r="H3152" i="3"/>
  <c r="G3152" i="3"/>
  <c r="H3151" i="3"/>
  <c r="G3151" i="3"/>
  <c r="H3150" i="3"/>
  <c r="G3150" i="3"/>
  <c r="H3149" i="3"/>
  <c r="G3149" i="3"/>
  <c r="H2580" i="3"/>
  <c r="G2580" i="3"/>
  <c r="H2579" i="3"/>
  <c r="G2579" i="3"/>
  <c r="H2578" i="3"/>
  <c r="G2578" i="3"/>
  <c r="H2577" i="3"/>
  <c r="G2577" i="3"/>
  <c r="H2576" i="3"/>
  <c r="G2576" i="3"/>
  <c r="H2575" i="3"/>
  <c r="G2575" i="3"/>
  <c r="H2574" i="3"/>
  <c r="G2574" i="3"/>
  <c r="H2573" i="3"/>
  <c r="G2573" i="3"/>
  <c r="H2572" i="3"/>
  <c r="G2572" i="3"/>
  <c r="G2571" i="3"/>
  <c r="H2570" i="3"/>
  <c r="G2570" i="3"/>
  <c r="H2569" i="3"/>
  <c r="G2569" i="3"/>
  <c r="H2568" i="3"/>
  <c r="G2568" i="3"/>
  <c r="H2567" i="3"/>
  <c r="G2567" i="3"/>
  <c r="H2566" i="3"/>
  <c r="G2566" i="3"/>
  <c r="H2565" i="3"/>
  <c r="G2565" i="3"/>
  <c r="H2564" i="3"/>
  <c r="G2564" i="3"/>
  <c r="H2563" i="3"/>
  <c r="G2563" i="3"/>
  <c r="H2562" i="3"/>
  <c r="G2562" i="3"/>
  <c r="H2561" i="3"/>
  <c r="G2561" i="3"/>
  <c r="H2560" i="3"/>
  <c r="G2560" i="3"/>
  <c r="H2559" i="3"/>
  <c r="G2559" i="3"/>
  <c r="H2558" i="3"/>
  <c r="G2558" i="3"/>
  <c r="G2557" i="3"/>
  <c r="H2556" i="3"/>
  <c r="G2556" i="3"/>
  <c r="H2555" i="3"/>
  <c r="G2555" i="3"/>
  <c r="H2554" i="3"/>
  <c r="G2554" i="3"/>
  <c r="H2553" i="3"/>
  <c r="G2553" i="3"/>
  <c r="H2552" i="3"/>
  <c r="G2552" i="3"/>
  <c r="H2551" i="3"/>
  <c r="G2551" i="3"/>
  <c r="G2550" i="3"/>
  <c r="H2549" i="3"/>
  <c r="G2549" i="3"/>
  <c r="H2548" i="3"/>
  <c r="G2548" i="3"/>
  <c r="H2547" i="3"/>
  <c r="G2547" i="3"/>
  <c r="H2546" i="3"/>
  <c r="G2546" i="3"/>
  <c r="H2545" i="3"/>
  <c r="G2545" i="3"/>
  <c r="H2544" i="3"/>
  <c r="G2544" i="3"/>
  <c r="H2543" i="3"/>
  <c r="G2543" i="3"/>
  <c r="H2542" i="3"/>
  <c r="G2542" i="3"/>
  <c r="H2541" i="3"/>
  <c r="G2541" i="3"/>
  <c r="G2540" i="3"/>
  <c r="H2539" i="3"/>
  <c r="G2539" i="3"/>
  <c r="H2538" i="3"/>
  <c r="G2538" i="3"/>
  <c r="H2537" i="3"/>
  <c r="G2537" i="3"/>
  <c r="H2536" i="3"/>
  <c r="G2536" i="3"/>
  <c r="H2535" i="3"/>
  <c r="G2535" i="3"/>
  <c r="H2534" i="3"/>
  <c r="G2534" i="3"/>
  <c r="H2533" i="3"/>
  <c r="G2533" i="3"/>
  <c r="H2532" i="3"/>
  <c r="G2532" i="3"/>
  <c r="H2531" i="3"/>
  <c r="G2531" i="3"/>
  <c r="H2530" i="3"/>
  <c r="G2530" i="3"/>
  <c r="H2529" i="3"/>
  <c r="G2529" i="3"/>
  <c r="H2528" i="3"/>
  <c r="G2528" i="3"/>
  <c r="H2527" i="3"/>
  <c r="G2527" i="3"/>
  <c r="G2526" i="3"/>
  <c r="H2525" i="3"/>
  <c r="G2525" i="3"/>
  <c r="H2524" i="3"/>
  <c r="G2524" i="3"/>
  <c r="H2523" i="3"/>
  <c r="G2523" i="3"/>
  <c r="H2522" i="3"/>
  <c r="G2522" i="3"/>
  <c r="H2521" i="3"/>
  <c r="G2521" i="3"/>
  <c r="H2520" i="3"/>
  <c r="G2520" i="3"/>
  <c r="G2519" i="3"/>
  <c r="H2490" i="3"/>
  <c r="G2490" i="3"/>
  <c r="H2489" i="3"/>
  <c r="G2489" i="3"/>
  <c r="H2488" i="3"/>
  <c r="G2488" i="3"/>
  <c r="H2487" i="3"/>
  <c r="G2487" i="3"/>
  <c r="H2486" i="3"/>
  <c r="G2486" i="3"/>
  <c r="H2485" i="3"/>
  <c r="G2485" i="3"/>
  <c r="H2484" i="3"/>
  <c r="G2484" i="3"/>
  <c r="H2483" i="3"/>
  <c r="G2483" i="3"/>
  <c r="H2482" i="3"/>
  <c r="G2482" i="3"/>
  <c r="G2481" i="3"/>
  <c r="H2480" i="3"/>
  <c r="G2480" i="3"/>
  <c r="H2479" i="3"/>
  <c r="G2479" i="3"/>
  <c r="H2478" i="3"/>
  <c r="G2478" i="3"/>
  <c r="H2477" i="3"/>
  <c r="G2477" i="3"/>
  <c r="H2476" i="3"/>
  <c r="G2476" i="3"/>
  <c r="H2475" i="3"/>
  <c r="G2475" i="3"/>
  <c r="H2474" i="3"/>
  <c r="G2474" i="3"/>
  <c r="H2473" i="3"/>
  <c r="G2473" i="3"/>
  <c r="H2472" i="3"/>
  <c r="G2472" i="3"/>
  <c r="H2471" i="3"/>
  <c r="G2471" i="3"/>
  <c r="H2470" i="3"/>
  <c r="G2470" i="3"/>
  <c r="H2469" i="3"/>
  <c r="G2469" i="3"/>
  <c r="H2468" i="3"/>
  <c r="G2468" i="3"/>
  <c r="G2467" i="3"/>
  <c r="H2466" i="3"/>
  <c r="G2466" i="3"/>
  <c r="H2465" i="3"/>
  <c r="G2465" i="3"/>
  <c r="H2464" i="3"/>
  <c r="G2464" i="3"/>
  <c r="H2463" i="3"/>
  <c r="G2463" i="3"/>
  <c r="H2462" i="3"/>
  <c r="G2462" i="3"/>
  <c r="H2461" i="3"/>
  <c r="G2461" i="3"/>
  <c r="G2460" i="3"/>
  <c r="H2237" i="3"/>
  <c r="G2237" i="3"/>
  <c r="H2236" i="3"/>
  <c r="G2236" i="3"/>
  <c r="H2235" i="3"/>
  <c r="G2235" i="3"/>
  <c r="H2234" i="3"/>
  <c r="G2234" i="3"/>
  <c r="H2233" i="3"/>
  <c r="G2233" i="3"/>
  <c r="H2232" i="3"/>
  <c r="G2232" i="3"/>
  <c r="H2231" i="3"/>
  <c r="G2231" i="3"/>
  <c r="H2230" i="3"/>
  <c r="G2230" i="3"/>
  <c r="H2229" i="3"/>
  <c r="G2229" i="3"/>
  <c r="G2228" i="3"/>
  <c r="H2227" i="3"/>
  <c r="G2227" i="3"/>
  <c r="H2226" i="3"/>
  <c r="G2226" i="3"/>
  <c r="H2225" i="3"/>
  <c r="G2225" i="3"/>
  <c r="H2224" i="3"/>
  <c r="G2224" i="3"/>
  <c r="H2223" i="3"/>
  <c r="G2223" i="3"/>
  <c r="H2222" i="3"/>
  <c r="G2222" i="3"/>
  <c r="H2221" i="3"/>
  <c r="G2221" i="3"/>
  <c r="H2220" i="3"/>
  <c r="G2220" i="3"/>
  <c r="H2219" i="3"/>
  <c r="G2219" i="3"/>
  <c r="H2218" i="3"/>
  <c r="G2218" i="3"/>
  <c r="H2217" i="3"/>
  <c r="G2217" i="3"/>
  <c r="H2216" i="3"/>
  <c r="G2216" i="3"/>
  <c r="H2215" i="3"/>
  <c r="G2215" i="3"/>
  <c r="G2214" i="3"/>
  <c r="H2213" i="3"/>
  <c r="G2213" i="3"/>
  <c r="H2212" i="3"/>
  <c r="G2212" i="3"/>
  <c r="H2211" i="3"/>
  <c r="G2211" i="3"/>
  <c r="H2210" i="3"/>
  <c r="G2210" i="3"/>
  <c r="H2209" i="3"/>
  <c r="G2209" i="3"/>
  <c r="H2208" i="3"/>
  <c r="G2208" i="3"/>
  <c r="G2207" i="3"/>
  <c r="H2150" i="3"/>
  <c r="G2150" i="3"/>
  <c r="H2149" i="3"/>
  <c r="G2149" i="3"/>
  <c r="H2148" i="3"/>
  <c r="G2148" i="3"/>
  <c r="H2147" i="3"/>
  <c r="G2147" i="3"/>
  <c r="H2146" i="3"/>
  <c r="G2146" i="3"/>
  <c r="H2145" i="3"/>
  <c r="G2145" i="3"/>
  <c r="H2144" i="3"/>
  <c r="G2144" i="3"/>
  <c r="H2143" i="3"/>
  <c r="G2143" i="3"/>
  <c r="H2142" i="3"/>
  <c r="G2142" i="3"/>
  <c r="G2141" i="3"/>
  <c r="H2140" i="3"/>
  <c r="G2140" i="3"/>
  <c r="H2139" i="3"/>
  <c r="G2139" i="3"/>
  <c r="H2138" i="3"/>
  <c r="G2138" i="3"/>
  <c r="H2137" i="3"/>
  <c r="G2137" i="3"/>
  <c r="H2136" i="3"/>
  <c r="G2136" i="3"/>
  <c r="H2135" i="3"/>
  <c r="G2135" i="3"/>
  <c r="H2134" i="3"/>
  <c r="G2134" i="3"/>
  <c r="H2133" i="3"/>
  <c r="G2133" i="3"/>
  <c r="H2132" i="3"/>
  <c r="G2132" i="3"/>
  <c r="H2131" i="3"/>
  <c r="G2131" i="3"/>
  <c r="H2130" i="3"/>
  <c r="G2130" i="3"/>
  <c r="H2129" i="3"/>
  <c r="G2129" i="3"/>
  <c r="H2128" i="3"/>
  <c r="G2128" i="3"/>
  <c r="G2127" i="3"/>
  <c r="H2126" i="3"/>
  <c r="G2126" i="3"/>
  <c r="H2125" i="3"/>
  <c r="G2125" i="3"/>
  <c r="H2124" i="3"/>
  <c r="G2124" i="3"/>
  <c r="H2123" i="3"/>
  <c r="G2123" i="3"/>
  <c r="H2122" i="3"/>
  <c r="G2122" i="3"/>
  <c r="H2121" i="3"/>
  <c r="G2121" i="3"/>
  <c r="G2120" i="3"/>
  <c r="H1678" i="3"/>
  <c r="G1678" i="3"/>
  <c r="H1677" i="3"/>
  <c r="G1677" i="3"/>
  <c r="H1676" i="3"/>
  <c r="G1676" i="3"/>
  <c r="H1675" i="3"/>
  <c r="G1675" i="3"/>
  <c r="H1674" i="3"/>
  <c r="G1674" i="3"/>
  <c r="H1673" i="3"/>
  <c r="G1673" i="3"/>
  <c r="H1672" i="3"/>
  <c r="G1672" i="3"/>
  <c r="H1671" i="3"/>
  <c r="G1671" i="3"/>
  <c r="H1670" i="3"/>
  <c r="G1670" i="3"/>
  <c r="H1669" i="3"/>
  <c r="G1669" i="3"/>
  <c r="H1668" i="3"/>
  <c r="G1668" i="3"/>
  <c r="H1667" i="3"/>
  <c r="G1667" i="3"/>
  <c r="H1666" i="3"/>
  <c r="G1666" i="3"/>
  <c r="H1665" i="3"/>
  <c r="G1665" i="3"/>
  <c r="H1664" i="3"/>
  <c r="G1664" i="3"/>
  <c r="H1663" i="3"/>
  <c r="G1663" i="3"/>
  <c r="H1662" i="3"/>
  <c r="G1662" i="3"/>
  <c r="H1661" i="3"/>
  <c r="G1661" i="3"/>
  <c r="H1660" i="3"/>
  <c r="G1660" i="3"/>
  <c r="H1659" i="3"/>
  <c r="G1659" i="3"/>
  <c r="H1658" i="3"/>
  <c r="G1658" i="3"/>
  <c r="H1657" i="3"/>
  <c r="G1657" i="3"/>
  <c r="H1656" i="3"/>
  <c r="G1656" i="3"/>
  <c r="H1655" i="3"/>
  <c r="G1655" i="3"/>
  <c r="H1654" i="3"/>
  <c r="G1654" i="3"/>
  <c r="H1653" i="3"/>
  <c r="G1653" i="3"/>
  <c r="H1652" i="3"/>
  <c r="G1652" i="3"/>
  <c r="H1651" i="3"/>
  <c r="G1651" i="3"/>
  <c r="H1650" i="3"/>
  <c r="G1650" i="3"/>
  <c r="H1649" i="3"/>
  <c r="G1649" i="3"/>
  <c r="H1648" i="3"/>
  <c r="G1648" i="3"/>
  <c r="H1367" i="3"/>
  <c r="G1367" i="3"/>
  <c r="H1366" i="3"/>
  <c r="G1366" i="3"/>
  <c r="H1365" i="3"/>
  <c r="G1365" i="3"/>
  <c r="H1364" i="3"/>
  <c r="G1364" i="3"/>
  <c r="H1363" i="3"/>
  <c r="G1363" i="3"/>
  <c r="H1362" i="3"/>
  <c r="G1362" i="3"/>
  <c r="H1361" i="3"/>
  <c r="G1361" i="3"/>
  <c r="H1360" i="3"/>
  <c r="G1360" i="3"/>
  <c r="H1359" i="3"/>
  <c r="G1359" i="3"/>
  <c r="H1358" i="3"/>
  <c r="G1358" i="3"/>
  <c r="H1357" i="3"/>
  <c r="G1357" i="3"/>
  <c r="H1356" i="3"/>
  <c r="G1356" i="3"/>
  <c r="H1355" i="3"/>
  <c r="G1355" i="3"/>
  <c r="H1354" i="3"/>
  <c r="G1354" i="3"/>
  <c r="H1353" i="3"/>
  <c r="G1353" i="3"/>
  <c r="H1352" i="3"/>
  <c r="G1352" i="3"/>
  <c r="H1351" i="3"/>
  <c r="G1351" i="3"/>
  <c r="H1350" i="3"/>
  <c r="G1350" i="3"/>
  <c r="H1349" i="3"/>
  <c r="G1349" i="3"/>
  <c r="H1348" i="3"/>
  <c r="G1348" i="3"/>
  <c r="H1347" i="3"/>
  <c r="G1347" i="3"/>
  <c r="H1346" i="3"/>
  <c r="G1346" i="3"/>
  <c r="H1345" i="3"/>
  <c r="G1345" i="3"/>
  <c r="H1344" i="3"/>
  <c r="G1344" i="3"/>
  <c r="H1343" i="3"/>
  <c r="G1343" i="3"/>
  <c r="H1342" i="3"/>
  <c r="G1342" i="3"/>
  <c r="H1341" i="3"/>
  <c r="G1341" i="3"/>
  <c r="H1340" i="3"/>
  <c r="G1340" i="3"/>
  <c r="H1254" i="3"/>
  <c r="G1254" i="3"/>
  <c r="H1253" i="3"/>
  <c r="G1253" i="3"/>
  <c r="H1252" i="3"/>
  <c r="G1252" i="3"/>
  <c r="H1251" i="3"/>
  <c r="G1251" i="3"/>
  <c r="H1250" i="3"/>
  <c r="G1250" i="3"/>
  <c r="H1249" i="3"/>
  <c r="G1249" i="3"/>
  <c r="H1248" i="3"/>
  <c r="G1248" i="3"/>
  <c r="H1247" i="3"/>
  <c r="G1247" i="3"/>
  <c r="H1246" i="3"/>
  <c r="G1246" i="3"/>
  <c r="H1245" i="3"/>
  <c r="G1245" i="3"/>
  <c r="H1244" i="3"/>
  <c r="G1244" i="3"/>
  <c r="H1243" i="3"/>
  <c r="G1243" i="3"/>
  <c r="H1242" i="3"/>
  <c r="G1242" i="3"/>
  <c r="H1241" i="3"/>
  <c r="G1241" i="3"/>
  <c r="H1240" i="3"/>
  <c r="G1240" i="3"/>
  <c r="H1239" i="3"/>
  <c r="G1239" i="3"/>
  <c r="H1238" i="3"/>
  <c r="G1238" i="3"/>
  <c r="H1237" i="3"/>
  <c r="G1237" i="3"/>
  <c r="H1236" i="3"/>
  <c r="G1236" i="3"/>
  <c r="H1235" i="3"/>
  <c r="G1235" i="3"/>
  <c r="H1234" i="3"/>
  <c r="G1234" i="3"/>
  <c r="H1233" i="3"/>
  <c r="G1233" i="3"/>
  <c r="H1232" i="3"/>
  <c r="G1232" i="3"/>
  <c r="H1231" i="3"/>
  <c r="G1231" i="3"/>
  <c r="H1230" i="3"/>
  <c r="G1230" i="3"/>
  <c r="H1229" i="3"/>
  <c r="G1229" i="3"/>
  <c r="H1228" i="3"/>
  <c r="G1228" i="3"/>
  <c r="H1227" i="3"/>
  <c r="G1227" i="3"/>
  <c r="H1226" i="3"/>
  <c r="G1226" i="3"/>
  <c r="H1225" i="3"/>
  <c r="G1225" i="3"/>
  <c r="H1224" i="3"/>
  <c r="G1224" i="3"/>
  <c r="H628" i="3"/>
  <c r="G628" i="3"/>
  <c r="H627" i="3"/>
  <c r="G627" i="3"/>
  <c r="H626" i="3"/>
  <c r="G626" i="3"/>
  <c r="G2946" i="3"/>
  <c r="G2945" i="3"/>
  <c r="G2944" i="3"/>
  <c r="G2943" i="3"/>
  <c r="G2942" i="3"/>
  <c r="G2941" i="3"/>
  <c r="G2940" i="3"/>
  <c r="G2939" i="3"/>
  <c r="H2938" i="3"/>
  <c r="G2938" i="3"/>
  <c r="H2937" i="3"/>
  <c r="G2937" i="3"/>
  <c r="H2936" i="3"/>
  <c r="G2936" i="3"/>
  <c r="H2935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5" i="3"/>
  <c r="G2914" i="3"/>
  <c r="G2913" i="3"/>
  <c r="G2912" i="3"/>
  <c r="G2911" i="3"/>
  <c r="G2910" i="3"/>
  <c r="G2909" i="3"/>
  <c r="G2908" i="3"/>
  <c r="H2907" i="3"/>
  <c r="G2907" i="3"/>
  <c r="G2906" i="3"/>
  <c r="H2905" i="3"/>
  <c r="G2905" i="3"/>
  <c r="H2904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H2892" i="3"/>
  <c r="G2892" i="3"/>
  <c r="G2891" i="3"/>
  <c r="G2890" i="3"/>
  <c r="G2889" i="3"/>
  <c r="G2888" i="3"/>
  <c r="G2887" i="3"/>
  <c r="G2886" i="3"/>
  <c r="G2884" i="3"/>
  <c r="G2883" i="3"/>
  <c r="G2882" i="3"/>
  <c r="G2881" i="3"/>
  <c r="G2880" i="3"/>
  <c r="G2879" i="3"/>
  <c r="G2878" i="3"/>
  <c r="G2877" i="3"/>
  <c r="G2876" i="3"/>
  <c r="H2875" i="3"/>
  <c r="G2875" i="3"/>
  <c r="H2874" i="3"/>
  <c r="G2874" i="3"/>
  <c r="H2873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3" i="3"/>
  <c r="G2332" i="3"/>
  <c r="G2331" i="3"/>
  <c r="G2330" i="3"/>
  <c r="G2329" i="3"/>
  <c r="G2328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1905" i="3"/>
  <c r="G1904" i="3"/>
  <c r="G1903" i="3"/>
  <c r="G1902" i="3"/>
  <c r="G1901" i="3"/>
  <c r="G1900" i="3"/>
  <c r="G1899" i="3"/>
  <c r="G1898" i="3"/>
  <c r="H1897" i="3"/>
  <c r="G1897" i="3"/>
  <c r="H1896" i="3"/>
  <c r="G1896" i="3"/>
  <c r="H1895" i="3"/>
  <c r="G1895" i="3"/>
  <c r="H1894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H1882" i="3"/>
  <c r="G1882" i="3"/>
  <c r="G1881" i="3"/>
  <c r="G1880" i="3"/>
  <c r="G1879" i="3"/>
  <c r="G1878" i="3"/>
  <c r="G1877" i="3"/>
  <c r="G1876" i="3"/>
  <c r="G1025" i="3"/>
  <c r="G1024" i="3"/>
  <c r="G1023" i="3"/>
  <c r="G1022" i="3"/>
  <c r="G1021" i="3"/>
  <c r="G1020" i="3"/>
  <c r="G1019" i="3"/>
  <c r="G1018" i="3"/>
  <c r="H1017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H1005" i="3"/>
  <c r="G1005" i="3"/>
  <c r="G1004" i="3"/>
  <c r="G1003" i="3"/>
  <c r="G1002" i="3"/>
  <c r="G1001" i="3"/>
  <c r="G1000" i="3"/>
  <c r="G999" i="3"/>
  <c r="H998" i="3"/>
  <c r="G998" i="3"/>
  <c r="G885" i="3"/>
  <c r="G884" i="3"/>
  <c r="G883" i="3"/>
  <c r="G882" i="3"/>
  <c r="G881" i="3"/>
  <c r="G880" i="3"/>
  <c r="G879" i="3"/>
  <c r="G878" i="3"/>
  <c r="H877" i="3"/>
  <c r="G877" i="3"/>
  <c r="H876" i="3"/>
  <c r="G876" i="3"/>
  <c r="H875" i="3"/>
  <c r="G875" i="3"/>
  <c r="H874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H862" i="3"/>
  <c r="G862" i="3"/>
  <c r="G861" i="3"/>
  <c r="G860" i="3"/>
  <c r="G859" i="3"/>
  <c r="G858" i="3"/>
  <c r="G857" i="3"/>
  <c r="G856" i="3"/>
  <c r="G259" i="3"/>
  <c r="G258" i="3"/>
  <c r="G257" i="3"/>
  <c r="G256" i="3"/>
  <c r="G255" i="3"/>
  <c r="G254" i="3"/>
  <c r="G253" i="3"/>
  <c r="G252" i="3"/>
  <c r="H251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H239" i="3"/>
  <c r="G239" i="3"/>
  <c r="G238" i="3"/>
  <c r="G237" i="3"/>
  <c r="G236" i="3"/>
  <c r="G235" i="3"/>
  <c r="G234" i="3"/>
  <c r="G233" i="3"/>
  <c r="H232" i="3"/>
  <c r="G232" i="3"/>
  <c r="H3294" i="3"/>
  <c r="G3294" i="3"/>
  <c r="H3293" i="3"/>
  <c r="G3293" i="3"/>
  <c r="H3292" i="3"/>
  <c r="G3292" i="3"/>
  <c r="H3291" i="3"/>
  <c r="G3291" i="3"/>
  <c r="H3290" i="3"/>
  <c r="G3290" i="3"/>
  <c r="H3289" i="3"/>
  <c r="G3289" i="3"/>
  <c r="H3288" i="3"/>
  <c r="G3288" i="3"/>
  <c r="H3287" i="3"/>
  <c r="G3287" i="3"/>
  <c r="G3286" i="3"/>
  <c r="H3285" i="3"/>
  <c r="G3285" i="3"/>
  <c r="H3284" i="3"/>
  <c r="G3284" i="3"/>
  <c r="H3283" i="3"/>
  <c r="G3283" i="3"/>
  <c r="H3282" i="3"/>
  <c r="G3282" i="3"/>
  <c r="H3281" i="3"/>
  <c r="G3281" i="3"/>
  <c r="H3280" i="3"/>
  <c r="G3280" i="3"/>
  <c r="H3279" i="3"/>
  <c r="G3279" i="3"/>
  <c r="H3278" i="3"/>
  <c r="G3278" i="3"/>
  <c r="H3277" i="3"/>
  <c r="G3277" i="3"/>
  <c r="H3276" i="3"/>
  <c r="G3276" i="3"/>
  <c r="H3275" i="3"/>
  <c r="G3275" i="3"/>
  <c r="G3274" i="3"/>
  <c r="H3273" i="3"/>
  <c r="G3273" i="3"/>
  <c r="H3272" i="3"/>
  <c r="G3272" i="3"/>
  <c r="H3271" i="3"/>
  <c r="G3271" i="3"/>
  <c r="H3270" i="3"/>
  <c r="G3270" i="3"/>
  <c r="H3269" i="3"/>
  <c r="G3269" i="3"/>
  <c r="H3268" i="3"/>
  <c r="G3268" i="3"/>
  <c r="H3267" i="3"/>
  <c r="G3267" i="3"/>
  <c r="G3266" i="3"/>
  <c r="G3265" i="3"/>
  <c r="G3264" i="3"/>
  <c r="G3263" i="3"/>
  <c r="G3262" i="3"/>
  <c r="G3261" i="3"/>
  <c r="G3260" i="3"/>
  <c r="G3259" i="3"/>
  <c r="H3258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H3246" i="3"/>
  <c r="G3246" i="3"/>
  <c r="G3245" i="3"/>
  <c r="G3244" i="3"/>
  <c r="G3243" i="3"/>
  <c r="G3242" i="3"/>
  <c r="G3241" i="3"/>
  <c r="G3240" i="3"/>
  <c r="H3239" i="3"/>
  <c r="G3239" i="3"/>
  <c r="H3090" i="3"/>
  <c r="G3090" i="3"/>
  <c r="H3089" i="3"/>
  <c r="G3089" i="3"/>
  <c r="H3088" i="3"/>
  <c r="G3088" i="3"/>
  <c r="H3087" i="3"/>
  <c r="G3087" i="3"/>
  <c r="H3086" i="3"/>
  <c r="G3086" i="3"/>
  <c r="H3085" i="3"/>
  <c r="G3085" i="3"/>
  <c r="H3084" i="3"/>
  <c r="G3084" i="3"/>
  <c r="H3083" i="3"/>
  <c r="G3083" i="3"/>
  <c r="G3082" i="3"/>
  <c r="H3081" i="3"/>
  <c r="G3081" i="3"/>
  <c r="H3080" i="3"/>
  <c r="G3080" i="3"/>
  <c r="H3079" i="3"/>
  <c r="G3079" i="3"/>
  <c r="H3078" i="3"/>
  <c r="G3078" i="3"/>
  <c r="H3077" i="3"/>
  <c r="G3077" i="3"/>
  <c r="H3076" i="3"/>
  <c r="G3076" i="3"/>
  <c r="H3075" i="3"/>
  <c r="G3075" i="3"/>
  <c r="H3074" i="3"/>
  <c r="G3074" i="3"/>
  <c r="H3073" i="3"/>
  <c r="G3073" i="3"/>
  <c r="H3072" i="3"/>
  <c r="G3072" i="3"/>
  <c r="H3071" i="3"/>
  <c r="G3071" i="3"/>
  <c r="G3070" i="3"/>
  <c r="H3069" i="3"/>
  <c r="G3069" i="3"/>
  <c r="H3068" i="3"/>
  <c r="G3068" i="3"/>
  <c r="H3067" i="3"/>
  <c r="G3067" i="3"/>
  <c r="H3066" i="3"/>
  <c r="G3066" i="3"/>
  <c r="H3065" i="3"/>
  <c r="G3065" i="3"/>
  <c r="H3064" i="3"/>
  <c r="G3064" i="3"/>
  <c r="H3063" i="3"/>
  <c r="G3063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H2383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H2367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1874" i="3"/>
  <c r="G1873" i="3"/>
  <c r="G1872" i="3"/>
  <c r="G1871" i="3"/>
  <c r="G1870" i="3"/>
  <c r="G1869" i="3"/>
  <c r="G1868" i="3"/>
  <c r="G1867" i="3"/>
  <c r="H1866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H1854" i="3"/>
  <c r="G1854" i="3"/>
  <c r="G1853" i="3"/>
  <c r="G1852" i="3"/>
  <c r="G1851" i="3"/>
  <c r="G1850" i="3"/>
  <c r="G1849" i="3"/>
  <c r="G1848" i="3"/>
  <c r="H1847" i="3"/>
  <c r="G1847" i="3"/>
  <c r="G1790" i="3"/>
  <c r="G1789" i="3"/>
  <c r="G1788" i="3"/>
  <c r="G1787" i="3"/>
  <c r="G1786" i="3"/>
  <c r="G1785" i="3"/>
  <c r="G1784" i="3"/>
  <c r="G1783" i="3"/>
  <c r="H1782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H1770" i="3"/>
  <c r="G1770" i="3"/>
  <c r="G1769" i="3"/>
  <c r="G1768" i="3"/>
  <c r="G1767" i="3"/>
  <c r="G1766" i="3"/>
  <c r="G1765" i="3"/>
  <c r="G1764" i="3"/>
  <c r="H1763" i="3"/>
  <c r="G1763" i="3"/>
  <c r="G1706" i="3"/>
  <c r="G1705" i="3"/>
  <c r="G1704" i="3"/>
  <c r="G1703" i="3"/>
  <c r="G1702" i="3"/>
  <c r="G1701" i="3"/>
  <c r="G1700" i="3"/>
  <c r="G1699" i="3"/>
  <c r="H1698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H1686" i="3"/>
  <c r="G1686" i="3"/>
  <c r="G1685" i="3"/>
  <c r="G1684" i="3"/>
  <c r="G1683" i="3"/>
  <c r="G1682" i="3"/>
  <c r="G1681" i="3"/>
  <c r="G1680" i="3"/>
  <c r="H1679" i="3"/>
  <c r="G1679" i="3"/>
  <c r="G1647" i="3"/>
  <c r="G1646" i="3"/>
  <c r="G1645" i="3"/>
  <c r="G1644" i="3"/>
  <c r="G1643" i="3"/>
  <c r="G1642" i="3"/>
  <c r="G1641" i="3"/>
  <c r="G1640" i="3"/>
  <c r="H1639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H1627" i="3"/>
  <c r="G1627" i="3"/>
  <c r="G1626" i="3"/>
  <c r="G1625" i="3"/>
  <c r="G1624" i="3"/>
  <c r="G1623" i="3"/>
  <c r="G1622" i="3"/>
  <c r="G1621" i="3"/>
  <c r="H1620" i="3"/>
  <c r="G1620" i="3"/>
  <c r="G1563" i="3"/>
  <c r="G1562" i="3"/>
  <c r="G1561" i="3"/>
  <c r="G1560" i="3"/>
  <c r="G1559" i="3"/>
  <c r="G1558" i="3"/>
  <c r="G1557" i="3"/>
  <c r="G1556" i="3"/>
  <c r="H1555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H1543" i="3"/>
  <c r="G1543" i="3"/>
  <c r="G1542" i="3"/>
  <c r="G1541" i="3"/>
  <c r="G1540" i="3"/>
  <c r="G1539" i="3"/>
  <c r="G1538" i="3"/>
  <c r="G1537" i="3"/>
  <c r="H1536" i="3"/>
  <c r="G1536" i="3"/>
  <c r="G1479" i="3"/>
  <c r="G1478" i="3"/>
  <c r="G1477" i="3"/>
  <c r="G1476" i="3"/>
  <c r="G1475" i="3"/>
  <c r="G1474" i="3"/>
  <c r="G1473" i="3"/>
  <c r="G1472" i="3"/>
  <c r="H1471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H1459" i="3"/>
  <c r="G1459" i="3"/>
  <c r="G1458" i="3"/>
  <c r="G1457" i="3"/>
  <c r="G1456" i="3"/>
  <c r="G1455" i="3"/>
  <c r="G1454" i="3"/>
  <c r="G1453" i="3"/>
  <c r="H1452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K1415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H1395" i="3"/>
  <c r="G1395" i="3"/>
  <c r="H1394" i="3"/>
  <c r="G1394" i="3"/>
  <c r="H1393" i="3"/>
  <c r="G1393" i="3"/>
  <c r="H1392" i="3"/>
  <c r="G1392" i="3"/>
  <c r="H1391" i="3"/>
  <c r="G1391" i="3"/>
  <c r="H1390" i="3"/>
  <c r="G1390" i="3"/>
  <c r="H1389" i="3"/>
  <c r="G1389" i="3"/>
  <c r="H1388" i="3"/>
  <c r="G1388" i="3"/>
  <c r="H1387" i="3"/>
  <c r="G1387" i="3"/>
  <c r="H1386" i="3"/>
  <c r="G1386" i="3"/>
  <c r="H1385" i="3"/>
  <c r="G1385" i="3"/>
  <c r="H1384" i="3"/>
  <c r="G1384" i="3"/>
  <c r="H1383" i="3"/>
  <c r="G1383" i="3"/>
  <c r="H1382" i="3"/>
  <c r="G1382" i="3"/>
  <c r="H1381" i="3"/>
  <c r="G1381" i="3"/>
  <c r="H1380" i="3"/>
  <c r="G1380" i="3"/>
  <c r="H1379" i="3"/>
  <c r="G1379" i="3"/>
  <c r="H1378" i="3"/>
  <c r="G1378" i="3"/>
  <c r="H1377" i="3"/>
  <c r="G1377" i="3"/>
  <c r="H1376" i="3"/>
  <c r="G1376" i="3"/>
  <c r="H1375" i="3"/>
  <c r="G1375" i="3"/>
  <c r="H1374" i="3"/>
  <c r="G1374" i="3"/>
  <c r="H1373" i="3"/>
  <c r="G1373" i="3"/>
  <c r="H1372" i="3"/>
  <c r="G1372" i="3"/>
  <c r="H1371" i="3"/>
  <c r="G1371" i="3"/>
  <c r="H1370" i="3"/>
  <c r="G1370" i="3"/>
  <c r="H1369" i="3"/>
  <c r="G1369" i="3"/>
  <c r="H1368" i="3"/>
  <c r="G1368" i="3"/>
  <c r="G1310" i="3"/>
  <c r="G1309" i="3"/>
  <c r="G1308" i="3"/>
  <c r="G1307" i="3"/>
  <c r="G1306" i="3"/>
  <c r="G1305" i="3"/>
  <c r="G1304" i="3"/>
  <c r="G1303" i="3"/>
  <c r="H1302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H1290" i="3"/>
  <c r="G1290" i="3"/>
  <c r="G1289" i="3"/>
  <c r="G1288" i="3"/>
  <c r="G1287" i="3"/>
  <c r="G1286" i="3"/>
  <c r="G1285" i="3"/>
  <c r="G1284" i="3"/>
  <c r="H1283" i="3"/>
  <c r="G1283" i="3"/>
  <c r="G1282" i="3"/>
  <c r="G1281" i="3"/>
  <c r="G1280" i="3"/>
  <c r="G1279" i="3"/>
  <c r="G1278" i="3"/>
  <c r="G1277" i="3"/>
  <c r="G1276" i="3"/>
  <c r="G1275" i="3"/>
  <c r="H1274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H1262" i="3"/>
  <c r="G1262" i="3"/>
  <c r="G1261" i="3"/>
  <c r="G1260" i="3"/>
  <c r="G1259" i="3"/>
  <c r="G1258" i="3"/>
  <c r="G1257" i="3"/>
  <c r="G1256" i="3"/>
  <c r="H1255" i="3"/>
  <c r="G1255" i="3"/>
  <c r="G1223" i="3"/>
  <c r="G1222" i="3"/>
  <c r="G1221" i="3"/>
  <c r="G1220" i="3"/>
  <c r="G1219" i="3"/>
  <c r="G1218" i="3"/>
  <c r="G1217" i="3"/>
  <c r="G1216" i="3"/>
  <c r="H1215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H1203" i="3"/>
  <c r="G1203" i="3"/>
  <c r="G1202" i="3"/>
  <c r="G1201" i="3"/>
  <c r="G1200" i="3"/>
  <c r="G1199" i="3"/>
  <c r="G1198" i="3"/>
  <c r="G1197" i="3"/>
  <c r="H1196" i="3"/>
  <c r="G1196" i="3"/>
  <c r="G1195" i="3"/>
  <c r="G1194" i="3"/>
  <c r="G1193" i="3"/>
  <c r="G1192" i="3"/>
  <c r="G1191" i="3"/>
  <c r="G1190" i="3"/>
  <c r="G1189" i="3"/>
  <c r="G1188" i="3"/>
  <c r="H1187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H1175" i="3"/>
  <c r="G1175" i="3"/>
  <c r="G1174" i="3"/>
  <c r="G1173" i="3"/>
  <c r="G1172" i="3"/>
  <c r="G1171" i="3"/>
  <c r="G1170" i="3"/>
  <c r="G1169" i="3"/>
  <c r="H1168" i="3"/>
  <c r="G1168" i="3"/>
  <c r="G1167" i="3"/>
  <c r="G1166" i="3"/>
  <c r="G1165" i="3"/>
  <c r="G1164" i="3"/>
  <c r="G1163" i="3"/>
  <c r="G1162" i="3"/>
  <c r="G1161" i="3"/>
  <c r="G1160" i="3"/>
  <c r="H1159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H1147" i="3"/>
  <c r="G1147" i="3"/>
  <c r="G1146" i="3"/>
  <c r="G1145" i="3"/>
  <c r="G1144" i="3"/>
  <c r="G1143" i="3"/>
  <c r="G1142" i="3"/>
  <c r="G1141" i="3"/>
  <c r="H1140" i="3"/>
  <c r="G114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53" i="3"/>
  <c r="G1052" i="3"/>
  <c r="G1051" i="3"/>
  <c r="G1050" i="3"/>
  <c r="G1049" i="3"/>
  <c r="G1048" i="3"/>
  <c r="G1047" i="3"/>
  <c r="G1046" i="3"/>
  <c r="H1045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H1033" i="3"/>
  <c r="G1033" i="3"/>
  <c r="G1032" i="3"/>
  <c r="G1031" i="3"/>
  <c r="G1030" i="3"/>
  <c r="G1029" i="3"/>
  <c r="G1028" i="3"/>
  <c r="G1027" i="3"/>
  <c r="H1026" i="3"/>
  <c r="G1026" i="3"/>
  <c r="G969" i="3"/>
  <c r="G968" i="3"/>
  <c r="G967" i="3"/>
  <c r="G966" i="3"/>
  <c r="G965" i="3"/>
  <c r="G964" i="3"/>
  <c r="G963" i="3"/>
  <c r="G962" i="3"/>
  <c r="H961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H949" i="3"/>
  <c r="G949" i="3"/>
  <c r="G948" i="3"/>
  <c r="G947" i="3"/>
  <c r="G946" i="3"/>
  <c r="G945" i="3"/>
  <c r="G944" i="3"/>
  <c r="G943" i="3"/>
  <c r="H942" i="3"/>
  <c r="G942" i="3"/>
  <c r="G941" i="3"/>
  <c r="G940" i="3"/>
  <c r="G939" i="3"/>
  <c r="G938" i="3"/>
  <c r="G937" i="3"/>
  <c r="G936" i="3"/>
  <c r="G935" i="3"/>
  <c r="G934" i="3"/>
  <c r="H933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H921" i="3"/>
  <c r="G921" i="3"/>
  <c r="G920" i="3"/>
  <c r="G919" i="3"/>
  <c r="G918" i="3"/>
  <c r="G917" i="3"/>
  <c r="G916" i="3"/>
  <c r="G915" i="3"/>
  <c r="H914" i="3"/>
  <c r="G914" i="3"/>
  <c r="G913" i="3"/>
  <c r="G912" i="3"/>
  <c r="G911" i="3"/>
  <c r="G910" i="3"/>
  <c r="G909" i="3"/>
  <c r="G908" i="3"/>
  <c r="G907" i="3"/>
  <c r="G906" i="3"/>
  <c r="H905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H893" i="3"/>
  <c r="G893" i="3"/>
  <c r="G892" i="3"/>
  <c r="G891" i="3"/>
  <c r="G890" i="3"/>
  <c r="G889" i="3"/>
  <c r="G888" i="3"/>
  <c r="G887" i="3"/>
  <c r="H886" i="3"/>
  <c r="G886" i="3"/>
  <c r="G854" i="3"/>
  <c r="G853" i="3"/>
  <c r="G852" i="3"/>
  <c r="G851" i="3"/>
  <c r="G850" i="3"/>
  <c r="G849" i="3"/>
  <c r="G848" i="3"/>
  <c r="G847" i="3"/>
  <c r="H846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H834" i="3"/>
  <c r="G834" i="3"/>
  <c r="G833" i="3"/>
  <c r="G832" i="3"/>
  <c r="G831" i="3"/>
  <c r="G830" i="3"/>
  <c r="G829" i="3"/>
  <c r="G828" i="3"/>
  <c r="H827" i="3"/>
  <c r="G827" i="3"/>
  <c r="G796" i="3"/>
  <c r="G795" i="3"/>
  <c r="G794" i="3"/>
  <c r="G793" i="3"/>
  <c r="G792" i="3"/>
  <c r="G791" i="3"/>
  <c r="G790" i="3"/>
  <c r="G789" i="3"/>
  <c r="H788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H776" i="3"/>
  <c r="G776" i="3"/>
  <c r="G775" i="3"/>
  <c r="G774" i="3"/>
  <c r="G773" i="3"/>
  <c r="G772" i="3"/>
  <c r="G771" i="3"/>
  <c r="G770" i="3"/>
  <c r="H769" i="3"/>
  <c r="G769" i="3"/>
  <c r="G768" i="3"/>
  <c r="G767" i="3"/>
  <c r="G766" i="3"/>
  <c r="G765" i="3"/>
  <c r="G764" i="3"/>
  <c r="G763" i="3"/>
  <c r="G762" i="3"/>
  <c r="G761" i="3"/>
  <c r="H760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H748" i="3"/>
  <c r="G748" i="3"/>
  <c r="G747" i="3"/>
  <c r="G746" i="3"/>
  <c r="G745" i="3"/>
  <c r="G744" i="3"/>
  <c r="G743" i="3"/>
  <c r="G742" i="3"/>
  <c r="H741" i="3"/>
  <c r="G741" i="3"/>
  <c r="G740" i="3"/>
  <c r="G739" i="3"/>
  <c r="G738" i="3"/>
  <c r="G737" i="3"/>
  <c r="G736" i="3"/>
  <c r="G735" i="3"/>
  <c r="G734" i="3"/>
  <c r="G733" i="3"/>
  <c r="H732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H720" i="3"/>
  <c r="G720" i="3"/>
  <c r="G719" i="3"/>
  <c r="G718" i="3"/>
  <c r="G717" i="3"/>
  <c r="G716" i="3"/>
  <c r="G715" i="3"/>
  <c r="G714" i="3"/>
  <c r="H713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25" i="3"/>
  <c r="G624" i="3"/>
  <c r="G623" i="3"/>
  <c r="G622" i="3"/>
  <c r="G621" i="3"/>
  <c r="G620" i="3"/>
  <c r="G619" i="3"/>
  <c r="G618" i="3"/>
  <c r="H617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H605" i="3"/>
  <c r="G605" i="3"/>
  <c r="G604" i="3"/>
  <c r="G603" i="3"/>
  <c r="G602" i="3"/>
  <c r="G601" i="3"/>
  <c r="G600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G570" i="3"/>
  <c r="G513" i="3"/>
  <c r="G512" i="3"/>
  <c r="G511" i="3"/>
  <c r="G510" i="3"/>
  <c r="G509" i="3"/>
  <c r="G508" i="3"/>
  <c r="G507" i="3"/>
  <c r="G506" i="3"/>
  <c r="H505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H493" i="3"/>
  <c r="G493" i="3"/>
  <c r="G492" i="3"/>
  <c r="G491" i="3"/>
  <c r="G490" i="3"/>
  <c r="G489" i="3"/>
  <c r="G488" i="3"/>
  <c r="G487" i="3"/>
  <c r="H486" i="3"/>
  <c r="G486" i="3"/>
  <c r="G485" i="3"/>
  <c r="G484" i="3"/>
  <c r="G483" i="3"/>
  <c r="G482" i="3"/>
  <c r="G481" i="3"/>
  <c r="G480" i="3"/>
  <c r="G479" i="3"/>
  <c r="G478" i="3"/>
  <c r="H477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H465" i="3"/>
  <c r="G465" i="3"/>
  <c r="G464" i="3"/>
  <c r="G463" i="3"/>
  <c r="G462" i="3"/>
  <c r="G461" i="3"/>
  <c r="G460" i="3"/>
  <c r="G459" i="3"/>
  <c r="H458" i="3"/>
  <c r="G458" i="3"/>
  <c r="G429" i="3"/>
  <c r="G428" i="3"/>
  <c r="G427" i="3"/>
  <c r="G426" i="3"/>
  <c r="G425" i="3"/>
  <c r="G424" i="3"/>
  <c r="G423" i="3"/>
  <c r="G422" i="3"/>
  <c r="H421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H409" i="3"/>
  <c r="G409" i="3"/>
  <c r="G408" i="3"/>
  <c r="G407" i="3"/>
  <c r="G406" i="3"/>
  <c r="G405" i="3"/>
  <c r="G404" i="3"/>
  <c r="G403" i="3"/>
  <c r="H402" i="3"/>
  <c r="G402" i="3"/>
  <c r="G401" i="3"/>
  <c r="G400" i="3"/>
  <c r="G399" i="3"/>
  <c r="G398" i="3"/>
  <c r="G397" i="3"/>
  <c r="G396" i="3"/>
  <c r="G395" i="3"/>
  <c r="G394" i="3"/>
  <c r="H393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H381" i="3"/>
  <c r="G381" i="3"/>
  <c r="G380" i="3"/>
  <c r="G379" i="3"/>
  <c r="G378" i="3"/>
  <c r="G377" i="3"/>
  <c r="G376" i="3"/>
  <c r="G375" i="3"/>
  <c r="H374" i="3"/>
  <c r="G374" i="3"/>
  <c r="G373" i="3"/>
  <c r="G372" i="3"/>
  <c r="G371" i="3"/>
  <c r="G370" i="3"/>
  <c r="G369" i="3"/>
  <c r="G368" i="3"/>
  <c r="G367" i="3"/>
  <c r="G366" i="3"/>
  <c r="H365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H353" i="3"/>
  <c r="G353" i="3"/>
  <c r="G352" i="3"/>
  <c r="G351" i="3"/>
  <c r="G350" i="3"/>
  <c r="G349" i="3"/>
  <c r="G348" i="3"/>
  <c r="G347" i="3"/>
  <c r="H346" i="3"/>
  <c r="G346" i="3"/>
  <c r="G345" i="3"/>
  <c r="G344" i="3"/>
  <c r="G343" i="3"/>
  <c r="G342" i="3"/>
  <c r="G341" i="3"/>
  <c r="G340" i="3"/>
  <c r="G339" i="3"/>
  <c r="G338" i="3"/>
  <c r="H337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H325" i="3"/>
  <c r="G325" i="3"/>
  <c r="G324" i="3"/>
  <c r="G323" i="3"/>
  <c r="G322" i="3"/>
  <c r="G321" i="3"/>
  <c r="G320" i="3"/>
  <c r="G319" i="3"/>
  <c r="H318" i="3"/>
  <c r="G318" i="3"/>
  <c r="G317" i="3"/>
  <c r="G316" i="3"/>
  <c r="G315" i="3"/>
  <c r="G314" i="3"/>
  <c r="G313" i="3"/>
  <c r="G312" i="3"/>
  <c r="G311" i="3"/>
  <c r="G310" i="3"/>
  <c r="H309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H297" i="3"/>
  <c r="G297" i="3"/>
  <c r="G296" i="3"/>
  <c r="G295" i="3"/>
  <c r="G294" i="3"/>
  <c r="G293" i="3"/>
  <c r="G292" i="3"/>
  <c r="G291" i="3"/>
  <c r="H290" i="3"/>
  <c r="G290" i="3"/>
  <c r="G231" i="3"/>
  <c r="G230" i="3"/>
  <c r="G229" i="3"/>
  <c r="G228" i="3"/>
  <c r="G227" i="3"/>
  <c r="G226" i="3"/>
  <c r="G225" i="3"/>
  <c r="G224" i="3"/>
  <c r="H223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H211" i="3"/>
  <c r="G211" i="3"/>
  <c r="G210" i="3"/>
  <c r="G209" i="3"/>
  <c r="G208" i="3"/>
  <c r="G207" i="3"/>
  <c r="G206" i="3"/>
  <c r="G205" i="3"/>
  <c r="H204" i="3"/>
  <c r="G204" i="3"/>
  <c r="H195" i="3"/>
  <c r="H183" i="3"/>
  <c r="H176" i="3"/>
  <c r="G175" i="3"/>
  <c r="G174" i="3"/>
  <c r="G173" i="3"/>
  <c r="G172" i="3"/>
  <c r="G171" i="3"/>
  <c r="G170" i="3"/>
  <c r="G169" i="3"/>
  <c r="G168" i="3"/>
  <c r="H167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H155" i="3"/>
  <c r="G155" i="3"/>
  <c r="G154" i="3"/>
  <c r="G153" i="3"/>
  <c r="G152" i="3"/>
  <c r="G151" i="3"/>
  <c r="G150" i="3"/>
  <c r="G149" i="3"/>
  <c r="H148" i="3"/>
  <c r="G14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L2119" i="3"/>
  <c r="L2118" i="3"/>
  <c r="L2117" i="3"/>
  <c r="L2116" i="3"/>
  <c r="L2115" i="3"/>
  <c r="L2114" i="3"/>
  <c r="L2113" i="3"/>
  <c r="L2112" i="3"/>
  <c r="M2111" i="3"/>
  <c r="L2111" i="3"/>
  <c r="K2111" i="3"/>
  <c r="L2110" i="3"/>
  <c r="L2109" i="3"/>
  <c r="L2108" i="3"/>
  <c r="L2107" i="3"/>
  <c r="L2106" i="3"/>
  <c r="L2105" i="3"/>
  <c r="L2104" i="3"/>
  <c r="L2103" i="3"/>
  <c r="L2102" i="3"/>
  <c r="L2101" i="3"/>
  <c r="L2100" i="3"/>
  <c r="M2099" i="3"/>
  <c r="L2099" i="3"/>
  <c r="K2099" i="3"/>
  <c r="L2098" i="3"/>
  <c r="L2097" i="3"/>
  <c r="L2096" i="3"/>
  <c r="L2095" i="3"/>
  <c r="L2094" i="3"/>
  <c r="L2093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H1311" i="3"/>
  <c r="G1311" i="3"/>
  <c r="G1081" i="3"/>
  <c r="G1080" i="3"/>
  <c r="G1079" i="3"/>
  <c r="G1078" i="3"/>
  <c r="G1077" i="3"/>
  <c r="G1076" i="3"/>
  <c r="G1075" i="3"/>
  <c r="G1074" i="3"/>
  <c r="H1073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H1061" i="3"/>
  <c r="G1061" i="3"/>
  <c r="G1060" i="3"/>
  <c r="G1059" i="3"/>
  <c r="G1058" i="3"/>
  <c r="G1057" i="3"/>
  <c r="G1056" i="3"/>
  <c r="G1055" i="3"/>
  <c r="H1054" i="3"/>
  <c r="G1054" i="3"/>
  <c r="G569" i="3"/>
  <c r="G568" i="3"/>
  <c r="G567" i="3"/>
  <c r="G566" i="3"/>
  <c r="G565" i="3"/>
  <c r="G564" i="3"/>
  <c r="G563" i="3"/>
  <c r="G562" i="3"/>
  <c r="H561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H549" i="3"/>
  <c r="G549" i="3"/>
  <c r="G548" i="3"/>
  <c r="G547" i="3"/>
  <c r="G546" i="3"/>
  <c r="G545" i="3"/>
  <c r="G544" i="3"/>
  <c r="G543" i="3"/>
  <c r="H542" i="3"/>
  <c r="G542" i="3"/>
  <c r="G147" i="3"/>
  <c r="G146" i="3"/>
  <c r="G145" i="3"/>
  <c r="G144" i="3"/>
  <c r="G143" i="3"/>
  <c r="G142" i="3"/>
  <c r="G141" i="3"/>
  <c r="G140" i="3"/>
  <c r="H139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H127" i="3"/>
  <c r="G127" i="3"/>
  <c r="G126" i="3"/>
  <c r="G125" i="3"/>
  <c r="G124" i="3"/>
  <c r="G123" i="3"/>
  <c r="G122" i="3"/>
  <c r="G121" i="3"/>
  <c r="H120" i="3"/>
  <c r="G120" i="3"/>
  <c r="G119" i="3"/>
  <c r="G118" i="3"/>
  <c r="G117" i="3"/>
  <c r="G116" i="3"/>
  <c r="G115" i="3"/>
  <c r="G114" i="3"/>
  <c r="G113" i="3"/>
  <c r="G112" i="3"/>
  <c r="H111" i="3"/>
  <c r="G111" i="3"/>
  <c r="H110" i="3"/>
  <c r="G110" i="3"/>
  <c r="H109" i="3"/>
  <c r="G109" i="3"/>
  <c r="H108" i="3"/>
  <c r="G108" i="3"/>
  <c r="H107" i="3"/>
  <c r="G107" i="3"/>
  <c r="G106" i="3"/>
  <c r="G105" i="3"/>
  <c r="G104" i="3"/>
  <c r="G103" i="3"/>
  <c r="G102" i="3"/>
  <c r="G101" i="3"/>
  <c r="G100" i="3"/>
  <c r="G99" i="3"/>
  <c r="G98" i="3"/>
  <c r="G97" i="3"/>
  <c r="G96" i="3"/>
  <c r="H95" i="3"/>
  <c r="G95" i="3"/>
  <c r="G94" i="3"/>
  <c r="G93" i="3"/>
  <c r="G92" i="3"/>
  <c r="G91" i="3"/>
  <c r="G90" i="3"/>
  <c r="G89" i="3"/>
  <c r="G2853" i="3"/>
  <c r="G2852" i="3"/>
  <c r="G2851" i="3"/>
  <c r="G2850" i="3"/>
  <c r="G2849" i="3"/>
  <c r="G2848" i="3"/>
  <c r="G2847" i="3"/>
  <c r="G2846" i="3"/>
  <c r="H2845" i="3"/>
  <c r="G2845" i="3"/>
  <c r="H2844" i="3"/>
  <c r="G2844" i="3"/>
  <c r="H2843" i="3"/>
  <c r="G2843" i="3"/>
  <c r="H2842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H2830" i="3"/>
  <c r="G2830" i="3"/>
  <c r="G2829" i="3"/>
  <c r="G2828" i="3"/>
  <c r="G2827" i="3"/>
  <c r="G2826" i="3"/>
  <c r="G2825" i="3"/>
  <c r="G2824" i="3"/>
  <c r="G2822" i="3"/>
  <c r="G2821" i="3"/>
  <c r="G2820" i="3"/>
  <c r="G2819" i="3"/>
  <c r="G2818" i="3"/>
  <c r="G2817" i="3"/>
  <c r="G2816" i="3"/>
  <c r="G2815" i="3"/>
  <c r="H2814" i="3"/>
  <c r="G2814" i="3"/>
  <c r="H2813" i="3"/>
  <c r="G2813" i="3"/>
  <c r="H2812" i="3"/>
  <c r="G2812" i="3"/>
  <c r="H2811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H2799" i="3"/>
  <c r="G2799" i="3"/>
  <c r="G2798" i="3"/>
  <c r="G2797" i="3"/>
  <c r="G2796" i="3"/>
  <c r="G2795" i="3"/>
  <c r="G2794" i="3"/>
  <c r="G2793" i="3"/>
  <c r="G2791" i="3"/>
  <c r="G2790" i="3"/>
  <c r="G2789" i="3"/>
  <c r="G2788" i="3"/>
  <c r="G2787" i="3"/>
  <c r="G2786" i="3"/>
  <c r="G2785" i="3"/>
  <c r="G2784" i="3"/>
  <c r="H2783" i="3"/>
  <c r="G2783" i="3"/>
  <c r="H2782" i="3"/>
  <c r="G2782" i="3"/>
  <c r="H2781" i="3"/>
  <c r="G2781" i="3"/>
  <c r="H2780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H2768" i="3"/>
  <c r="G2768" i="3"/>
  <c r="G2767" i="3"/>
  <c r="G2766" i="3"/>
  <c r="G2765" i="3"/>
  <c r="G2764" i="3"/>
  <c r="G2763" i="3"/>
  <c r="G2762" i="3"/>
  <c r="G2760" i="3"/>
  <c r="G2759" i="3"/>
  <c r="G2758" i="3"/>
  <c r="G2757" i="3"/>
  <c r="G2756" i="3"/>
  <c r="G2755" i="3"/>
  <c r="G2754" i="3"/>
  <c r="G2753" i="3"/>
  <c r="H2752" i="3"/>
  <c r="G2752" i="3"/>
  <c r="H2751" i="3"/>
  <c r="G2751" i="3"/>
  <c r="H2750" i="3"/>
  <c r="G2750" i="3"/>
  <c r="H2749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H2737" i="3"/>
  <c r="G2737" i="3"/>
  <c r="G2736" i="3"/>
  <c r="G2735" i="3"/>
  <c r="G2734" i="3"/>
  <c r="G2733" i="3"/>
  <c r="G2732" i="3"/>
  <c r="G2731" i="3"/>
  <c r="G2729" i="3"/>
  <c r="G2728" i="3"/>
  <c r="G2727" i="3"/>
  <c r="G2726" i="3"/>
  <c r="G2725" i="3"/>
  <c r="G2724" i="3"/>
  <c r="G2723" i="3"/>
  <c r="G2722" i="3"/>
  <c r="H2721" i="3"/>
  <c r="G2721" i="3"/>
  <c r="H2720" i="3"/>
  <c r="G2720" i="3"/>
  <c r="H2719" i="3"/>
  <c r="G2719" i="3"/>
  <c r="H2718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H2706" i="3"/>
  <c r="G2706" i="3"/>
  <c r="G2705" i="3"/>
  <c r="G2704" i="3"/>
  <c r="G2703" i="3"/>
  <c r="G2702" i="3"/>
  <c r="G2701" i="3"/>
  <c r="G2700" i="3"/>
  <c r="G2698" i="3"/>
  <c r="G2697" i="3"/>
  <c r="G2696" i="3"/>
  <c r="G2695" i="3"/>
  <c r="G2694" i="3"/>
  <c r="G2693" i="3"/>
  <c r="G2692" i="3"/>
  <c r="G2691" i="3"/>
  <c r="H2690" i="3"/>
  <c r="G2690" i="3"/>
  <c r="H2689" i="3"/>
  <c r="G2689" i="3"/>
  <c r="H2688" i="3"/>
  <c r="G2688" i="3"/>
  <c r="H2687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H2675" i="3"/>
  <c r="G2675" i="3"/>
  <c r="G2674" i="3"/>
  <c r="G2673" i="3"/>
  <c r="G2672" i="3"/>
  <c r="G2671" i="3"/>
  <c r="G2670" i="3"/>
  <c r="G2669" i="3"/>
  <c r="G2667" i="3"/>
  <c r="G2666" i="3"/>
  <c r="G2665" i="3"/>
  <c r="G2664" i="3"/>
  <c r="G2663" i="3"/>
  <c r="G2662" i="3"/>
  <c r="G2661" i="3"/>
  <c r="G2660" i="3"/>
  <c r="G2659" i="3"/>
  <c r="H2658" i="3"/>
  <c r="G2658" i="3"/>
  <c r="H2657" i="3"/>
  <c r="G2657" i="3"/>
  <c r="H2656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6" i="3"/>
  <c r="K36" i="3"/>
  <c r="L35" i="3"/>
  <c r="K35" i="3"/>
  <c r="L34" i="3"/>
  <c r="K34" i="3"/>
  <c r="L33" i="3"/>
  <c r="K33" i="3"/>
  <c r="L32" i="3"/>
  <c r="K32" i="3"/>
  <c r="L31" i="3"/>
  <c r="K31" i="3"/>
  <c r="G57" i="3"/>
  <c r="G56" i="3"/>
  <c r="G55" i="3"/>
  <c r="G54" i="3"/>
  <c r="G53" i="3"/>
  <c r="G52" i="3"/>
  <c r="G51" i="3"/>
  <c r="G50" i="3"/>
  <c r="G48" i="3"/>
  <c r="G47" i="3"/>
  <c r="G46" i="3"/>
  <c r="G45" i="3"/>
  <c r="G44" i="3"/>
  <c r="G43" i="3"/>
  <c r="G42" i="3"/>
  <c r="G41" i="3"/>
  <c r="G40" i="3"/>
  <c r="G39" i="3"/>
  <c r="G38" i="3"/>
  <c r="G36" i="3"/>
  <c r="G35" i="3"/>
  <c r="G34" i="3"/>
  <c r="G33" i="3"/>
  <c r="G32" i="3"/>
  <c r="G3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3148" i="3"/>
  <c r="G3147" i="3"/>
  <c r="G3146" i="3"/>
  <c r="G3145" i="3"/>
  <c r="G3144" i="3"/>
  <c r="G3143" i="3"/>
  <c r="G3142" i="3"/>
  <c r="G3141" i="3"/>
  <c r="H3140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H3126" i="3"/>
  <c r="G3126" i="3"/>
  <c r="G3125" i="3"/>
  <c r="G3124" i="3"/>
  <c r="G3123" i="3"/>
  <c r="G3122" i="3"/>
  <c r="G3121" i="3"/>
  <c r="G3120" i="3"/>
  <c r="H3119" i="3"/>
  <c r="G3119" i="3"/>
  <c r="G2610" i="3"/>
  <c r="G2609" i="3"/>
  <c r="G2608" i="3"/>
  <c r="G2607" i="3"/>
  <c r="G2606" i="3"/>
  <c r="G2605" i="3"/>
  <c r="G2604" i="3"/>
  <c r="G2603" i="3"/>
  <c r="H2602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H2588" i="3"/>
  <c r="G2588" i="3"/>
  <c r="G2587" i="3"/>
  <c r="G2586" i="3"/>
  <c r="G2585" i="3"/>
  <c r="G2584" i="3"/>
  <c r="G2583" i="3"/>
  <c r="G2582" i="3"/>
  <c r="H2581" i="3"/>
  <c r="G2581" i="3"/>
  <c r="G1935" i="3"/>
  <c r="G1934" i="3"/>
  <c r="G1933" i="3"/>
  <c r="G1932" i="3"/>
  <c r="G1931" i="3"/>
  <c r="G1930" i="3"/>
  <c r="G1929" i="3"/>
  <c r="G1928" i="3"/>
  <c r="H1927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H1913" i="3"/>
  <c r="G1913" i="3"/>
  <c r="G1912" i="3"/>
  <c r="G1911" i="3"/>
  <c r="G1910" i="3"/>
  <c r="G1909" i="3"/>
  <c r="G1908" i="3"/>
  <c r="G1907" i="3"/>
  <c r="H1906" i="3"/>
  <c r="G1906" i="3"/>
  <c r="G1846" i="3"/>
  <c r="G1845" i="3"/>
  <c r="G1844" i="3"/>
  <c r="G1843" i="3"/>
  <c r="G1842" i="3"/>
  <c r="G1841" i="3"/>
  <c r="G1840" i="3"/>
  <c r="G1839" i="3"/>
  <c r="H1838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H1826" i="3"/>
  <c r="G1826" i="3"/>
  <c r="G1825" i="3"/>
  <c r="G1824" i="3"/>
  <c r="G1823" i="3"/>
  <c r="G1822" i="3"/>
  <c r="G1821" i="3"/>
  <c r="G1820" i="3"/>
  <c r="H1819" i="3"/>
  <c r="G1819" i="3"/>
  <c r="G1818" i="3"/>
  <c r="G1817" i="3"/>
  <c r="G1816" i="3"/>
  <c r="G1815" i="3"/>
  <c r="G1814" i="3"/>
  <c r="G1813" i="3"/>
  <c r="G1812" i="3"/>
  <c r="G1811" i="3"/>
  <c r="H1810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H1798" i="3"/>
  <c r="G1798" i="3"/>
  <c r="G1797" i="3"/>
  <c r="G1796" i="3"/>
  <c r="G1795" i="3"/>
  <c r="G1794" i="3"/>
  <c r="G1793" i="3"/>
  <c r="G1792" i="3"/>
  <c r="H1791" i="3"/>
  <c r="G1791" i="3"/>
  <c r="G1762" i="3"/>
  <c r="G1761" i="3"/>
  <c r="G1760" i="3"/>
  <c r="G1759" i="3"/>
  <c r="G1758" i="3"/>
  <c r="G1757" i="3"/>
  <c r="G1756" i="3"/>
  <c r="G1755" i="3"/>
  <c r="H1754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H1742" i="3"/>
  <c r="G1742" i="3"/>
  <c r="G1741" i="3"/>
  <c r="G1740" i="3"/>
  <c r="G1739" i="3"/>
  <c r="G1738" i="3"/>
  <c r="G1737" i="3"/>
  <c r="G1736" i="3"/>
  <c r="H1735" i="3"/>
  <c r="G1735" i="3"/>
  <c r="G1734" i="3"/>
  <c r="G1733" i="3"/>
  <c r="G1732" i="3"/>
  <c r="G1731" i="3"/>
  <c r="G1730" i="3"/>
  <c r="G1729" i="3"/>
  <c r="G1728" i="3"/>
  <c r="G1727" i="3"/>
  <c r="H1726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H1714" i="3"/>
  <c r="G1714" i="3"/>
  <c r="G1713" i="3"/>
  <c r="G1712" i="3"/>
  <c r="G1711" i="3"/>
  <c r="G1710" i="3"/>
  <c r="G1709" i="3"/>
  <c r="G1708" i="3"/>
  <c r="H1707" i="3"/>
  <c r="G1707" i="3"/>
  <c r="G1619" i="3"/>
  <c r="G1618" i="3"/>
  <c r="G1617" i="3"/>
  <c r="G1616" i="3"/>
  <c r="G1615" i="3"/>
  <c r="G1614" i="3"/>
  <c r="G1613" i="3"/>
  <c r="G1612" i="3"/>
  <c r="H1611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H1599" i="3"/>
  <c r="G1599" i="3"/>
  <c r="G1598" i="3"/>
  <c r="G1597" i="3"/>
  <c r="G1596" i="3"/>
  <c r="G1595" i="3"/>
  <c r="G1594" i="3"/>
  <c r="G1593" i="3"/>
  <c r="H1592" i="3"/>
  <c r="G1592" i="3"/>
  <c r="G1591" i="3"/>
  <c r="G1590" i="3"/>
  <c r="G1589" i="3"/>
  <c r="G1588" i="3"/>
  <c r="G1587" i="3"/>
  <c r="G1586" i="3"/>
  <c r="G1585" i="3"/>
  <c r="G1584" i="3"/>
  <c r="H1583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H1571" i="3"/>
  <c r="G1571" i="3"/>
  <c r="G1570" i="3"/>
  <c r="G1569" i="3"/>
  <c r="G1568" i="3"/>
  <c r="G1567" i="3"/>
  <c r="G1566" i="3"/>
  <c r="G1565" i="3"/>
  <c r="H1564" i="3"/>
  <c r="G1564" i="3"/>
  <c r="G1535" i="3"/>
  <c r="G1534" i="3"/>
  <c r="G1533" i="3"/>
  <c r="G1532" i="3"/>
  <c r="G1531" i="3"/>
  <c r="G1530" i="3"/>
  <c r="G1529" i="3"/>
  <c r="G1528" i="3"/>
  <c r="H1527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H1515" i="3"/>
  <c r="G1515" i="3"/>
  <c r="G1514" i="3"/>
  <c r="G1513" i="3"/>
  <c r="G1512" i="3"/>
  <c r="G1511" i="3"/>
  <c r="G1510" i="3"/>
  <c r="G1509" i="3"/>
  <c r="H1508" i="3"/>
  <c r="G1508" i="3"/>
  <c r="G1507" i="3"/>
  <c r="G1506" i="3"/>
  <c r="G1505" i="3"/>
  <c r="G1504" i="3"/>
  <c r="G1503" i="3"/>
  <c r="G1502" i="3"/>
  <c r="G1501" i="3"/>
  <c r="G1500" i="3"/>
  <c r="H1499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H1487" i="3"/>
  <c r="G1487" i="3"/>
  <c r="G1486" i="3"/>
  <c r="G1485" i="3"/>
  <c r="G1484" i="3"/>
  <c r="G1483" i="3"/>
  <c r="G1482" i="3"/>
  <c r="G1481" i="3"/>
  <c r="H1480" i="3"/>
  <c r="G1480" i="3"/>
  <c r="G1139" i="3"/>
  <c r="G1138" i="3"/>
  <c r="G1137" i="3"/>
  <c r="G1136" i="3"/>
  <c r="G1135" i="3"/>
  <c r="G1134" i="3"/>
  <c r="G1133" i="3"/>
  <c r="G1132" i="3"/>
  <c r="H1131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H1117" i="3"/>
  <c r="G1117" i="3"/>
  <c r="G1116" i="3"/>
  <c r="G1115" i="3"/>
  <c r="G1114" i="3"/>
  <c r="G1113" i="3"/>
  <c r="G1112" i="3"/>
  <c r="G1111" i="3"/>
  <c r="H1110" i="3"/>
  <c r="G1110" i="3"/>
  <c r="G826" i="3"/>
  <c r="G825" i="3"/>
  <c r="G824" i="3"/>
  <c r="G823" i="3"/>
  <c r="G822" i="3"/>
  <c r="G821" i="3"/>
  <c r="G820" i="3"/>
  <c r="G819" i="3"/>
  <c r="H818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H804" i="3"/>
  <c r="G804" i="3"/>
  <c r="G803" i="3"/>
  <c r="G802" i="3"/>
  <c r="G801" i="3"/>
  <c r="G800" i="3"/>
  <c r="G799" i="3"/>
  <c r="G798" i="3"/>
  <c r="H797" i="3"/>
  <c r="G797" i="3"/>
  <c r="G684" i="3"/>
  <c r="G683" i="3"/>
  <c r="G682" i="3"/>
  <c r="G681" i="3"/>
  <c r="G680" i="3"/>
  <c r="G679" i="3"/>
  <c r="G678" i="3"/>
  <c r="G677" i="3"/>
  <c r="H676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H664" i="3"/>
  <c r="G664" i="3"/>
  <c r="G663" i="3"/>
  <c r="G662" i="3"/>
  <c r="G661" i="3"/>
  <c r="G660" i="3"/>
  <c r="G659" i="3"/>
  <c r="G658" i="3"/>
  <c r="H657" i="3"/>
  <c r="G657" i="3"/>
  <c r="G656" i="3"/>
  <c r="G655" i="3"/>
  <c r="G654" i="3"/>
  <c r="G653" i="3"/>
  <c r="G652" i="3"/>
  <c r="G651" i="3"/>
  <c r="G650" i="3"/>
  <c r="G649" i="3"/>
  <c r="H648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H636" i="3"/>
  <c r="G636" i="3"/>
  <c r="G635" i="3"/>
  <c r="G634" i="3"/>
  <c r="G633" i="3"/>
  <c r="G632" i="3"/>
  <c r="G631" i="3"/>
  <c r="G630" i="3"/>
  <c r="H629" i="3"/>
  <c r="G629" i="3"/>
  <c r="G541" i="3"/>
  <c r="G540" i="3"/>
  <c r="G539" i="3"/>
  <c r="G538" i="3"/>
  <c r="G537" i="3"/>
  <c r="G536" i="3"/>
  <c r="G535" i="3"/>
  <c r="G534" i="3"/>
  <c r="H533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H521" i="3"/>
  <c r="G521" i="3"/>
  <c r="G520" i="3"/>
  <c r="G519" i="3"/>
  <c r="G518" i="3"/>
  <c r="G517" i="3"/>
  <c r="G516" i="3"/>
  <c r="G515" i="3"/>
  <c r="H514" i="3"/>
  <c r="G514" i="3"/>
  <c r="G457" i="3"/>
  <c r="G456" i="3"/>
  <c r="G455" i="3"/>
  <c r="G454" i="3"/>
  <c r="G453" i="3"/>
  <c r="G452" i="3"/>
  <c r="G451" i="3"/>
  <c r="G450" i="3"/>
  <c r="H449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H437" i="3"/>
  <c r="G437" i="3"/>
  <c r="G436" i="3"/>
  <c r="G435" i="3"/>
  <c r="G434" i="3"/>
  <c r="G433" i="3"/>
  <c r="G432" i="3"/>
  <c r="G431" i="3"/>
  <c r="H430" i="3"/>
  <c r="G430" i="3"/>
  <c r="G289" i="3"/>
  <c r="G288" i="3"/>
  <c r="G287" i="3"/>
  <c r="G286" i="3"/>
  <c r="G285" i="3"/>
  <c r="G284" i="3"/>
  <c r="G283" i="3"/>
  <c r="G282" i="3"/>
  <c r="H281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H267" i="3"/>
  <c r="G267" i="3"/>
  <c r="G266" i="3"/>
  <c r="G265" i="3"/>
  <c r="G264" i="3"/>
  <c r="G263" i="3"/>
  <c r="G262" i="3"/>
  <c r="G261" i="3"/>
  <c r="H260" i="3"/>
  <c r="G260" i="3"/>
  <c r="G87" i="3"/>
  <c r="G86" i="3"/>
  <c r="G85" i="3"/>
  <c r="G84" i="3"/>
  <c r="G83" i="3"/>
  <c r="G82" i="3"/>
  <c r="G81" i="3"/>
  <c r="G80" i="3"/>
  <c r="H79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H65" i="3"/>
  <c r="G65" i="3"/>
  <c r="G64" i="3"/>
  <c r="G63" i="3"/>
  <c r="G62" i="3"/>
  <c r="G61" i="3"/>
  <c r="G60" i="3"/>
  <c r="G59" i="3"/>
  <c r="H58" i="3"/>
  <c r="G58" i="3"/>
  <c r="G29" i="3"/>
  <c r="G28" i="3"/>
  <c r="G27" i="3"/>
  <c r="G26" i="3"/>
  <c r="G25" i="3"/>
  <c r="G24" i="3"/>
  <c r="G23" i="3"/>
  <c r="G22" i="3"/>
  <c r="H21" i="3"/>
  <c r="G21" i="3"/>
  <c r="G20" i="3"/>
  <c r="G19" i="3"/>
  <c r="G18" i="3"/>
  <c r="G17" i="3"/>
  <c r="G16" i="3"/>
  <c r="G15" i="3"/>
  <c r="G14" i="3"/>
  <c r="G13" i="3"/>
  <c r="G12" i="3"/>
  <c r="G11" i="3"/>
  <c r="G10" i="3"/>
  <c r="H9" i="3"/>
  <c r="G9" i="3"/>
  <c r="G8" i="3"/>
  <c r="G7" i="3"/>
  <c r="G6" i="3"/>
  <c r="G5" i="3"/>
  <c r="G4" i="3"/>
  <c r="G3" i="3"/>
  <c r="H2" i="3"/>
  <c r="G2" i="3"/>
  <c r="N3766" i="3"/>
  <c r="N3735" i="3"/>
  <c r="H3735" i="3" s="1"/>
  <c r="H4448" i="3" l="1"/>
  <c r="H4325" i="3" l="1"/>
  <c r="H4327" i="3"/>
  <c r="H4326" i="3"/>
  <c r="H4321" i="3"/>
  <c r="H4350" i="3"/>
  <c r="H4322" i="3"/>
  <c r="H4324" i="3"/>
  <c r="H4323" i="3"/>
  <c r="H4349" i="3"/>
  <c r="H4320" i="3"/>
  <c r="H4319" i="3"/>
  <c r="H4348" i="3"/>
  <c r="H3766" i="3" l="1"/>
  <c r="G2" i="4" l="1"/>
  <c r="G8" i="4"/>
  <c r="G11" i="4"/>
  <c r="G10" i="4"/>
  <c r="G9" i="4"/>
  <c r="G7" i="4"/>
  <c r="G6" i="4"/>
  <c r="G3" i="4"/>
  <c r="D4" i="4"/>
  <c r="G4" i="4" s="1"/>
  <c r="D5" i="4" l="1"/>
  <c r="G5" i="4" s="1"/>
  <c r="K3706" i="3" l="1"/>
  <c r="K3678" i="3"/>
  <c r="K3650" i="3"/>
  <c r="K3622" i="3"/>
  <c r="H46" i="3" l="1"/>
  <c r="H38" i="3"/>
  <c r="H36" i="3"/>
  <c r="H55" i="3"/>
  <c r="H33" i="3"/>
  <c r="H41" i="3"/>
  <c r="H52" i="3"/>
  <c r="H45" i="3"/>
  <c r="H57" i="3"/>
  <c r="H35" i="3"/>
  <c r="H54" i="3"/>
  <c r="H32" i="3"/>
  <c r="H40" i="3"/>
  <c r="H51" i="3"/>
  <c r="H50" i="3"/>
  <c r="H48" i="3"/>
  <c r="H47" i="3"/>
  <c r="H53" i="3"/>
  <c r="H31" i="3"/>
  <c r="H39" i="3"/>
  <c r="H56" i="3"/>
  <c r="H34" i="3"/>
  <c r="H44" i="3"/>
  <c r="H43" i="3"/>
  <c r="H42" i="3"/>
  <c r="H3352" i="3" l="1"/>
  <c r="H3318" i="3"/>
  <c r="H3689" i="3" l="1"/>
  <c r="H3690" i="3"/>
  <c r="H3691" i="3"/>
  <c r="H3692" i="3"/>
  <c r="H3693" i="3"/>
  <c r="H3694" i="3"/>
  <c r="H3696" i="3"/>
  <c r="H3697" i="3"/>
  <c r="H3698" i="3"/>
  <c r="H3699" i="3"/>
  <c r="H3700" i="3"/>
  <c r="H3701" i="3"/>
  <c r="H3702" i="3"/>
  <c r="H3703" i="3"/>
  <c r="H3704" i="3"/>
  <c r="H3705" i="3"/>
  <c r="H3708" i="3"/>
  <c r="H3709" i="3"/>
  <c r="H3710" i="3"/>
  <c r="H3711" i="3"/>
  <c r="H3712" i="3"/>
  <c r="H3713" i="3"/>
  <c r="H3714" i="3"/>
  <c r="H3715" i="3"/>
  <c r="H4328" i="3" l="1"/>
  <c r="H4329" i="3"/>
  <c r="H4122" i="3" l="1"/>
  <c r="H3503" i="3"/>
  <c r="H1959" i="3"/>
  <c r="L2010" i="3" l="1"/>
  <c r="H2010" i="3" s="1"/>
  <c r="M3916" i="3" l="1"/>
  <c r="M3906" i="3"/>
  <c r="M3910" i="3"/>
  <c r="M3914" i="3"/>
  <c r="M3902" i="3"/>
  <c r="M3908" i="3"/>
  <c r="M3899" i="3" l="1"/>
  <c r="M3903" i="3"/>
  <c r="M3917" i="3"/>
  <c r="M3909" i="3"/>
  <c r="M3897" i="3"/>
  <c r="M3921" i="3"/>
  <c r="M3895" i="3"/>
  <c r="M3911" i="3"/>
  <c r="M3900" i="3"/>
  <c r="M3905" i="3"/>
  <c r="M3920" i="3"/>
  <c r="M3904" i="3"/>
  <c r="M3915" i="3"/>
  <c r="M3918" i="3"/>
  <c r="M3919" i="3"/>
  <c r="M3907" i="3"/>
  <c r="M3896" i="3" l="1"/>
  <c r="M3898" i="3"/>
  <c r="H3" i="3" l="1"/>
  <c r="H4" i="3"/>
  <c r="H5" i="3"/>
  <c r="H6" i="3"/>
  <c r="H7" i="3"/>
  <c r="H8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59" i="3"/>
  <c r="H60" i="3"/>
  <c r="H61" i="3"/>
  <c r="H62" i="3"/>
  <c r="H63" i="3"/>
  <c r="H64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80" i="3"/>
  <c r="H81" i="3"/>
  <c r="H82" i="3"/>
  <c r="H83" i="3"/>
  <c r="H84" i="3"/>
  <c r="H85" i="3"/>
  <c r="H86" i="3"/>
  <c r="H87" i="3"/>
  <c r="H89" i="3"/>
  <c r="H90" i="3"/>
  <c r="H91" i="3"/>
  <c r="H92" i="3"/>
  <c r="H93" i="3"/>
  <c r="H94" i="3"/>
  <c r="H96" i="3"/>
  <c r="H97" i="3"/>
  <c r="H98" i="3"/>
  <c r="H99" i="3"/>
  <c r="H100" i="3"/>
  <c r="H101" i="3"/>
  <c r="H102" i="3"/>
  <c r="H103" i="3"/>
  <c r="H104" i="3"/>
  <c r="H105" i="3"/>
  <c r="H106" i="3"/>
  <c r="H112" i="3"/>
  <c r="H113" i="3"/>
  <c r="H114" i="3"/>
  <c r="H115" i="3"/>
  <c r="H116" i="3"/>
  <c r="H117" i="3"/>
  <c r="H118" i="3"/>
  <c r="H119" i="3"/>
  <c r="H121" i="3"/>
  <c r="H122" i="3"/>
  <c r="H123" i="3"/>
  <c r="H124" i="3"/>
  <c r="H125" i="3"/>
  <c r="H126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9" i="3"/>
  <c r="H150" i="3"/>
  <c r="H151" i="3"/>
  <c r="H152" i="3"/>
  <c r="H153" i="3"/>
  <c r="H154" i="3"/>
  <c r="H156" i="3"/>
  <c r="H157" i="3"/>
  <c r="H158" i="3"/>
  <c r="H159" i="3"/>
  <c r="H160" i="3"/>
  <c r="H161" i="3"/>
  <c r="H162" i="3"/>
  <c r="H163" i="3"/>
  <c r="H164" i="3"/>
  <c r="H165" i="3"/>
  <c r="H166" i="3"/>
  <c r="H168" i="3"/>
  <c r="H169" i="3"/>
  <c r="H170" i="3"/>
  <c r="H171" i="3"/>
  <c r="H172" i="3"/>
  <c r="H173" i="3"/>
  <c r="H174" i="3"/>
  <c r="H175" i="3"/>
  <c r="H177" i="3"/>
  <c r="H178" i="3"/>
  <c r="H179" i="3"/>
  <c r="H180" i="3"/>
  <c r="H181" i="3"/>
  <c r="H182" i="3"/>
  <c r="H184" i="3"/>
  <c r="H185" i="3"/>
  <c r="H186" i="3"/>
  <c r="H187" i="3"/>
  <c r="H188" i="3"/>
  <c r="H189" i="3"/>
  <c r="H190" i="3"/>
  <c r="H191" i="3"/>
  <c r="H192" i="3"/>
  <c r="H193" i="3"/>
  <c r="H194" i="3"/>
  <c r="H196" i="3"/>
  <c r="H197" i="3"/>
  <c r="H198" i="3"/>
  <c r="H199" i="3"/>
  <c r="H200" i="3"/>
  <c r="H201" i="3"/>
  <c r="H202" i="3"/>
  <c r="H203" i="3"/>
  <c r="H205" i="3"/>
  <c r="H206" i="3"/>
  <c r="H207" i="3"/>
  <c r="H208" i="3"/>
  <c r="H209" i="3"/>
  <c r="H210" i="3"/>
  <c r="H212" i="3"/>
  <c r="H213" i="3"/>
  <c r="H214" i="3"/>
  <c r="H215" i="3"/>
  <c r="H216" i="3"/>
  <c r="H217" i="3"/>
  <c r="H218" i="3"/>
  <c r="H219" i="3"/>
  <c r="H220" i="3"/>
  <c r="H221" i="3"/>
  <c r="H222" i="3"/>
  <c r="H224" i="3"/>
  <c r="H225" i="3"/>
  <c r="H226" i="3"/>
  <c r="H227" i="3"/>
  <c r="H228" i="3"/>
  <c r="H229" i="3"/>
  <c r="H230" i="3"/>
  <c r="H231" i="3"/>
  <c r="H233" i="3"/>
  <c r="H234" i="3"/>
  <c r="H235" i="3"/>
  <c r="H236" i="3"/>
  <c r="H237" i="3"/>
  <c r="H238" i="3"/>
  <c r="H240" i="3"/>
  <c r="H241" i="3"/>
  <c r="H242" i="3"/>
  <c r="H243" i="3"/>
  <c r="H244" i="3"/>
  <c r="H245" i="3"/>
  <c r="H246" i="3"/>
  <c r="H247" i="3"/>
  <c r="H248" i="3"/>
  <c r="H249" i="3"/>
  <c r="H250" i="3"/>
  <c r="H252" i="3"/>
  <c r="H253" i="3"/>
  <c r="H254" i="3"/>
  <c r="H255" i="3"/>
  <c r="H256" i="3"/>
  <c r="H257" i="3"/>
  <c r="H258" i="3"/>
  <c r="H259" i="3"/>
  <c r="H261" i="3"/>
  <c r="H262" i="3"/>
  <c r="H263" i="3"/>
  <c r="H264" i="3"/>
  <c r="H265" i="3"/>
  <c r="H266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2" i="3"/>
  <c r="H283" i="3"/>
  <c r="H284" i="3"/>
  <c r="H285" i="3"/>
  <c r="H286" i="3"/>
  <c r="H287" i="3"/>
  <c r="H288" i="3"/>
  <c r="H289" i="3"/>
  <c r="H291" i="3"/>
  <c r="H292" i="3"/>
  <c r="H293" i="3"/>
  <c r="H294" i="3"/>
  <c r="H295" i="3"/>
  <c r="H296" i="3"/>
  <c r="H298" i="3"/>
  <c r="H299" i="3"/>
  <c r="H300" i="3"/>
  <c r="H301" i="3"/>
  <c r="H302" i="3"/>
  <c r="H303" i="3"/>
  <c r="H304" i="3"/>
  <c r="H305" i="3"/>
  <c r="H306" i="3"/>
  <c r="H307" i="3"/>
  <c r="H308" i="3"/>
  <c r="H310" i="3"/>
  <c r="H311" i="3"/>
  <c r="H312" i="3"/>
  <c r="H313" i="3"/>
  <c r="H314" i="3"/>
  <c r="H315" i="3"/>
  <c r="H316" i="3"/>
  <c r="H317" i="3"/>
  <c r="H319" i="3"/>
  <c r="H320" i="3"/>
  <c r="H321" i="3"/>
  <c r="H322" i="3"/>
  <c r="H323" i="3"/>
  <c r="H324" i="3"/>
  <c r="H326" i="3"/>
  <c r="H327" i="3"/>
  <c r="H328" i="3"/>
  <c r="H329" i="3"/>
  <c r="H330" i="3"/>
  <c r="H331" i="3"/>
  <c r="H332" i="3"/>
  <c r="H333" i="3"/>
  <c r="H334" i="3"/>
  <c r="H335" i="3"/>
  <c r="H336" i="3"/>
  <c r="H338" i="3"/>
  <c r="H339" i="3"/>
  <c r="H340" i="3"/>
  <c r="H341" i="3"/>
  <c r="H342" i="3"/>
  <c r="H343" i="3"/>
  <c r="H344" i="3"/>
  <c r="H345" i="3"/>
  <c r="H347" i="3"/>
  <c r="H348" i="3"/>
  <c r="H349" i="3"/>
  <c r="H350" i="3"/>
  <c r="H351" i="3"/>
  <c r="H352" i="3"/>
  <c r="H354" i="3"/>
  <c r="H355" i="3"/>
  <c r="H356" i="3"/>
  <c r="H357" i="3"/>
  <c r="H358" i="3"/>
  <c r="H359" i="3"/>
  <c r="H360" i="3"/>
  <c r="H361" i="3"/>
  <c r="H362" i="3"/>
  <c r="H363" i="3"/>
  <c r="H364" i="3"/>
  <c r="H366" i="3"/>
  <c r="H367" i="3"/>
  <c r="H368" i="3"/>
  <c r="H369" i="3"/>
  <c r="H370" i="3"/>
  <c r="H371" i="3"/>
  <c r="H372" i="3"/>
  <c r="H373" i="3"/>
  <c r="H375" i="3"/>
  <c r="H376" i="3"/>
  <c r="H377" i="3"/>
  <c r="H378" i="3"/>
  <c r="H379" i="3"/>
  <c r="H380" i="3"/>
  <c r="H382" i="3"/>
  <c r="H383" i="3"/>
  <c r="H384" i="3"/>
  <c r="H385" i="3"/>
  <c r="H386" i="3"/>
  <c r="H387" i="3"/>
  <c r="H388" i="3"/>
  <c r="H389" i="3"/>
  <c r="H390" i="3"/>
  <c r="H391" i="3"/>
  <c r="H392" i="3"/>
  <c r="H394" i="3"/>
  <c r="H395" i="3"/>
  <c r="H396" i="3"/>
  <c r="H397" i="3"/>
  <c r="H398" i="3"/>
  <c r="H399" i="3"/>
  <c r="H400" i="3"/>
  <c r="H401" i="3"/>
  <c r="H403" i="3"/>
  <c r="H404" i="3"/>
  <c r="H405" i="3"/>
  <c r="H406" i="3"/>
  <c r="H407" i="3"/>
  <c r="H408" i="3"/>
  <c r="H410" i="3"/>
  <c r="H411" i="3"/>
  <c r="H412" i="3"/>
  <c r="H413" i="3"/>
  <c r="H414" i="3"/>
  <c r="H415" i="3"/>
  <c r="H416" i="3"/>
  <c r="H417" i="3"/>
  <c r="H418" i="3"/>
  <c r="H419" i="3"/>
  <c r="H420" i="3"/>
  <c r="H422" i="3"/>
  <c r="H423" i="3"/>
  <c r="H424" i="3"/>
  <c r="H425" i="3"/>
  <c r="H426" i="3"/>
  <c r="H427" i="3"/>
  <c r="H428" i="3"/>
  <c r="H429" i="3"/>
  <c r="H431" i="3"/>
  <c r="H432" i="3"/>
  <c r="H433" i="3"/>
  <c r="H434" i="3"/>
  <c r="H435" i="3"/>
  <c r="H436" i="3"/>
  <c r="H438" i="3"/>
  <c r="H439" i="3"/>
  <c r="H440" i="3"/>
  <c r="H441" i="3"/>
  <c r="H442" i="3"/>
  <c r="H443" i="3"/>
  <c r="H444" i="3"/>
  <c r="H445" i="3"/>
  <c r="H446" i="3"/>
  <c r="H447" i="3"/>
  <c r="H448" i="3"/>
  <c r="H450" i="3"/>
  <c r="H451" i="3"/>
  <c r="H452" i="3"/>
  <c r="H453" i="3"/>
  <c r="H454" i="3"/>
  <c r="H455" i="3"/>
  <c r="H456" i="3"/>
  <c r="H457" i="3"/>
  <c r="H459" i="3"/>
  <c r="H460" i="3"/>
  <c r="H461" i="3"/>
  <c r="H462" i="3"/>
  <c r="H463" i="3"/>
  <c r="H464" i="3"/>
  <c r="H466" i="3"/>
  <c r="H467" i="3"/>
  <c r="H468" i="3"/>
  <c r="H469" i="3"/>
  <c r="H470" i="3"/>
  <c r="H471" i="3"/>
  <c r="H472" i="3"/>
  <c r="H473" i="3"/>
  <c r="H474" i="3"/>
  <c r="H475" i="3"/>
  <c r="H476" i="3"/>
  <c r="H478" i="3"/>
  <c r="H479" i="3"/>
  <c r="H480" i="3"/>
  <c r="H481" i="3"/>
  <c r="H482" i="3"/>
  <c r="H483" i="3"/>
  <c r="H484" i="3"/>
  <c r="H485" i="3"/>
  <c r="H487" i="3"/>
  <c r="H488" i="3"/>
  <c r="H489" i="3"/>
  <c r="H490" i="3"/>
  <c r="H491" i="3"/>
  <c r="H492" i="3"/>
  <c r="H494" i="3"/>
  <c r="H495" i="3"/>
  <c r="H496" i="3"/>
  <c r="H497" i="3"/>
  <c r="H498" i="3"/>
  <c r="H499" i="3"/>
  <c r="H500" i="3"/>
  <c r="H501" i="3"/>
  <c r="H502" i="3"/>
  <c r="H503" i="3"/>
  <c r="H504" i="3"/>
  <c r="H506" i="3"/>
  <c r="H507" i="3"/>
  <c r="H508" i="3"/>
  <c r="H509" i="3"/>
  <c r="H510" i="3"/>
  <c r="H511" i="3"/>
  <c r="H512" i="3"/>
  <c r="H513" i="3"/>
  <c r="H515" i="3"/>
  <c r="H516" i="3"/>
  <c r="H517" i="3"/>
  <c r="H518" i="3"/>
  <c r="H519" i="3"/>
  <c r="H520" i="3"/>
  <c r="H522" i="3"/>
  <c r="H523" i="3"/>
  <c r="H524" i="3"/>
  <c r="H525" i="3"/>
  <c r="H526" i="3"/>
  <c r="H527" i="3"/>
  <c r="H528" i="3"/>
  <c r="H529" i="3"/>
  <c r="H530" i="3"/>
  <c r="H531" i="3"/>
  <c r="H532" i="3"/>
  <c r="H534" i="3"/>
  <c r="H535" i="3"/>
  <c r="H536" i="3"/>
  <c r="H537" i="3"/>
  <c r="H538" i="3"/>
  <c r="H539" i="3"/>
  <c r="H540" i="3"/>
  <c r="H541" i="3"/>
  <c r="H543" i="3"/>
  <c r="H544" i="3"/>
  <c r="H545" i="3"/>
  <c r="H546" i="3"/>
  <c r="H547" i="3"/>
  <c r="H548" i="3"/>
  <c r="H550" i="3"/>
  <c r="H551" i="3"/>
  <c r="H552" i="3"/>
  <c r="H553" i="3"/>
  <c r="H554" i="3"/>
  <c r="H555" i="3"/>
  <c r="H556" i="3"/>
  <c r="H557" i="3"/>
  <c r="H558" i="3"/>
  <c r="H559" i="3"/>
  <c r="H560" i="3"/>
  <c r="H562" i="3"/>
  <c r="H563" i="3"/>
  <c r="H564" i="3"/>
  <c r="H565" i="3"/>
  <c r="H566" i="3"/>
  <c r="H567" i="3"/>
  <c r="H568" i="3"/>
  <c r="H569" i="3"/>
  <c r="H599" i="3"/>
  <c r="H600" i="3"/>
  <c r="H601" i="3"/>
  <c r="H602" i="3"/>
  <c r="H603" i="3"/>
  <c r="H604" i="3"/>
  <c r="H606" i="3"/>
  <c r="H607" i="3"/>
  <c r="H608" i="3"/>
  <c r="H609" i="3"/>
  <c r="H610" i="3"/>
  <c r="H611" i="3"/>
  <c r="H612" i="3"/>
  <c r="H613" i="3"/>
  <c r="H614" i="3"/>
  <c r="H615" i="3"/>
  <c r="H616" i="3"/>
  <c r="H618" i="3"/>
  <c r="H619" i="3"/>
  <c r="H620" i="3"/>
  <c r="H621" i="3"/>
  <c r="H622" i="3"/>
  <c r="H623" i="3"/>
  <c r="H624" i="3"/>
  <c r="H625" i="3"/>
  <c r="H630" i="3"/>
  <c r="H631" i="3"/>
  <c r="H632" i="3"/>
  <c r="H633" i="3"/>
  <c r="H634" i="3"/>
  <c r="H635" i="3"/>
  <c r="H637" i="3"/>
  <c r="H638" i="3"/>
  <c r="H639" i="3"/>
  <c r="H640" i="3"/>
  <c r="H641" i="3"/>
  <c r="H642" i="3"/>
  <c r="H643" i="3"/>
  <c r="H644" i="3"/>
  <c r="H645" i="3"/>
  <c r="H646" i="3"/>
  <c r="H647" i="3"/>
  <c r="H649" i="3"/>
  <c r="H650" i="3"/>
  <c r="H651" i="3"/>
  <c r="H652" i="3"/>
  <c r="H653" i="3"/>
  <c r="H654" i="3"/>
  <c r="H655" i="3"/>
  <c r="H656" i="3"/>
  <c r="H658" i="3"/>
  <c r="H659" i="3"/>
  <c r="H660" i="3"/>
  <c r="H661" i="3"/>
  <c r="H662" i="3"/>
  <c r="H663" i="3"/>
  <c r="H665" i="3"/>
  <c r="H666" i="3"/>
  <c r="H667" i="3"/>
  <c r="H668" i="3"/>
  <c r="H669" i="3"/>
  <c r="H670" i="3"/>
  <c r="H671" i="3"/>
  <c r="H672" i="3"/>
  <c r="H673" i="3"/>
  <c r="H674" i="3"/>
  <c r="H675" i="3"/>
  <c r="H677" i="3"/>
  <c r="H678" i="3"/>
  <c r="H679" i="3"/>
  <c r="H680" i="3"/>
  <c r="H681" i="3"/>
  <c r="H682" i="3"/>
  <c r="H683" i="3"/>
  <c r="H684" i="3"/>
  <c r="H686" i="3"/>
  <c r="H687" i="3"/>
  <c r="H688" i="3"/>
  <c r="H689" i="3"/>
  <c r="H690" i="3"/>
  <c r="H691" i="3"/>
  <c r="H693" i="3"/>
  <c r="H694" i="3"/>
  <c r="H695" i="3"/>
  <c r="H696" i="3"/>
  <c r="H697" i="3"/>
  <c r="H698" i="3"/>
  <c r="H699" i="3"/>
  <c r="H700" i="3"/>
  <c r="H701" i="3"/>
  <c r="H702" i="3"/>
  <c r="H703" i="3"/>
  <c r="H705" i="3"/>
  <c r="H706" i="3"/>
  <c r="H707" i="3"/>
  <c r="H708" i="3"/>
  <c r="H709" i="3"/>
  <c r="H710" i="3"/>
  <c r="H711" i="3"/>
  <c r="H712" i="3"/>
  <c r="H714" i="3"/>
  <c r="H715" i="3"/>
  <c r="H716" i="3"/>
  <c r="H717" i="3"/>
  <c r="H718" i="3"/>
  <c r="H719" i="3"/>
  <c r="H721" i="3"/>
  <c r="H722" i="3"/>
  <c r="H723" i="3"/>
  <c r="H724" i="3"/>
  <c r="H725" i="3"/>
  <c r="H726" i="3"/>
  <c r="H727" i="3"/>
  <c r="H728" i="3"/>
  <c r="H729" i="3"/>
  <c r="H730" i="3"/>
  <c r="H731" i="3"/>
  <c r="H733" i="3"/>
  <c r="H734" i="3"/>
  <c r="H735" i="3"/>
  <c r="H736" i="3"/>
  <c r="H737" i="3"/>
  <c r="H738" i="3"/>
  <c r="H739" i="3"/>
  <c r="H740" i="3"/>
  <c r="H742" i="3"/>
  <c r="H743" i="3"/>
  <c r="H744" i="3"/>
  <c r="H745" i="3"/>
  <c r="H746" i="3"/>
  <c r="H747" i="3"/>
  <c r="H749" i="3"/>
  <c r="H750" i="3"/>
  <c r="H751" i="3"/>
  <c r="H752" i="3"/>
  <c r="H753" i="3"/>
  <c r="H754" i="3"/>
  <c r="H755" i="3"/>
  <c r="H756" i="3"/>
  <c r="H757" i="3"/>
  <c r="H758" i="3"/>
  <c r="H759" i="3"/>
  <c r="H761" i="3"/>
  <c r="H762" i="3"/>
  <c r="H763" i="3"/>
  <c r="H764" i="3"/>
  <c r="H765" i="3"/>
  <c r="H766" i="3"/>
  <c r="H767" i="3"/>
  <c r="H768" i="3"/>
  <c r="H770" i="3"/>
  <c r="H771" i="3"/>
  <c r="H772" i="3"/>
  <c r="H773" i="3"/>
  <c r="H774" i="3"/>
  <c r="H775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8" i="3"/>
  <c r="H799" i="3"/>
  <c r="H800" i="3"/>
  <c r="H801" i="3"/>
  <c r="H802" i="3"/>
  <c r="H803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9" i="3"/>
  <c r="H820" i="3"/>
  <c r="H821" i="3"/>
  <c r="H822" i="3"/>
  <c r="H823" i="3"/>
  <c r="H824" i="3"/>
  <c r="H825" i="3"/>
  <c r="H826" i="3"/>
  <c r="H828" i="3"/>
  <c r="H829" i="3"/>
  <c r="H830" i="3"/>
  <c r="H831" i="3"/>
  <c r="H832" i="3"/>
  <c r="H833" i="3"/>
  <c r="H835" i="3"/>
  <c r="H836" i="3"/>
  <c r="H837" i="3"/>
  <c r="H838" i="3"/>
  <c r="H839" i="3"/>
  <c r="H840" i="3"/>
  <c r="H841" i="3"/>
  <c r="H842" i="3"/>
  <c r="H843" i="3"/>
  <c r="H844" i="3"/>
  <c r="H845" i="3"/>
  <c r="H847" i="3"/>
  <c r="H848" i="3"/>
  <c r="H849" i="3"/>
  <c r="H850" i="3"/>
  <c r="H851" i="3"/>
  <c r="H852" i="3"/>
  <c r="H853" i="3"/>
  <c r="H854" i="3"/>
  <c r="H856" i="3"/>
  <c r="H857" i="3"/>
  <c r="H858" i="3"/>
  <c r="H859" i="3"/>
  <c r="H860" i="3"/>
  <c r="H861" i="3"/>
  <c r="H863" i="3"/>
  <c r="H864" i="3"/>
  <c r="H865" i="3"/>
  <c r="H866" i="3"/>
  <c r="H867" i="3"/>
  <c r="H868" i="3"/>
  <c r="H869" i="3"/>
  <c r="H870" i="3"/>
  <c r="H871" i="3"/>
  <c r="H872" i="3"/>
  <c r="H873" i="3"/>
  <c r="H878" i="3"/>
  <c r="H879" i="3"/>
  <c r="H880" i="3"/>
  <c r="H881" i="3"/>
  <c r="H882" i="3"/>
  <c r="H883" i="3"/>
  <c r="H884" i="3"/>
  <c r="H885" i="3"/>
  <c r="H887" i="3"/>
  <c r="H888" i="3"/>
  <c r="H889" i="3"/>
  <c r="H890" i="3"/>
  <c r="H891" i="3"/>
  <c r="H892" i="3"/>
  <c r="H894" i="3"/>
  <c r="H895" i="3"/>
  <c r="H896" i="3"/>
  <c r="H897" i="3"/>
  <c r="H898" i="3"/>
  <c r="H899" i="3"/>
  <c r="H900" i="3"/>
  <c r="H901" i="3"/>
  <c r="H902" i="3"/>
  <c r="H903" i="3"/>
  <c r="H904" i="3"/>
  <c r="H906" i="3"/>
  <c r="H907" i="3"/>
  <c r="H908" i="3"/>
  <c r="H909" i="3"/>
  <c r="H910" i="3"/>
  <c r="H911" i="3"/>
  <c r="H912" i="3"/>
  <c r="H913" i="3"/>
  <c r="H915" i="3"/>
  <c r="H916" i="3"/>
  <c r="H917" i="3"/>
  <c r="H918" i="3"/>
  <c r="H919" i="3"/>
  <c r="H920" i="3"/>
  <c r="H922" i="3"/>
  <c r="H923" i="3"/>
  <c r="H924" i="3"/>
  <c r="H925" i="3"/>
  <c r="H926" i="3"/>
  <c r="H927" i="3"/>
  <c r="H928" i="3"/>
  <c r="H929" i="3"/>
  <c r="H930" i="3"/>
  <c r="H931" i="3"/>
  <c r="H932" i="3"/>
  <c r="H934" i="3"/>
  <c r="H935" i="3"/>
  <c r="H936" i="3"/>
  <c r="H937" i="3"/>
  <c r="H938" i="3"/>
  <c r="H939" i="3"/>
  <c r="H940" i="3"/>
  <c r="H941" i="3"/>
  <c r="H943" i="3"/>
  <c r="H944" i="3"/>
  <c r="H945" i="3"/>
  <c r="H946" i="3"/>
  <c r="H947" i="3"/>
  <c r="H948" i="3"/>
  <c r="H950" i="3"/>
  <c r="H951" i="3"/>
  <c r="H952" i="3"/>
  <c r="H953" i="3"/>
  <c r="H954" i="3"/>
  <c r="H955" i="3"/>
  <c r="H956" i="3"/>
  <c r="H957" i="3"/>
  <c r="H958" i="3"/>
  <c r="H959" i="3"/>
  <c r="H960" i="3"/>
  <c r="H962" i="3"/>
  <c r="H963" i="3"/>
  <c r="H964" i="3"/>
  <c r="H965" i="3"/>
  <c r="H966" i="3"/>
  <c r="H967" i="3"/>
  <c r="H968" i="3"/>
  <c r="H969" i="3"/>
  <c r="H971" i="3"/>
  <c r="H972" i="3"/>
  <c r="H973" i="3"/>
  <c r="H974" i="3"/>
  <c r="H975" i="3"/>
  <c r="H976" i="3"/>
  <c r="H978" i="3"/>
  <c r="H979" i="3"/>
  <c r="H980" i="3"/>
  <c r="H981" i="3"/>
  <c r="H982" i="3"/>
  <c r="H983" i="3"/>
  <c r="H984" i="3"/>
  <c r="H985" i="3"/>
  <c r="H986" i="3"/>
  <c r="H987" i="3"/>
  <c r="H988" i="3"/>
  <c r="H990" i="3"/>
  <c r="H991" i="3"/>
  <c r="H992" i="3"/>
  <c r="H993" i="3"/>
  <c r="H994" i="3"/>
  <c r="H995" i="3"/>
  <c r="H996" i="3"/>
  <c r="H997" i="3"/>
  <c r="H999" i="3"/>
  <c r="H1000" i="3"/>
  <c r="H1001" i="3"/>
  <c r="H1002" i="3"/>
  <c r="H1003" i="3"/>
  <c r="H1004" i="3"/>
  <c r="H1006" i="3"/>
  <c r="H1007" i="3"/>
  <c r="H1008" i="3"/>
  <c r="H1009" i="3"/>
  <c r="H1010" i="3"/>
  <c r="H1011" i="3"/>
  <c r="H1012" i="3"/>
  <c r="H1013" i="3"/>
  <c r="H1014" i="3"/>
  <c r="H1015" i="3"/>
  <c r="H1016" i="3"/>
  <c r="H1018" i="3"/>
  <c r="H1019" i="3"/>
  <c r="H1020" i="3"/>
  <c r="H1021" i="3"/>
  <c r="H1022" i="3"/>
  <c r="H1023" i="3"/>
  <c r="H1024" i="3"/>
  <c r="H1025" i="3"/>
  <c r="H1027" i="3"/>
  <c r="H1028" i="3"/>
  <c r="H1029" i="3"/>
  <c r="H1030" i="3"/>
  <c r="H1031" i="3"/>
  <c r="H1032" i="3"/>
  <c r="H1034" i="3"/>
  <c r="H1035" i="3"/>
  <c r="H1036" i="3"/>
  <c r="H1037" i="3"/>
  <c r="H1038" i="3"/>
  <c r="H1039" i="3"/>
  <c r="H1040" i="3"/>
  <c r="H1041" i="3"/>
  <c r="H1042" i="3"/>
  <c r="H1043" i="3"/>
  <c r="H1044" i="3"/>
  <c r="H1046" i="3"/>
  <c r="H1047" i="3"/>
  <c r="H1048" i="3"/>
  <c r="H1049" i="3"/>
  <c r="H1050" i="3"/>
  <c r="H1051" i="3"/>
  <c r="H1052" i="3"/>
  <c r="H1053" i="3"/>
  <c r="H1055" i="3"/>
  <c r="H1056" i="3"/>
  <c r="H1057" i="3"/>
  <c r="H1058" i="3"/>
  <c r="H1059" i="3"/>
  <c r="H1060" i="3"/>
  <c r="H1062" i="3"/>
  <c r="H1063" i="3"/>
  <c r="H1064" i="3"/>
  <c r="H1065" i="3"/>
  <c r="H1066" i="3"/>
  <c r="H1067" i="3"/>
  <c r="H1068" i="3"/>
  <c r="H1069" i="3"/>
  <c r="H1070" i="3"/>
  <c r="H1071" i="3"/>
  <c r="H1072" i="3"/>
  <c r="H1074" i="3"/>
  <c r="H1075" i="3"/>
  <c r="H1076" i="3"/>
  <c r="H1077" i="3"/>
  <c r="H1078" i="3"/>
  <c r="H1079" i="3"/>
  <c r="H1080" i="3"/>
  <c r="H1081" i="3"/>
  <c r="H1083" i="3"/>
  <c r="H1084" i="3"/>
  <c r="H1085" i="3"/>
  <c r="H1086" i="3"/>
  <c r="H1087" i="3"/>
  <c r="H1088" i="3"/>
  <c r="H1090" i="3"/>
  <c r="H1091" i="3"/>
  <c r="H1092" i="3"/>
  <c r="H1093" i="3"/>
  <c r="H1094" i="3"/>
  <c r="H1095" i="3"/>
  <c r="H1096" i="3"/>
  <c r="H1097" i="3"/>
  <c r="H1098" i="3"/>
  <c r="H1099" i="3"/>
  <c r="H1100" i="3"/>
  <c r="H1102" i="3"/>
  <c r="H1103" i="3"/>
  <c r="H1104" i="3"/>
  <c r="H1105" i="3"/>
  <c r="H1106" i="3"/>
  <c r="H1107" i="3"/>
  <c r="H1108" i="3"/>
  <c r="H1109" i="3"/>
  <c r="H1111" i="3"/>
  <c r="H1112" i="3"/>
  <c r="H1113" i="3"/>
  <c r="H1114" i="3"/>
  <c r="H1115" i="3"/>
  <c r="H1116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2" i="3"/>
  <c r="H1133" i="3"/>
  <c r="H1134" i="3"/>
  <c r="H1135" i="3"/>
  <c r="H1136" i="3"/>
  <c r="H1137" i="3"/>
  <c r="H1138" i="3"/>
  <c r="H1139" i="3"/>
  <c r="H1141" i="3"/>
  <c r="H1142" i="3"/>
  <c r="H1143" i="3"/>
  <c r="H1144" i="3"/>
  <c r="H1145" i="3"/>
  <c r="H1146" i="3"/>
  <c r="H1148" i="3"/>
  <c r="H1149" i="3"/>
  <c r="H1150" i="3"/>
  <c r="H1151" i="3"/>
  <c r="H1152" i="3"/>
  <c r="H1153" i="3"/>
  <c r="H1154" i="3"/>
  <c r="H1155" i="3"/>
  <c r="H1156" i="3"/>
  <c r="H1157" i="3"/>
  <c r="H1158" i="3"/>
  <c r="H1160" i="3"/>
  <c r="H1161" i="3"/>
  <c r="H1162" i="3"/>
  <c r="H1163" i="3"/>
  <c r="H1164" i="3"/>
  <c r="H1165" i="3"/>
  <c r="H1166" i="3"/>
  <c r="H1167" i="3"/>
  <c r="H1169" i="3"/>
  <c r="H1170" i="3"/>
  <c r="H1171" i="3"/>
  <c r="H1172" i="3"/>
  <c r="H1173" i="3"/>
  <c r="H1174" i="3"/>
  <c r="H1176" i="3"/>
  <c r="H1177" i="3"/>
  <c r="H1178" i="3"/>
  <c r="H1179" i="3"/>
  <c r="H1180" i="3"/>
  <c r="H1181" i="3"/>
  <c r="H1182" i="3"/>
  <c r="H1183" i="3"/>
  <c r="H1184" i="3"/>
  <c r="H1185" i="3"/>
  <c r="H1186" i="3"/>
  <c r="H1188" i="3"/>
  <c r="H1189" i="3"/>
  <c r="H1190" i="3"/>
  <c r="H1191" i="3"/>
  <c r="H1192" i="3"/>
  <c r="H1193" i="3"/>
  <c r="H1194" i="3"/>
  <c r="H1195" i="3"/>
  <c r="H1197" i="3"/>
  <c r="H1198" i="3"/>
  <c r="H1199" i="3"/>
  <c r="H1200" i="3"/>
  <c r="H1201" i="3"/>
  <c r="H1202" i="3"/>
  <c r="H1204" i="3"/>
  <c r="H1205" i="3"/>
  <c r="H1206" i="3"/>
  <c r="H1207" i="3"/>
  <c r="H1208" i="3"/>
  <c r="H1209" i="3"/>
  <c r="H1210" i="3"/>
  <c r="H1211" i="3"/>
  <c r="H1212" i="3"/>
  <c r="H1213" i="3"/>
  <c r="H1214" i="3"/>
  <c r="H1216" i="3"/>
  <c r="H1217" i="3"/>
  <c r="H1218" i="3"/>
  <c r="H1219" i="3"/>
  <c r="H1220" i="3"/>
  <c r="H1221" i="3"/>
  <c r="H1222" i="3"/>
  <c r="H1223" i="3"/>
  <c r="H1256" i="3"/>
  <c r="H1257" i="3"/>
  <c r="H1258" i="3"/>
  <c r="H1259" i="3"/>
  <c r="H1260" i="3"/>
  <c r="H1261" i="3"/>
  <c r="H1263" i="3"/>
  <c r="H1264" i="3"/>
  <c r="H1265" i="3"/>
  <c r="H1266" i="3"/>
  <c r="H1267" i="3"/>
  <c r="H1268" i="3"/>
  <c r="H1269" i="3"/>
  <c r="H1270" i="3"/>
  <c r="H1271" i="3"/>
  <c r="H1272" i="3"/>
  <c r="H1273" i="3"/>
  <c r="H1275" i="3"/>
  <c r="H1276" i="3"/>
  <c r="H1277" i="3"/>
  <c r="H1278" i="3"/>
  <c r="H1279" i="3"/>
  <c r="H1280" i="3"/>
  <c r="H1281" i="3"/>
  <c r="H1282" i="3"/>
  <c r="H1284" i="3"/>
  <c r="H1285" i="3"/>
  <c r="H1286" i="3"/>
  <c r="H1287" i="3"/>
  <c r="H1288" i="3"/>
  <c r="H1289" i="3"/>
  <c r="H1291" i="3"/>
  <c r="H1292" i="3"/>
  <c r="H1293" i="3"/>
  <c r="H1294" i="3"/>
  <c r="H1295" i="3"/>
  <c r="H1296" i="3"/>
  <c r="H1297" i="3"/>
  <c r="H1298" i="3"/>
  <c r="H1299" i="3"/>
  <c r="H1300" i="3"/>
  <c r="H1301" i="3"/>
  <c r="H1303" i="3"/>
  <c r="H1304" i="3"/>
  <c r="H1305" i="3"/>
  <c r="H1306" i="3"/>
  <c r="H1307" i="3"/>
  <c r="H1308" i="3"/>
  <c r="H1309" i="3"/>
  <c r="H1310" i="3"/>
  <c r="H1312" i="3"/>
  <c r="H1313" i="3"/>
  <c r="H1314" i="3"/>
  <c r="H1315" i="3"/>
  <c r="H1316" i="3"/>
  <c r="H1317" i="3"/>
  <c r="H1319" i="3"/>
  <c r="H1320" i="3"/>
  <c r="H1321" i="3"/>
  <c r="H1322" i="3"/>
  <c r="H1323" i="3"/>
  <c r="H1324" i="3"/>
  <c r="H1325" i="3"/>
  <c r="H1326" i="3"/>
  <c r="H1327" i="3"/>
  <c r="H1328" i="3"/>
  <c r="H1329" i="3"/>
  <c r="H1331" i="3"/>
  <c r="H1332" i="3"/>
  <c r="H1333" i="3"/>
  <c r="H1334" i="3"/>
  <c r="H1335" i="3"/>
  <c r="H1336" i="3"/>
  <c r="H1337" i="3"/>
  <c r="H1338" i="3"/>
  <c r="H1397" i="3"/>
  <c r="K1397" i="3"/>
  <c r="H1398" i="3"/>
  <c r="K1398" i="3"/>
  <c r="H1399" i="3"/>
  <c r="K1399" i="3"/>
  <c r="H1400" i="3"/>
  <c r="K1400" i="3"/>
  <c r="H1401" i="3"/>
  <c r="K1401" i="3"/>
  <c r="H1402" i="3"/>
  <c r="K1402" i="3"/>
  <c r="H1404" i="3"/>
  <c r="K1404" i="3"/>
  <c r="H1405" i="3"/>
  <c r="K1405" i="3"/>
  <c r="H1406" i="3"/>
  <c r="K1406" i="3"/>
  <c r="H1407" i="3"/>
  <c r="K1407" i="3"/>
  <c r="H1408" i="3"/>
  <c r="K1408" i="3"/>
  <c r="H1409" i="3"/>
  <c r="K1409" i="3"/>
  <c r="H1410" i="3"/>
  <c r="K1410" i="3"/>
  <c r="H1411" i="3"/>
  <c r="K1411" i="3"/>
  <c r="H1412" i="3"/>
  <c r="K1412" i="3"/>
  <c r="H1413" i="3"/>
  <c r="K1413" i="3"/>
  <c r="H1414" i="3"/>
  <c r="K1414" i="3"/>
  <c r="H1416" i="3"/>
  <c r="K1416" i="3"/>
  <c r="H1417" i="3"/>
  <c r="K1417" i="3"/>
  <c r="H1418" i="3"/>
  <c r="K1418" i="3"/>
  <c r="H1419" i="3"/>
  <c r="K1419" i="3"/>
  <c r="H1420" i="3"/>
  <c r="K1420" i="3"/>
  <c r="H1421" i="3"/>
  <c r="K1421" i="3"/>
  <c r="H1422" i="3"/>
  <c r="K1422" i="3"/>
  <c r="H1423" i="3"/>
  <c r="K1423" i="3"/>
  <c r="H1425" i="3"/>
  <c r="K1425" i="3"/>
  <c r="H1426" i="3"/>
  <c r="K1426" i="3"/>
  <c r="H1427" i="3"/>
  <c r="K1427" i="3"/>
  <c r="H1428" i="3"/>
  <c r="K1428" i="3"/>
  <c r="H1429" i="3"/>
  <c r="K1429" i="3"/>
  <c r="H1430" i="3"/>
  <c r="K1430" i="3"/>
  <c r="H1432" i="3"/>
  <c r="K1432" i="3"/>
  <c r="H1433" i="3"/>
  <c r="K1433" i="3"/>
  <c r="H1434" i="3"/>
  <c r="K1434" i="3"/>
  <c r="H1435" i="3"/>
  <c r="K1435" i="3"/>
  <c r="H1436" i="3"/>
  <c r="K1436" i="3"/>
  <c r="H1437" i="3"/>
  <c r="K1437" i="3"/>
  <c r="H1438" i="3"/>
  <c r="K1438" i="3"/>
  <c r="H1439" i="3"/>
  <c r="K1439" i="3"/>
  <c r="H1440" i="3"/>
  <c r="K1440" i="3"/>
  <c r="H1441" i="3"/>
  <c r="K1441" i="3"/>
  <c r="H1442" i="3"/>
  <c r="K1442" i="3"/>
  <c r="H1444" i="3"/>
  <c r="K1444" i="3"/>
  <c r="H1445" i="3"/>
  <c r="K1445" i="3"/>
  <c r="H1446" i="3"/>
  <c r="K1446" i="3"/>
  <c r="H1447" i="3"/>
  <c r="K1447" i="3"/>
  <c r="H1448" i="3"/>
  <c r="K1448" i="3"/>
  <c r="H1449" i="3"/>
  <c r="K1449" i="3"/>
  <c r="H1450" i="3"/>
  <c r="K1450" i="3"/>
  <c r="H1451" i="3"/>
  <c r="K1451" i="3"/>
  <c r="H1453" i="3"/>
  <c r="H1454" i="3"/>
  <c r="H1455" i="3"/>
  <c r="H1456" i="3"/>
  <c r="H1457" i="3"/>
  <c r="H1458" i="3"/>
  <c r="H1460" i="3"/>
  <c r="H1461" i="3"/>
  <c r="H1462" i="3"/>
  <c r="H1463" i="3"/>
  <c r="H1464" i="3"/>
  <c r="H1465" i="3"/>
  <c r="H1466" i="3"/>
  <c r="H1467" i="3"/>
  <c r="H1468" i="3"/>
  <c r="H1469" i="3"/>
  <c r="H1470" i="3"/>
  <c r="H1472" i="3"/>
  <c r="H1473" i="3"/>
  <c r="H1474" i="3"/>
  <c r="H1475" i="3"/>
  <c r="H1476" i="3"/>
  <c r="H1477" i="3"/>
  <c r="H1478" i="3"/>
  <c r="H1479" i="3"/>
  <c r="H1481" i="3"/>
  <c r="H1482" i="3"/>
  <c r="H1483" i="3"/>
  <c r="H1484" i="3"/>
  <c r="H1485" i="3"/>
  <c r="H1486" i="3"/>
  <c r="H1488" i="3"/>
  <c r="H1489" i="3"/>
  <c r="H1490" i="3"/>
  <c r="H1491" i="3"/>
  <c r="H1492" i="3"/>
  <c r="H1493" i="3"/>
  <c r="H1494" i="3"/>
  <c r="H1495" i="3"/>
  <c r="H1496" i="3"/>
  <c r="H1497" i="3"/>
  <c r="H1498" i="3"/>
  <c r="H1500" i="3"/>
  <c r="H1501" i="3"/>
  <c r="H1502" i="3"/>
  <c r="H1503" i="3"/>
  <c r="H1504" i="3"/>
  <c r="H1505" i="3"/>
  <c r="H1506" i="3"/>
  <c r="H1507" i="3"/>
  <c r="H1509" i="3"/>
  <c r="H1510" i="3"/>
  <c r="H1511" i="3"/>
  <c r="H1512" i="3"/>
  <c r="H1513" i="3"/>
  <c r="H1514" i="3"/>
  <c r="H1516" i="3"/>
  <c r="H1517" i="3"/>
  <c r="H1518" i="3"/>
  <c r="H1519" i="3"/>
  <c r="H1520" i="3"/>
  <c r="H1521" i="3"/>
  <c r="H1522" i="3"/>
  <c r="H1523" i="3"/>
  <c r="H1524" i="3"/>
  <c r="H1525" i="3"/>
  <c r="H1526" i="3"/>
  <c r="H1528" i="3"/>
  <c r="H1529" i="3"/>
  <c r="H1530" i="3"/>
  <c r="H1531" i="3"/>
  <c r="H1532" i="3"/>
  <c r="H1533" i="3"/>
  <c r="H1534" i="3"/>
  <c r="H1535" i="3"/>
  <c r="H1537" i="3"/>
  <c r="H1538" i="3"/>
  <c r="H1539" i="3"/>
  <c r="H1540" i="3"/>
  <c r="H1541" i="3"/>
  <c r="H1542" i="3"/>
  <c r="H1544" i="3"/>
  <c r="H1545" i="3"/>
  <c r="H1546" i="3"/>
  <c r="H1547" i="3"/>
  <c r="H1548" i="3"/>
  <c r="H1549" i="3"/>
  <c r="H1550" i="3"/>
  <c r="H1551" i="3"/>
  <c r="H1552" i="3"/>
  <c r="H1553" i="3"/>
  <c r="H1554" i="3"/>
  <c r="H1556" i="3"/>
  <c r="H1557" i="3"/>
  <c r="H1558" i="3"/>
  <c r="H1559" i="3"/>
  <c r="H1560" i="3"/>
  <c r="H1561" i="3"/>
  <c r="H1562" i="3"/>
  <c r="H1563" i="3"/>
  <c r="H1565" i="3"/>
  <c r="H1566" i="3"/>
  <c r="H1567" i="3"/>
  <c r="H1568" i="3"/>
  <c r="H1569" i="3"/>
  <c r="H1570" i="3"/>
  <c r="H1572" i="3"/>
  <c r="H1573" i="3"/>
  <c r="H1574" i="3"/>
  <c r="H1575" i="3"/>
  <c r="H1576" i="3"/>
  <c r="H1577" i="3"/>
  <c r="H1578" i="3"/>
  <c r="H1579" i="3"/>
  <c r="H1580" i="3"/>
  <c r="H1581" i="3"/>
  <c r="H1582" i="3"/>
  <c r="H1584" i="3"/>
  <c r="H1585" i="3"/>
  <c r="H1586" i="3"/>
  <c r="H1587" i="3"/>
  <c r="H1588" i="3"/>
  <c r="H1589" i="3"/>
  <c r="H1590" i="3"/>
  <c r="H1591" i="3"/>
  <c r="H1593" i="3"/>
  <c r="H1594" i="3"/>
  <c r="H1595" i="3"/>
  <c r="H1596" i="3"/>
  <c r="H1597" i="3"/>
  <c r="H1598" i="3"/>
  <c r="H1600" i="3"/>
  <c r="H1601" i="3"/>
  <c r="H1602" i="3"/>
  <c r="H1603" i="3"/>
  <c r="H1604" i="3"/>
  <c r="H1605" i="3"/>
  <c r="H1606" i="3"/>
  <c r="H1607" i="3"/>
  <c r="H1608" i="3"/>
  <c r="H1609" i="3"/>
  <c r="H1610" i="3"/>
  <c r="H1612" i="3"/>
  <c r="H1613" i="3"/>
  <c r="H1614" i="3"/>
  <c r="H1615" i="3"/>
  <c r="H1616" i="3"/>
  <c r="H1617" i="3"/>
  <c r="H1618" i="3"/>
  <c r="H1619" i="3"/>
  <c r="H1621" i="3"/>
  <c r="H1622" i="3"/>
  <c r="H1623" i="3"/>
  <c r="H1624" i="3"/>
  <c r="H1625" i="3"/>
  <c r="H1626" i="3"/>
  <c r="H1628" i="3"/>
  <c r="H1629" i="3"/>
  <c r="H1630" i="3"/>
  <c r="H1631" i="3"/>
  <c r="H1632" i="3"/>
  <c r="H1633" i="3"/>
  <c r="H1634" i="3"/>
  <c r="H1635" i="3"/>
  <c r="H1636" i="3"/>
  <c r="H1637" i="3"/>
  <c r="H1638" i="3"/>
  <c r="H1640" i="3"/>
  <c r="H1641" i="3"/>
  <c r="H1642" i="3"/>
  <c r="H1643" i="3"/>
  <c r="H1644" i="3"/>
  <c r="H1645" i="3"/>
  <c r="H1646" i="3"/>
  <c r="H1647" i="3"/>
  <c r="H1680" i="3"/>
  <c r="H1681" i="3"/>
  <c r="H1682" i="3"/>
  <c r="H1683" i="3"/>
  <c r="H1684" i="3"/>
  <c r="H1685" i="3"/>
  <c r="H1687" i="3"/>
  <c r="H1688" i="3"/>
  <c r="H1689" i="3"/>
  <c r="H1690" i="3"/>
  <c r="H1691" i="3"/>
  <c r="H1692" i="3"/>
  <c r="H1693" i="3"/>
  <c r="H1694" i="3"/>
  <c r="H1695" i="3"/>
  <c r="H1696" i="3"/>
  <c r="H1697" i="3"/>
  <c r="H1699" i="3"/>
  <c r="H1700" i="3"/>
  <c r="H1701" i="3"/>
  <c r="H1702" i="3"/>
  <c r="H1703" i="3"/>
  <c r="H1704" i="3"/>
  <c r="H1705" i="3"/>
  <c r="H1706" i="3"/>
  <c r="H1708" i="3"/>
  <c r="H1709" i="3"/>
  <c r="H1710" i="3"/>
  <c r="H1711" i="3"/>
  <c r="H1712" i="3"/>
  <c r="H1713" i="3"/>
  <c r="H1715" i="3"/>
  <c r="H1716" i="3"/>
  <c r="H1717" i="3"/>
  <c r="H1718" i="3"/>
  <c r="H1719" i="3"/>
  <c r="H1720" i="3"/>
  <c r="H1721" i="3"/>
  <c r="H1722" i="3"/>
  <c r="H1723" i="3"/>
  <c r="H1724" i="3"/>
  <c r="H1725" i="3"/>
  <c r="H1727" i="3"/>
  <c r="H1728" i="3"/>
  <c r="H1729" i="3"/>
  <c r="H1730" i="3"/>
  <c r="H1731" i="3"/>
  <c r="H1732" i="3"/>
  <c r="H1733" i="3"/>
  <c r="H1734" i="3"/>
  <c r="H1736" i="3"/>
  <c r="H1737" i="3"/>
  <c r="H1738" i="3"/>
  <c r="H1739" i="3"/>
  <c r="H1740" i="3"/>
  <c r="H1741" i="3"/>
  <c r="H1743" i="3"/>
  <c r="H1744" i="3"/>
  <c r="H1745" i="3"/>
  <c r="H1746" i="3"/>
  <c r="H1747" i="3"/>
  <c r="H1748" i="3"/>
  <c r="H1749" i="3"/>
  <c r="H1750" i="3"/>
  <c r="H1751" i="3"/>
  <c r="H1752" i="3"/>
  <c r="H1753" i="3"/>
  <c r="H1755" i="3"/>
  <c r="H1756" i="3"/>
  <c r="H1757" i="3"/>
  <c r="H1758" i="3"/>
  <c r="H1759" i="3"/>
  <c r="H1760" i="3"/>
  <c r="H1761" i="3"/>
  <c r="H1762" i="3"/>
  <c r="H1764" i="3"/>
  <c r="H1765" i="3"/>
  <c r="H1766" i="3"/>
  <c r="H1767" i="3"/>
  <c r="H1768" i="3"/>
  <c r="H1769" i="3"/>
  <c r="H1771" i="3"/>
  <c r="H1772" i="3"/>
  <c r="H1773" i="3"/>
  <c r="H1774" i="3"/>
  <c r="H1775" i="3"/>
  <c r="H1776" i="3"/>
  <c r="H1777" i="3"/>
  <c r="H1778" i="3"/>
  <c r="H1779" i="3"/>
  <c r="H1780" i="3"/>
  <c r="H1781" i="3"/>
  <c r="H1783" i="3"/>
  <c r="H1784" i="3"/>
  <c r="H1785" i="3"/>
  <c r="H1786" i="3"/>
  <c r="H1787" i="3"/>
  <c r="H1788" i="3"/>
  <c r="H1789" i="3"/>
  <c r="H1790" i="3"/>
  <c r="H1792" i="3"/>
  <c r="H1793" i="3"/>
  <c r="H1794" i="3"/>
  <c r="H1795" i="3"/>
  <c r="H1796" i="3"/>
  <c r="H1797" i="3"/>
  <c r="H1799" i="3"/>
  <c r="H1800" i="3"/>
  <c r="H1801" i="3"/>
  <c r="H1802" i="3"/>
  <c r="H1803" i="3"/>
  <c r="H1804" i="3"/>
  <c r="H1805" i="3"/>
  <c r="H1806" i="3"/>
  <c r="H1807" i="3"/>
  <c r="H1808" i="3"/>
  <c r="H1809" i="3"/>
  <c r="H1811" i="3"/>
  <c r="H1812" i="3"/>
  <c r="H1813" i="3"/>
  <c r="H1814" i="3"/>
  <c r="H1815" i="3"/>
  <c r="H1816" i="3"/>
  <c r="H1817" i="3"/>
  <c r="H1818" i="3"/>
  <c r="H1820" i="3"/>
  <c r="H1821" i="3"/>
  <c r="H1822" i="3"/>
  <c r="H1823" i="3"/>
  <c r="H1824" i="3"/>
  <c r="H1825" i="3"/>
  <c r="H1827" i="3"/>
  <c r="H1828" i="3"/>
  <c r="H1829" i="3"/>
  <c r="H1830" i="3"/>
  <c r="H1831" i="3"/>
  <c r="H1832" i="3"/>
  <c r="H1833" i="3"/>
  <c r="H1834" i="3"/>
  <c r="H1835" i="3"/>
  <c r="H1836" i="3"/>
  <c r="H1837" i="3"/>
  <c r="H1839" i="3"/>
  <c r="H1840" i="3"/>
  <c r="H1841" i="3"/>
  <c r="H1842" i="3"/>
  <c r="H1843" i="3"/>
  <c r="H1844" i="3"/>
  <c r="H1845" i="3"/>
  <c r="H1846" i="3"/>
  <c r="H1848" i="3"/>
  <c r="H1849" i="3"/>
  <c r="H1850" i="3"/>
  <c r="H1851" i="3"/>
  <c r="H1852" i="3"/>
  <c r="H1853" i="3"/>
  <c r="H1855" i="3"/>
  <c r="H1856" i="3"/>
  <c r="H1857" i="3"/>
  <c r="H1858" i="3"/>
  <c r="H1859" i="3"/>
  <c r="H1860" i="3"/>
  <c r="H1861" i="3"/>
  <c r="H1862" i="3"/>
  <c r="H1863" i="3"/>
  <c r="H1864" i="3"/>
  <c r="H1865" i="3"/>
  <c r="H1867" i="3"/>
  <c r="H1868" i="3"/>
  <c r="H1869" i="3"/>
  <c r="H1870" i="3"/>
  <c r="H1871" i="3"/>
  <c r="H1872" i="3"/>
  <c r="H1873" i="3"/>
  <c r="H1874" i="3"/>
  <c r="H1876" i="3"/>
  <c r="H1877" i="3"/>
  <c r="H1878" i="3"/>
  <c r="H1879" i="3"/>
  <c r="H1880" i="3"/>
  <c r="H1881" i="3"/>
  <c r="H1883" i="3"/>
  <c r="H1884" i="3"/>
  <c r="H1885" i="3"/>
  <c r="H1886" i="3"/>
  <c r="H1887" i="3"/>
  <c r="H1888" i="3"/>
  <c r="H1889" i="3"/>
  <c r="H1890" i="3"/>
  <c r="H1891" i="3"/>
  <c r="H1892" i="3"/>
  <c r="H1893" i="3"/>
  <c r="H1898" i="3"/>
  <c r="H1899" i="3"/>
  <c r="H1900" i="3"/>
  <c r="H1901" i="3"/>
  <c r="H1902" i="3"/>
  <c r="H1903" i="3"/>
  <c r="H1904" i="3"/>
  <c r="H1905" i="3"/>
  <c r="H1907" i="3"/>
  <c r="H1908" i="3"/>
  <c r="H1909" i="3"/>
  <c r="H1910" i="3"/>
  <c r="H1911" i="3"/>
  <c r="H1912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8" i="3"/>
  <c r="H1929" i="3"/>
  <c r="H1930" i="3"/>
  <c r="H1931" i="3"/>
  <c r="H1932" i="3"/>
  <c r="H1933" i="3"/>
  <c r="H1934" i="3"/>
  <c r="H1935" i="3"/>
  <c r="H1938" i="3"/>
  <c r="K1938" i="3"/>
  <c r="L1938" i="3"/>
  <c r="H1939" i="3"/>
  <c r="K1939" i="3"/>
  <c r="L1939" i="3"/>
  <c r="H1940" i="3"/>
  <c r="K1940" i="3"/>
  <c r="L1940" i="3"/>
  <c r="H1941" i="3"/>
  <c r="K1941" i="3"/>
  <c r="L1941" i="3"/>
  <c r="H1942" i="3"/>
  <c r="K1942" i="3"/>
  <c r="L1942" i="3"/>
  <c r="H1943" i="3"/>
  <c r="K1943" i="3"/>
  <c r="L1943" i="3"/>
  <c r="H1945" i="3"/>
  <c r="K1945" i="3"/>
  <c r="L1945" i="3"/>
  <c r="H1946" i="3"/>
  <c r="K1946" i="3"/>
  <c r="L1946" i="3"/>
  <c r="H1947" i="3"/>
  <c r="K1947" i="3"/>
  <c r="L1947" i="3"/>
  <c r="H1948" i="3"/>
  <c r="K1948" i="3"/>
  <c r="L1948" i="3"/>
  <c r="H1949" i="3"/>
  <c r="K1949" i="3"/>
  <c r="L1949" i="3"/>
  <c r="H1950" i="3"/>
  <c r="K1950" i="3"/>
  <c r="L1950" i="3"/>
  <c r="H1951" i="3"/>
  <c r="K1951" i="3"/>
  <c r="L1951" i="3"/>
  <c r="H1952" i="3"/>
  <c r="K1952" i="3"/>
  <c r="L1952" i="3"/>
  <c r="H1953" i="3"/>
  <c r="K1953" i="3"/>
  <c r="L1953" i="3"/>
  <c r="H1954" i="3"/>
  <c r="K1954" i="3"/>
  <c r="L1954" i="3"/>
  <c r="H1955" i="3"/>
  <c r="K1955" i="3"/>
  <c r="L1955" i="3"/>
  <c r="H1956" i="3"/>
  <c r="K1956" i="3"/>
  <c r="L1956" i="3"/>
  <c r="H1957" i="3"/>
  <c r="K1957" i="3"/>
  <c r="L1957" i="3"/>
  <c r="H1960" i="3"/>
  <c r="K1960" i="3"/>
  <c r="L1960" i="3"/>
  <c r="H1961" i="3"/>
  <c r="K1961" i="3"/>
  <c r="L1961" i="3"/>
  <c r="H1962" i="3"/>
  <c r="K1962" i="3"/>
  <c r="L1962" i="3"/>
  <c r="H1963" i="3"/>
  <c r="K1963" i="3"/>
  <c r="L1963" i="3"/>
  <c r="H1964" i="3"/>
  <c r="K1964" i="3"/>
  <c r="L1964" i="3"/>
  <c r="H1965" i="3"/>
  <c r="K1965" i="3"/>
  <c r="L1965" i="3"/>
  <c r="H1966" i="3"/>
  <c r="K1966" i="3"/>
  <c r="L1966" i="3"/>
  <c r="H1967" i="3"/>
  <c r="K1967" i="3"/>
  <c r="L1967" i="3"/>
  <c r="H1969" i="3"/>
  <c r="K1969" i="3"/>
  <c r="H1970" i="3"/>
  <c r="K1970" i="3"/>
  <c r="H1971" i="3"/>
  <c r="K1971" i="3"/>
  <c r="H1972" i="3"/>
  <c r="K1972" i="3"/>
  <c r="H1973" i="3"/>
  <c r="K1973" i="3"/>
  <c r="H1974" i="3"/>
  <c r="K1974" i="3"/>
  <c r="H1976" i="3"/>
  <c r="K1976" i="3"/>
  <c r="H1977" i="3"/>
  <c r="K1977" i="3"/>
  <c r="H1978" i="3"/>
  <c r="K1978" i="3"/>
  <c r="H1979" i="3"/>
  <c r="K1979" i="3"/>
  <c r="H1980" i="3"/>
  <c r="K1980" i="3"/>
  <c r="H1981" i="3"/>
  <c r="K1981" i="3"/>
  <c r="H1982" i="3"/>
  <c r="K1982" i="3"/>
  <c r="H1983" i="3"/>
  <c r="K1983" i="3"/>
  <c r="H1984" i="3"/>
  <c r="K1984" i="3"/>
  <c r="H1985" i="3"/>
  <c r="K1985" i="3"/>
  <c r="H1986" i="3"/>
  <c r="K1986" i="3"/>
  <c r="H1987" i="3"/>
  <c r="K1987" i="3"/>
  <c r="H1988" i="3"/>
  <c r="K1988" i="3"/>
  <c r="H1990" i="3"/>
  <c r="K1990" i="3"/>
  <c r="H1991" i="3"/>
  <c r="K1991" i="3"/>
  <c r="H1992" i="3"/>
  <c r="K1992" i="3"/>
  <c r="H1993" i="3"/>
  <c r="K1993" i="3"/>
  <c r="H1994" i="3"/>
  <c r="K1994" i="3"/>
  <c r="H1995" i="3"/>
  <c r="K1995" i="3"/>
  <c r="H1997" i="3"/>
  <c r="K1997" i="3"/>
  <c r="H1998" i="3"/>
  <c r="K1998" i="3"/>
  <c r="H1999" i="3"/>
  <c r="K1999" i="3"/>
  <c r="H2000" i="3"/>
  <c r="K2000" i="3"/>
  <c r="H2001" i="3"/>
  <c r="K2001" i="3"/>
  <c r="H2002" i="3"/>
  <c r="K2002" i="3"/>
  <c r="H2003" i="3"/>
  <c r="K2003" i="3"/>
  <c r="H2004" i="3"/>
  <c r="K2004" i="3"/>
  <c r="H2005" i="3"/>
  <c r="K2005" i="3"/>
  <c r="H2006" i="3"/>
  <c r="K2006" i="3"/>
  <c r="H2007" i="3"/>
  <c r="K2007" i="3"/>
  <c r="H2008" i="3"/>
  <c r="K2008" i="3"/>
  <c r="H2009" i="3"/>
  <c r="K2009" i="3"/>
  <c r="H2012" i="3"/>
  <c r="K2012" i="3"/>
  <c r="L2012" i="3"/>
  <c r="H2013" i="3"/>
  <c r="K2013" i="3"/>
  <c r="L2013" i="3"/>
  <c r="H2014" i="3"/>
  <c r="K2014" i="3"/>
  <c r="L2014" i="3"/>
  <c r="H2015" i="3"/>
  <c r="K2015" i="3"/>
  <c r="L2015" i="3"/>
  <c r="H2016" i="3"/>
  <c r="K2016" i="3"/>
  <c r="L2016" i="3"/>
  <c r="H2017" i="3"/>
  <c r="K2017" i="3"/>
  <c r="L2017" i="3"/>
  <c r="H2019" i="3"/>
  <c r="K2019" i="3"/>
  <c r="L2019" i="3"/>
  <c r="H2020" i="3"/>
  <c r="K2020" i="3"/>
  <c r="L2020" i="3"/>
  <c r="H2021" i="3"/>
  <c r="K2021" i="3"/>
  <c r="L2021" i="3"/>
  <c r="H2022" i="3"/>
  <c r="K2022" i="3"/>
  <c r="L2022" i="3"/>
  <c r="H2023" i="3"/>
  <c r="K2023" i="3"/>
  <c r="L2023" i="3"/>
  <c r="H2024" i="3"/>
  <c r="K2024" i="3"/>
  <c r="L2024" i="3"/>
  <c r="H2025" i="3"/>
  <c r="K2025" i="3"/>
  <c r="L2025" i="3"/>
  <c r="H2026" i="3"/>
  <c r="K2026" i="3"/>
  <c r="L2026" i="3"/>
  <c r="H2027" i="3"/>
  <c r="K2027" i="3"/>
  <c r="L2027" i="3"/>
  <c r="H2028" i="3"/>
  <c r="K2028" i="3"/>
  <c r="L2028" i="3"/>
  <c r="H2029" i="3"/>
  <c r="K2029" i="3"/>
  <c r="L2029" i="3"/>
  <c r="H2030" i="3"/>
  <c r="K2030" i="3"/>
  <c r="L2030" i="3"/>
  <c r="H2031" i="3"/>
  <c r="K2031" i="3"/>
  <c r="L2031" i="3"/>
  <c r="H2062" i="3"/>
  <c r="K2062" i="3"/>
  <c r="L2062" i="3"/>
  <c r="H2063" i="3"/>
  <c r="K2063" i="3"/>
  <c r="L2063" i="3"/>
  <c r="H2064" i="3"/>
  <c r="K2064" i="3"/>
  <c r="L2064" i="3"/>
  <c r="H2065" i="3"/>
  <c r="K2065" i="3"/>
  <c r="L2065" i="3"/>
  <c r="H2066" i="3"/>
  <c r="K2066" i="3"/>
  <c r="L2066" i="3"/>
  <c r="H2067" i="3"/>
  <c r="K2067" i="3"/>
  <c r="L2067" i="3"/>
  <c r="H2069" i="3"/>
  <c r="K2069" i="3"/>
  <c r="L2069" i="3"/>
  <c r="H2070" i="3"/>
  <c r="K2070" i="3"/>
  <c r="L2070" i="3"/>
  <c r="H2071" i="3"/>
  <c r="K2071" i="3"/>
  <c r="L2071" i="3"/>
  <c r="H2072" i="3"/>
  <c r="K2072" i="3"/>
  <c r="L2072" i="3"/>
  <c r="H2073" i="3"/>
  <c r="K2073" i="3"/>
  <c r="L2073" i="3"/>
  <c r="H2074" i="3"/>
  <c r="K2074" i="3"/>
  <c r="L2074" i="3"/>
  <c r="H2075" i="3"/>
  <c r="K2075" i="3"/>
  <c r="L2075" i="3"/>
  <c r="H2076" i="3"/>
  <c r="K2076" i="3"/>
  <c r="L2076" i="3"/>
  <c r="H2077" i="3"/>
  <c r="K2077" i="3"/>
  <c r="L2077" i="3"/>
  <c r="H2078" i="3"/>
  <c r="K2078" i="3"/>
  <c r="L2078" i="3"/>
  <c r="H2079" i="3"/>
  <c r="K2079" i="3"/>
  <c r="L2079" i="3"/>
  <c r="H2080" i="3"/>
  <c r="K2080" i="3"/>
  <c r="L2080" i="3"/>
  <c r="H2081" i="3"/>
  <c r="K2081" i="3"/>
  <c r="L2081" i="3"/>
  <c r="H2084" i="3"/>
  <c r="K2084" i="3"/>
  <c r="L2084" i="3"/>
  <c r="H2085" i="3"/>
  <c r="K2085" i="3"/>
  <c r="L2085" i="3"/>
  <c r="H2086" i="3"/>
  <c r="K2086" i="3"/>
  <c r="L2086" i="3"/>
  <c r="H2087" i="3"/>
  <c r="K2087" i="3"/>
  <c r="L2087" i="3"/>
  <c r="H2088" i="3"/>
  <c r="K2088" i="3"/>
  <c r="L2088" i="3"/>
  <c r="H2089" i="3"/>
  <c r="K2089" i="3"/>
  <c r="L2089" i="3"/>
  <c r="H2090" i="3"/>
  <c r="K2090" i="3"/>
  <c r="L2090" i="3"/>
  <c r="H2091" i="3"/>
  <c r="K2091" i="3"/>
  <c r="L2091" i="3"/>
  <c r="H2093" i="3"/>
  <c r="K2093" i="3"/>
  <c r="M2093" i="3"/>
  <c r="H2094" i="3"/>
  <c r="K2094" i="3"/>
  <c r="M2094" i="3"/>
  <c r="H2095" i="3"/>
  <c r="K2095" i="3"/>
  <c r="M2095" i="3"/>
  <c r="H2096" i="3"/>
  <c r="K2096" i="3"/>
  <c r="M2096" i="3"/>
  <c r="H2097" i="3"/>
  <c r="K2097" i="3"/>
  <c r="M2097" i="3"/>
  <c r="H2098" i="3"/>
  <c r="K2098" i="3"/>
  <c r="M2098" i="3"/>
  <c r="H2100" i="3"/>
  <c r="K2100" i="3"/>
  <c r="M2100" i="3"/>
  <c r="H2101" i="3"/>
  <c r="K2101" i="3"/>
  <c r="M2101" i="3"/>
  <c r="H2102" i="3"/>
  <c r="K2102" i="3"/>
  <c r="M2102" i="3"/>
  <c r="H2103" i="3"/>
  <c r="K2103" i="3"/>
  <c r="M2103" i="3"/>
  <c r="H2104" i="3"/>
  <c r="K2104" i="3"/>
  <c r="M2104" i="3"/>
  <c r="H2105" i="3"/>
  <c r="K2105" i="3"/>
  <c r="M2105" i="3"/>
  <c r="H2106" i="3"/>
  <c r="K2106" i="3"/>
  <c r="M2106" i="3"/>
  <c r="H2107" i="3"/>
  <c r="K2107" i="3"/>
  <c r="M2107" i="3"/>
  <c r="H2108" i="3"/>
  <c r="K2108" i="3"/>
  <c r="M2108" i="3"/>
  <c r="H2109" i="3"/>
  <c r="K2109" i="3"/>
  <c r="M2109" i="3"/>
  <c r="H2110" i="3"/>
  <c r="K2110" i="3"/>
  <c r="M2110" i="3"/>
  <c r="H2112" i="3"/>
  <c r="K2112" i="3"/>
  <c r="M2112" i="3"/>
  <c r="H2113" i="3"/>
  <c r="K2113" i="3"/>
  <c r="M2113" i="3"/>
  <c r="H2114" i="3"/>
  <c r="K2114" i="3"/>
  <c r="M2114" i="3"/>
  <c r="H2115" i="3"/>
  <c r="K2115" i="3"/>
  <c r="M2115" i="3"/>
  <c r="H2116" i="3"/>
  <c r="K2116" i="3"/>
  <c r="M2116" i="3"/>
  <c r="H2117" i="3"/>
  <c r="K2117" i="3"/>
  <c r="M2117" i="3"/>
  <c r="H2118" i="3"/>
  <c r="K2118" i="3"/>
  <c r="M2118" i="3"/>
  <c r="H2119" i="3"/>
  <c r="K2119" i="3"/>
  <c r="M2119" i="3"/>
  <c r="H2152" i="3"/>
  <c r="H2153" i="3"/>
  <c r="H2154" i="3"/>
  <c r="H2155" i="3"/>
  <c r="H2156" i="3"/>
  <c r="H2157" i="3"/>
  <c r="H2159" i="3"/>
  <c r="H2160" i="3"/>
  <c r="H2161" i="3"/>
  <c r="H2162" i="3"/>
  <c r="H2163" i="3"/>
  <c r="H2164" i="3"/>
  <c r="H2165" i="3"/>
  <c r="H2166" i="3"/>
  <c r="H2167" i="3"/>
  <c r="H2168" i="3"/>
  <c r="H2169" i="3"/>
  <c r="H2171" i="3"/>
  <c r="H2172" i="3"/>
  <c r="H2173" i="3"/>
  <c r="H2174" i="3"/>
  <c r="H2175" i="3"/>
  <c r="H2176" i="3"/>
  <c r="H2177" i="3"/>
  <c r="H2178" i="3"/>
  <c r="H2180" i="3"/>
  <c r="H2181" i="3"/>
  <c r="H2182" i="3"/>
  <c r="H2183" i="3"/>
  <c r="H2184" i="3"/>
  <c r="H2185" i="3"/>
  <c r="H2187" i="3"/>
  <c r="H2188" i="3"/>
  <c r="H2189" i="3"/>
  <c r="H2190" i="3"/>
  <c r="H2191" i="3"/>
  <c r="H2192" i="3"/>
  <c r="H2193" i="3"/>
  <c r="H2194" i="3"/>
  <c r="H2195" i="3"/>
  <c r="H2196" i="3"/>
  <c r="H2197" i="3"/>
  <c r="H2199" i="3"/>
  <c r="H2200" i="3"/>
  <c r="H2201" i="3"/>
  <c r="H2202" i="3"/>
  <c r="H2203" i="3"/>
  <c r="H2204" i="3"/>
  <c r="H2205" i="3"/>
  <c r="H2206" i="3"/>
  <c r="H2240" i="3"/>
  <c r="K2240" i="3"/>
  <c r="L2240" i="3"/>
  <c r="H2241" i="3"/>
  <c r="K2241" i="3"/>
  <c r="L2241" i="3"/>
  <c r="H2242" i="3"/>
  <c r="K2242" i="3"/>
  <c r="L2242" i="3"/>
  <c r="H2243" i="3"/>
  <c r="K2243" i="3"/>
  <c r="L2243" i="3"/>
  <c r="H2244" i="3"/>
  <c r="K2244" i="3"/>
  <c r="L2244" i="3"/>
  <c r="H2245" i="3"/>
  <c r="K2245" i="3"/>
  <c r="L2245" i="3"/>
  <c r="H2247" i="3"/>
  <c r="K2247" i="3"/>
  <c r="L2247" i="3"/>
  <c r="H2248" i="3"/>
  <c r="K2248" i="3"/>
  <c r="L2248" i="3"/>
  <c r="H2249" i="3"/>
  <c r="K2249" i="3"/>
  <c r="L2249" i="3"/>
  <c r="H2250" i="3"/>
  <c r="K2250" i="3"/>
  <c r="L2250" i="3"/>
  <c r="H2251" i="3"/>
  <c r="K2251" i="3"/>
  <c r="L2251" i="3"/>
  <c r="H2252" i="3"/>
  <c r="K2252" i="3"/>
  <c r="L2252" i="3"/>
  <c r="H2253" i="3"/>
  <c r="K2253" i="3"/>
  <c r="L2253" i="3"/>
  <c r="H2254" i="3"/>
  <c r="K2254" i="3"/>
  <c r="L2254" i="3"/>
  <c r="H2255" i="3"/>
  <c r="K2255" i="3"/>
  <c r="L2255" i="3"/>
  <c r="H2256" i="3"/>
  <c r="K2256" i="3"/>
  <c r="L2256" i="3"/>
  <c r="H2257" i="3"/>
  <c r="K2257" i="3"/>
  <c r="L2257" i="3"/>
  <c r="H2258" i="3"/>
  <c r="K2258" i="3"/>
  <c r="L2258" i="3"/>
  <c r="H2259" i="3"/>
  <c r="K2259" i="3"/>
  <c r="L2259" i="3"/>
  <c r="H2262" i="3"/>
  <c r="K2262" i="3"/>
  <c r="L2262" i="3"/>
  <c r="H2263" i="3"/>
  <c r="K2263" i="3"/>
  <c r="L2263" i="3"/>
  <c r="H2264" i="3"/>
  <c r="K2264" i="3"/>
  <c r="L2264" i="3"/>
  <c r="H2265" i="3"/>
  <c r="K2265" i="3"/>
  <c r="L2265" i="3"/>
  <c r="H2266" i="3"/>
  <c r="K2266" i="3"/>
  <c r="L2266" i="3"/>
  <c r="H2267" i="3"/>
  <c r="K2267" i="3"/>
  <c r="L2267" i="3"/>
  <c r="H2268" i="3"/>
  <c r="K2268" i="3"/>
  <c r="L2268" i="3"/>
  <c r="H2269" i="3"/>
  <c r="K2269" i="3"/>
  <c r="L2269" i="3"/>
  <c r="H2271" i="3"/>
  <c r="H2272" i="3"/>
  <c r="H2273" i="3"/>
  <c r="H2274" i="3"/>
  <c r="H2275" i="3"/>
  <c r="H2276" i="3"/>
  <c r="H2278" i="3"/>
  <c r="H2279" i="3"/>
  <c r="H2280" i="3"/>
  <c r="H2281" i="3"/>
  <c r="H2282" i="3"/>
  <c r="H2283" i="3"/>
  <c r="H2284" i="3"/>
  <c r="H2285" i="3"/>
  <c r="H2286" i="3"/>
  <c r="H2287" i="3"/>
  <c r="H2288" i="3"/>
  <c r="H2290" i="3"/>
  <c r="H2291" i="3"/>
  <c r="H2292" i="3"/>
  <c r="H2293" i="3"/>
  <c r="H2294" i="3"/>
  <c r="H2295" i="3"/>
  <c r="H2296" i="3"/>
  <c r="H2297" i="3"/>
  <c r="H2299" i="3"/>
  <c r="H2300" i="3"/>
  <c r="H2301" i="3"/>
  <c r="H2302" i="3"/>
  <c r="H2303" i="3"/>
  <c r="H2304" i="3"/>
  <c r="H2306" i="3"/>
  <c r="H2307" i="3"/>
  <c r="H2308" i="3"/>
  <c r="H2309" i="3"/>
  <c r="H2310" i="3"/>
  <c r="H2311" i="3"/>
  <c r="H2312" i="3"/>
  <c r="H2313" i="3"/>
  <c r="H2314" i="3"/>
  <c r="H2315" i="3"/>
  <c r="H2316" i="3"/>
  <c r="H2318" i="3"/>
  <c r="H2319" i="3"/>
  <c r="H2320" i="3"/>
  <c r="H2321" i="3"/>
  <c r="H2322" i="3"/>
  <c r="H2323" i="3"/>
  <c r="H2324" i="3"/>
  <c r="H2325" i="3"/>
  <c r="H2349" i="3"/>
  <c r="H2350" i="3"/>
  <c r="H2351" i="3"/>
  <c r="H2352" i="3"/>
  <c r="H2353" i="3"/>
  <c r="H2354" i="3"/>
  <c r="H2356" i="3"/>
  <c r="H2357" i="3"/>
  <c r="H2358" i="3"/>
  <c r="H2359" i="3"/>
  <c r="H2360" i="3"/>
  <c r="H2361" i="3"/>
  <c r="H2362" i="3"/>
  <c r="H2363" i="3"/>
  <c r="H2364" i="3"/>
  <c r="H2365" i="3"/>
  <c r="H2366" i="3"/>
  <c r="H2368" i="3"/>
  <c r="H2369" i="3"/>
  <c r="H2370" i="3"/>
  <c r="H2371" i="3"/>
  <c r="H2372" i="3"/>
  <c r="H2373" i="3"/>
  <c r="H2374" i="3"/>
  <c r="H2375" i="3"/>
  <c r="H2377" i="3"/>
  <c r="H2378" i="3"/>
  <c r="H2379" i="3"/>
  <c r="H2380" i="3"/>
  <c r="H2381" i="3"/>
  <c r="H2382" i="3"/>
  <c r="H2384" i="3"/>
  <c r="H2385" i="3"/>
  <c r="H2386" i="3"/>
  <c r="H2387" i="3"/>
  <c r="H2388" i="3"/>
  <c r="H2389" i="3"/>
  <c r="H2390" i="3"/>
  <c r="H2391" i="3"/>
  <c r="H2392" i="3"/>
  <c r="H2393" i="3"/>
  <c r="H2394" i="3"/>
  <c r="H2396" i="3"/>
  <c r="H2397" i="3"/>
  <c r="H2398" i="3"/>
  <c r="H2399" i="3"/>
  <c r="H2400" i="3"/>
  <c r="H2401" i="3"/>
  <c r="H2402" i="3"/>
  <c r="H2403" i="3"/>
  <c r="H2405" i="3"/>
  <c r="H2406" i="3"/>
  <c r="H2407" i="3"/>
  <c r="H2408" i="3"/>
  <c r="H2409" i="3"/>
  <c r="H2410" i="3"/>
  <c r="H2412" i="3"/>
  <c r="H2413" i="3"/>
  <c r="H2414" i="3"/>
  <c r="H2415" i="3"/>
  <c r="H2416" i="3"/>
  <c r="H2417" i="3"/>
  <c r="H2418" i="3"/>
  <c r="H2419" i="3"/>
  <c r="H2420" i="3"/>
  <c r="H2421" i="3"/>
  <c r="H2422" i="3"/>
  <c r="H2424" i="3"/>
  <c r="H2425" i="3"/>
  <c r="H2426" i="3"/>
  <c r="H2427" i="3"/>
  <c r="H2428" i="3"/>
  <c r="H2429" i="3"/>
  <c r="H2430" i="3"/>
  <c r="H2431" i="3"/>
  <c r="H2433" i="3"/>
  <c r="H2434" i="3"/>
  <c r="H2435" i="3"/>
  <c r="H2436" i="3"/>
  <c r="H2437" i="3"/>
  <c r="H2438" i="3"/>
  <c r="H2440" i="3"/>
  <c r="H2441" i="3"/>
  <c r="H2442" i="3"/>
  <c r="H2443" i="3"/>
  <c r="H2444" i="3"/>
  <c r="H2445" i="3"/>
  <c r="H2446" i="3"/>
  <c r="H2447" i="3"/>
  <c r="H2448" i="3"/>
  <c r="H2449" i="3"/>
  <c r="H2450" i="3"/>
  <c r="H2452" i="3"/>
  <c r="H2453" i="3"/>
  <c r="H2454" i="3"/>
  <c r="H2455" i="3"/>
  <c r="H2456" i="3"/>
  <c r="H2457" i="3"/>
  <c r="H2458" i="3"/>
  <c r="H2459" i="3"/>
  <c r="H2492" i="3"/>
  <c r="H2493" i="3"/>
  <c r="H2494" i="3"/>
  <c r="H2495" i="3"/>
  <c r="H2496" i="3"/>
  <c r="H2497" i="3"/>
  <c r="H2499" i="3"/>
  <c r="H2500" i="3"/>
  <c r="H2501" i="3"/>
  <c r="H2502" i="3"/>
  <c r="H2503" i="3"/>
  <c r="H2504" i="3"/>
  <c r="H2505" i="3"/>
  <c r="H2506" i="3"/>
  <c r="H2507" i="3"/>
  <c r="H2508" i="3"/>
  <c r="H2509" i="3"/>
  <c r="H2511" i="3"/>
  <c r="H2512" i="3"/>
  <c r="H2513" i="3"/>
  <c r="H2514" i="3"/>
  <c r="H2515" i="3"/>
  <c r="H2516" i="3"/>
  <c r="H2517" i="3"/>
  <c r="H2518" i="3"/>
  <c r="H2582" i="3"/>
  <c r="H2583" i="3"/>
  <c r="H2584" i="3"/>
  <c r="H2585" i="3"/>
  <c r="H2586" i="3"/>
  <c r="H2587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3" i="3"/>
  <c r="H2604" i="3"/>
  <c r="H2605" i="3"/>
  <c r="H2606" i="3"/>
  <c r="H2607" i="3"/>
  <c r="H2608" i="3"/>
  <c r="H2609" i="3"/>
  <c r="H2610" i="3"/>
  <c r="H2638" i="3"/>
  <c r="H2639" i="3"/>
  <c r="H2640" i="3"/>
  <c r="H2641" i="3"/>
  <c r="H2642" i="3"/>
  <c r="H2643" i="3"/>
  <c r="H2645" i="3"/>
  <c r="H2646" i="3"/>
  <c r="H2647" i="3"/>
  <c r="H2648" i="3"/>
  <c r="H2649" i="3"/>
  <c r="H2650" i="3"/>
  <c r="H2651" i="3"/>
  <c r="H2652" i="3"/>
  <c r="H2653" i="3"/>
  <c r="H2654" i="3"/>
  <c r="H2655" i="3"/>
  <c r="H2660" i="3"/>
  <c r="H2661" i="3"/>
  <c r="H2662" i="3"/>
  <c r="H2663" i="3"/>
  <c r="H2664" i="3"/>
  <c r="H2665" i="3"/>
  <c r="H2666" i="3"/>
  <c r="H2667" i="3"/>
  <c r="H2669" i="3"/>
  <c r="H2670" i="3"/>
  <c r="H2671" i="3"/>
  <c r="H2672" i="3"/>
  <c r="H2673" i="3"/>
  <c r="H2674" i="3"/>
  <c r="H2676" i="3"/>
  <c r="H2677" i="3"/>
  <c r="H2678" i="3"/>
  <c r="H2679" i="3"/>
  <c r="H2680" i="3"/>
  <c r="H2681" i="3"/>
  <c r="H2682" i="3"/>
  <c r="H2683" i="3"/>
  <c r="H2684" i="3"/>
  <c r="H2685" i="3"/>
  <c r="H2686" i="3"/>
  <c r="H2691" i="3"/>
  <c r="H2692" i="3"/>
  <c r="H2693" i="3"/>
  <c r="H2694" i="3"/>
  <c r="H2695" i="3"/>
  <c r="H2696" i="3"/>
  <c r="H2697" i="3"/>
  <c r="H2698" i="3"/>
  <c r="H2700" i="3"/>
  <c r="H2701" i="3"/>
  <c r="H2702" i="3"/>
  <c r="H2703" i="3"/>
  <c r="H2704" i="3"/>
  <c r="H2705" i="3"/>
  <c r="H2707" i="3"/>
  <c r="H2708" i="3"/>
  <c r="H2709" i="3"/>
  <c r="H2710" i="3"/>
  <c r="H2711" i="3"/>
  <c r="H2712" i="3"/>
  <c r="H2713" i="3"/>
  <c r="H2714" i="3"/>
  <c r="H2715" i="3"/>
  <c r="H2716" i="3"/>
  <c r="H2717" i="3"/>
  <c r="H2722" i="3"/>
  <c r="H2723" i="3"/>
  <c r="H2724" i="3"/>
  <c r="H2725" i="3"/>
  <c r="H2726" i="3"/>
  <c r="H2727" i="3"/>
  <c r="H2728" i="3"/>
  <c r="H2729" i="3"/>
  <c r="H2731" i="3"/>
  <c r="H2732" i="3"/>
  <c r="H2733" i="3"/>
  <c r="H2734" i="3"/>
  <c r="H2735" i="3"/>
  <c r="H2736" i="3"/>
  <c r="H2738" i="3"/>
  <c r="H2739" i="3"/>
  <c r="H2740" i="3"/>
  <c r="H2741" i="3"/>
  <c r="H2742" i="3"/>
  <c r="H2743" i="3"/>
  <c r="H2744" i="3"/>
  <c r="H2745" i="3"/>
  <c r="H2746" i="3"/>
  <c r="H2747" i="3"/>
  <c r="H2748" i="3"/>
  <c r="H2753" i="3"/>
  <c r="H2754" i="3"/>
  <c r="H2755" i="3"/>
  <c r="H2756" i="3"/>
  <c r="H2757" i="3"/>
  <c r="H2758" i="3"/>
  <c r="H2759" i="3"/>
  <c r="H2760" i="3"/>
  <c r="H2762" i="3"/>
  <c r="H2763" i="3"/>
  <c r="H2764" i="3"/>
  <c r="H2765" i="3"/>
  <c r="H2766" i="3"/>
  <c r="H2767" i="3"/>
  <c r="H2769" i="3"/>
  <c r="H2770" i="3"/>
  <c r="H2771" i="3"/>
  <c r="H2772" i="3"/>
  <c r="H2773" i="3"/>
  <c r="H2774" i="3"/>
  <c r="H2775" i="3"/>
  <c r="H2776" i="3"/>
  <c r="H2777" i="3"/>
  <c r="H2778" i="3"/>
  <c r="H2779" i="3"/>
  <c r="H2784" i="3"/>
  <c r="H2785" i="3"/>
  <c r="H2786" i="3"/>
  <c r="H2787" i="3"/>
  <c r="H2788" i="3"/>
  <c r="H2789" i="3"/>
  <c r="H2790" i="3"/>
  <c r="H2791" i="3"/>
  <c r="H2793" i="3"/>
  <c r="H2794" i="3"/>
  <c r="H2795" i="3"/>
  <c r="H2796" i="3"/>
  <c r="H2797" i="3"/>
  <c r="H2798" i="3"/>
  <c r="H2800" i="3"/>
  <c r="H2801" i="3"/>
  <c r="H2802" i="3"/>
  <c r="H2803" i="3"/>
  <c r="H2804" i="3"/>
  <c r="H2805" i="3"/>
  <c r="H2806" i="3"/>
  <c r="H2807" i="3"/>
  <c r="H2808" i="3"/>
  <c r="H2809" i="3"/>
  <c r="H2810" i="3"/>
  <c r="H2815" i="3"/>
  <c r="H2816" i="3"/>
  <c r="H2817" i="3"/>
  <c r="H2818" i="3"/>
  <c r="H2819" i="3"/>
  <c r="H2820" i="3"/>
  <c r="H2821" i="3"/>
  <c r="H2822" i="3"/>
  <c r="H2824" i="3"/>
  <c r="H2825" i="3"/>
  <c r="H2826" i="3"/>
  <c r="H2827" i="3"/>
  <c r="H2828" i="3"/>
  <c r="H2829" i="3"/>
  <c r="H2831" i="3"/>
  <c r="H2832" i="3"/>
  <c r="H2833" i="3"/>
  <c r="H2834" i="3"/>
  <c r="H2835" i="3"/>
  <c r="H2836" i="3"/>
  <c r="H2837" i="3"/>
  <c r="H2838" i="3"/>
  <c r="H2839" i="3"/>
  <c r="H2840" i="3"/>
  <c r="H2841" i="3"/>
  <c r="H2846" i="3"/>
  <c r="H2847" i="3"/>
  <c r="H2848" i="3"/>
  <c r="H2849" i="3"/>
  <c r="H2850" i="3"/>
  <c r="H2851" i="3"/>
  <c r="H2852" i="3"/>
  <c r="H2853" i="3"/>
  <c r="H2855" i="3"/>
  <c r="H2856" i="3"/>
  <c r="H2857" i="3"/>
  <c r="H2858" i="3"/>
  <c r="H2859" i="3"/>
  <c r="H2860" i="3"/>
  <c r="H2862" i="3"/>
  <c r="H2863" i="3"/>
  <c r="H2864" i="3"/>
  <c r="H2865" i="3"/>
  <c r="H2866" i="3"/>
  <c r="H2867" i="3"/>
  <c r="H2868" i="3"/>
  <c r="H2869" i="3"/>
  <c r="H2870" i="3"/>
  <c r="H2871" i="3"/>
  <c r="H2872" i="3"/>
  <c r="H2877" i="3"/>
  <c r="H2878" i="3"/>
  <c r="H2879" i="3"/>
  <c r="H2880" i="3"/>
  <c r="H2881" i="3"/>
  <c r="H2882" i="3"/>
  <c r="H2883" i="3"/>
  <c r="H2884" i="3"/>
  <c r="H2886" i="3"/>
  <c r="H2887" i="3"/>
  <c r="H2888" i="3"/>
  <c r="H2889" i="3"/>
  <c r="H2890" i="3"/>
  <c r="H2891" i="3"/>
  <c r="H2893" i="3"/>
  <c r="H2894" i="3"/>
  <c r="H2895" i="3"/>
  <c r="H2896" i="3"/>
  <c r="H2897" i="3"/>
  <c r="H2898" i="3"/>
  <c r="H2899" i="3"/>
  <c r="H2900" i="3"/>
  <c r="H2901" i="3"/>
  <c r="H2902" i="3"/>
  <c r="H2903" i="3"/>
  <c r="H2908" i="3"/>
  <c r="H2909" i="3"/>
  <c r="H2910" i="3"/>
  <c r="H2911" i="3"/>
  <c r="H2912" i="3"/>
  <c r="H2913" i="3"/>
  <c r="H2914" i="3"/>
  <c r="H2915" i="3"/>
  <c r="H2917" i="3"/>
  <c r="H2918" i="3"/>
  <c r="H2919" i="3"/>
  <c r="H2920" i="3"/>
  <c r="H2921" i="3"/>
  <c r="H2922" i="3"/>
  <c r="H2924" i="3"/>
  <c r="H2925" i="3"/>
  <c r="H2926" i="3"/>
  <c r="H2927" i="3"/>
  <c r="H2928" i="3"/>
  <c r="H2929" i="3"/>
  <c r="H2930" i="3"/>
  <c r="H2931" i="3"/>
  <c r="H2932" i="3"/>
  <c r="H2933" i="3"/>
  <c r="H2934" i="3"/>
  <c r="H2939" i="3"/>
  <c r="H2940" i="3"/>
  <c r="H2941" i="3"/>
  <c r="H2942" i="3"/>
  <c r="H2943" i="3"/>
  <c r="H2944" i="3"/>
  <c r="H2945" i="3"/>
  <c r="H2946" i="3"/>
  <c r="H2948" i="3"/>
  <c r="H2949" i="3"/>
  <c r="H2950" i="3"/>
  <c r="H2951" i="3"/>
  <c r="H2952" i="3"/>
  <c r="H2953" i="3"/>
  <c r="H2955" i="3"/>
  <c r="H2956" i="3"/>
  <c r="H2957" i="3"/>
  <c r="H2958" i="3"/>
  <c r="H2959" i="3"/>
  <c r="H2960" i="3"/>
  <c r="H2961" i="3"/>
  <c r="H2962" i="3"/>
  <c r="H2963" i="3"/>
  <c r="H2964" i="3"/>
  <c r="H2965" i="3"/>
  <c r="H2969" i="3"/>
  <c r="H2970" i="3"/>
  <c r="H2971" i="3"/>
  <c r="H2972" i="3"/>
  <c r="H2973" i="3"/>
  <c r="H2974" i="3"/>
  <c r="H2975" i="3"/>
  <c r="H2976" i="3"/>
  <c r="H2978" i="3"/>
  <c r="H2979" i="3"/>
  <c r="H2980" i="3"/>
  <c r="H2981" i="3"/>
  <c r="H2982" i="3"/>
  <c r="H2983" i="3"/>
  <c r="H2985" i="3"/>
  <c r="H2986" i="3"/>
  <c r="H2987" i="3"/>
  <c r="H2988" i="3"/>
  <c r="H2989" i="3"/>
  <c r="H2990" i="3"/>
  <c r="H2991" i="3"/>
  <c r="H2992" i="3"/>
  <c r="H2993" i="3"/>
  <c r="H2994" i="3"/>
  <c r="H2995" i="3"/>
  <c r="H2999" i="3"/>
  <c r="H3000" i="3"/>
  <c r="H3001" i="3"/>
  <c r="H3002" i="3"/>
  <c r="H3003" i="3"/>
  <c r="H3004" i="3"/>
  <c r="H3005" i="3"/>
  <c r="H3006" i="3"/>
  <c r="H3008" i="3"/>
  <c r="H3009" i="3"/>
  <c r="H3010" i="3"/>
  <c r="H3011" i="3"/>
  <c r="H3012" i="3"/>
  <c r="H3013" i="3"/>
  <c r="H3015" i="3"/>
  <c r="H3016" i="3"/>
  <c r="H3017" i="3"/>
  <c r="H3018" i="3"/>
  <c r="H3019" i="3"/>
  <c r="H3020" i="3"/>
  <c r="H3021" i="3"/>
  <c r="H3022" i="3"/>
  <c r="H3023" i="3"/>
  <c r="H3024" i="3"/>
  <c r="H3025" i="3"/>
  <c r="H3027" i="3"/>
  <c r="H3028" i="3"/>
  <c r="H3029" i="3"/>
  <c r="H3030" i="3"/>
  <c r="H3031" i="3"/>
  <c r="H3032" i="3"/>
  <c r="H3033" i="3"/>
  <c r="H3034" i="3"/>
  <c r="H3036" i="3"/>
  <c r="H3037" i="3"/>
  <c r="H3038" i="3"/>
  <c r="H3039" i="3"/>
  <c r="H3040" i="3"/>
  <c r="H3041" i="3"/>
  <c r="H3043" i="3"/>
  <c r="H3044" i="3"/>
  <c r="H3045" i="3"/>
  <c r="H3046" i="3"/>
  <c r="H3047" i="3"/>
  <c r="H3048" i="3"/>
  <c r="H3049" i="3"/>
  <c r="H3050" i="3"/>
  <c r="H3051" i="3"/>
  <c r="H3052" i="3"/>
  <c r="H3053" i="3"/>
  <c r="H3055" i="3"/>
  <c r="H3056" i="3"/>
  <c r="H3057" i="3"/>
  <c r="H3058" i="3"/>
  <c r="H3059" i="3"/>
  <c r="H3060" i="3"/>
  <c r="H3061" i="3"/>
  <c r="H3062" i="3"/>
  <c r="H3092" i="3"/>
  <c r="H3093" i="3"/>
  <c r="H3094" i="3"/>
  <c r="H3095" i="3"/>
  <c r="H3096" i="3"/>
  <c r="H3097" i="3"/>
  <c r="H3099" i="3"/>
  <c r="H3100" i="3"/>
  <c r="H3101" i="3"/>
  <c r="H3102" i="3"/>
  <c r="H3103" i="3"/>
  <c r="H3104" i="3"/>
  <c r="H3105" i="3"/>
  <c r="H3106" i="3"/>
  <c r="H3107" i="3"/>
  <c r="H3108" i="3"/>
  <c r="H3109" i="3"/>
  <c r="H3111" i="3"/>
  <c r="H3112" i="3"/>
  <c r="H3113" i="3"/>
  <c r="H3114" i="3"/>
  <c r="H3115" i="3"/>
  <c r="H3116" i="3"/>
  <c r="H3117" i="3"/>
  <c r="H3118" i="3"/>
  <c r="H3120" i="3"/>
  <c r="H3121" i="3"/>
  <c r="H3122" i="3"/>
  <c r="H3123" i="3"/>
  <c r="H3124" i="3"/>
  <c r="H3125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1" i="3"/>
  <c r="H3142" i="3"/>
  <c r="H3143" i="3"/>
  <c r="H3144" i="3"/>
  <c r="H3145" i="3"/>
  <c r="H3146" i="3"/>
  <c r="H3147" i="3"/>
  <c r="H3148" i="3"/>
  <c r="H3181" i="3"/>
  <c r="H3182" i="3"/>
  <c r="H3183" i="3"/>
  <c r="H3184" i="3"/>
  <c r="H3185" i="3"/>
  <c r="H3186" i="3"/>
  <c r="H3188" i="3"/>
  <c r="H3189" i="3"/>
  <c r="H3190" i="3"/>
  <c r="H3191" i="3"/>
  <c r="H3192" i="3"/>
  <c r="H3193" i="3"/>
  <c r="H3194" i="3"/>
  <c r="H3195" i="3"/>
  <c r="H3196" i="3"/>
  <c r="H3197" i="3"/>
  <c r="H3198" i="3"/>
  <c r="H3200" i="3"/>
  <c r="H3201" i="3"/>
  <c r="H3202" i="3"/>
  <c r="H3203" i="3"/>
  <c r="H3204" i="3"/>
  <c r="H3205" i="3"/>
  <c r="H3206" i="3"/>
  <c r="H3207" i="3"/>
  <c r="H3240" i="3"/>
  <c r="H3241" i="3"/>
  <c r="H3242" i="3"/>
  <c r="H3243" i="3"/>
  <c r="H3244" i="3"/>
  <c r="H3245" i="3"/>
  <c r="H3247" i="3"/>
  <c r="H3248" i="3"/>
  <c r="H3249" i="3"/>
  <c r="H3250" i="3"/>
  <c r="H3251" i="3"/>
  <c r="H3252" i="3"/>
  <c r="H3253" i="3"/>
  <c r="H3254" i="3"/>
  <c r="H3255" i="3"/>
  <c r="H3256" i="3"/>
  <c r="H3257" i="3"/>
  <c r="H3259" i="3"/>
  <c r="H3260" i="3"/>
  <c r="H3261" i="3"/>
  <c r="H3262" i="3"/>
  <c r="H3263" i="3"/>
  <c r="H3264" i="3"/>
  <c r="H3265" i="3"/>
  <c r="H3266" i="3"/>
  <c r="H3297" i="3"/>
  <c r="K3297" i="3"/>
  <c r="H3298" i="3"/>
  <c r="K3298" i="3"/>
  <c r="H3299" i="3"/>
  <c r="K3299" i="3"/>
  <c r="H3300" i="3"/>
  <c r="K3300" i="3"/>
  <c r="H3301" i="3"/>
  <c r="K3301" i="3"/>
  <c r="H3302" i="3"/>
  <c r="K3302" i="3"/>
  <c r="H3304" i="3"/>
  <c r="K3304" i="3"/>
  <c r="H3305" i="3"/>
  <c r="K3305" i="3"/>
  <c r="H3306" i="3"/>
  <c r="K3306" i="3"/>
  <c r="H3307" i="3"/>
  <c r="K3307" i="3"/>
  <c r="H3308" i="3"/>
  <c r="K3308" i="3"/>
  <c r="H3309" i="3"/>
  <c r="K3309" i="3"/>
  <c r="H3310" i="3"/>
  <c r="K3310" i="3"/>
  <c r="H3311" i="3"/>
  <c r="K3311" i="3"/>
  <c r="H3312" i="3"/>
  <c r="K3312" i="3"/>
  <c r="H3313" i="3"/>
  <c r="K3313" i="3"/>
  <c r="H3314" i="3"/>
  <c r="K3314" i="3"/>
  <c r="H3315" i="3"/>
  <c r="K3315" i="3"/>
  <c r="H3316" i="3"/>
  <c r="K3316" i="3"/>
  <c r="H3320" i="3"/>
  <c r="K3320" i="3"/>
  <c r="H3321" i="3"/>
  <c r="K3321" i="3"/>
  <c r="H3322" i="3"/>
  <c r="K3322" i="3"/>
  <c r="H3323" i="3"/>
  <c r="K3323" i="3"/>
  <c r="H3324" i="3"/>
  <c r="K3324" i="3"/>
  <c r="H3325" i="3"/>
  <c r="K3325" i="3"/>
  <c r="H3326" i="3"/>
  <c r="K3326" i="3"/>
  <c r="H3327" i="3"/>
  <c r="K3327" i="3"/>
  <c r="H3328" i="3"/>
  <c r="K3328" i="3"/>
  <c r="H3331" i="3"/>
  <c r="K3331" i="3"/>
  <c r="H3332" i="3"/>
  <c r="K3332" i="3"/>
  <c r="H3333" i="3"/>
  <c r="K3333" i="3"/>
  <c r="H3334" i="3"/>
  <c r="K3334" i="3"/>
  <c r="H3335" i="3"/>
  <c r="K3335" i="3"/>
  <c r="H3336" i="3"/>
  <c r="K3336" i="3"/>
  <c r="H3338" i="3"/>
  <c r="K3338" i="3"/>
  <c r="H3339" i="3"/>
  <c r="K3339" i="3"/>
  <c r="H3340" i="3"/>
  <c r="K3340" i="3"/>
  <c r="H3341" i="3"/>
  <c r="K3341" i="3"/>
  <c r="H3342" i="3"/>
  <c r="K3342" i="3"/>
  <c r="H3343" i="3"/>
  <c r="K3343" i="3"/>
  <c r="H3344" i="3"/>
  <c r="K3344" i="3"/>
  <c r="H3345" i="3"/>
  <c r="K3345" i="3"/>
  <c r="H3346" i="3"/>
  <c r="K3346" i="3"/>
  <c r="H3347" i="3"/>
  <c r="K3347" i="3"/>
  <c r="H3348" i="3"/>
  <c r="K3348" i="3"/>
  <c r="H3349" i="3"/>
  <c r="K3349" i="3"/>
  <c r="H3350" i="3"/>
  <c r="K3350" i="3"/>
  <c r="H3353" i="3"/>
  <c r="K3353" i="3"/>
  <c r="H3354" i="3"/>
  <c r="K3354" i="3"/>
  <c r="H3355" i="3"/>
  <c r="K3355" i="3"/>
  <c r="H3356" i="3"/>
  <c r="K3356" i="3"/>
  <c r="H3357" i="3"/>
  <c r="K3357" i="3"/>
  <c r="H3358" i="3"/>
  <c r="K3358" i="3"/>
  <c r="H3359" i="3"/>
  <c r="K3359" i="3"/>
  <c r="H3360" i="3"/>
  <c r="K3360" i="3"/>
  <c r="H3393" i="3"/>
  <c r="H3394" i="3"/>
  <c r="H3395" i="3"/>
  <c r="H3396" i="3"/>
  <c r="H3397" i="3"/>
  <c r="H3398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3" i="3"/>
  <c r="H3414" i="3"/>
  <c r="H3415" i="3"/>
  <c r="H3416" i="3"/>
  <c r="H3417" i="3"/>
  <c r="H3418" i="3"/>
  <c r="H3419" i="3"/>
  <c r="H3420" i="3"/>
  <c r="H3422" i="3"/>
  <c r="K3422" i="3"/>
  <c r="H3423" i="3"/>
  <c r="K3423" i="3"/>
  <c r="H3424" i="3"/>
  <c r="K3424" i="3"/>
  <c r="H3425" i="3"/>
  <c r="K3425" i="3"/>
  <c r="H3426" i="3"/>
  <c r="K3426" i="3"/>
  <c r="H3427" i="3"/>
  <c r="K3427" i="3"/>
  <c r="H3429" i="3"/>
  <c r="K3429" i="3"/>
  <c r="H3430" i="3"/>
  <c r="K3430" i="3"/>
  <c r="H3431" i="3"/>
  <c r="K3431" i="3"/>
  <c r="H3432" i="3"/>
  <c r="K3432" i="3"/>
  <c r="H3433" i="3"/>
  <c r="K3433" i="3"/>
  <c r="H3434" i="3"/>
  <c r="K3434" i="3"/>
  <c r="L3434" i="3"/>
  <c r="H3435" i="3"/>
  <c r="K3435" i="3"/>
  <c r="H3436" i="3"/>
  <c r="K3436" i="3"/>
  <c r="H3437" i="3"/>
  <c r="K3437" i="3"/>
  <c r="H3438" i="3"/>
  <c r="K3438" i="3"/>
  <c r="H3439" i="3"/>
  <c r="K3439" i="3"/>
  <c r="H3443" i="3"/>
  <c r="K3443" i="3"/>
  <c r="H3444" i="3"/>
  <c r="K3444" i="3"/>
  <c r="H3445" i="3"/>
  <c r="K3445" i="3"/>
  <c r="H3446" i="3"/>
  <c r="K3446" i="3"/>
  <c r="H3447" i="3"/>
  <c r="K3447" i="3"/>
  <c r="H3448" i="3"/>
  <c r="K3448" i="3"/>
  <c r="L3448" i="3"/>
  <c r="H3449" i="3"/>
  <c r="K3449" i="3"/>
  <c r="H3452" i="3"/>
  <c r="H3453" i="3"/>
  <c r="H3454" i="3"/>
  <c r="H3455" i="3"/>
  <c r="H3456" i="3"/>
  <c r="H3457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2" i="3"/>
  <c r="H3473" i="3"/>
  <c r="H3474" i="3"/>
  <c r="H3475" i="3"/>
  <c r="H3476" i="3"/>
  <c r="H3477" i="3"/>
  <c r="H3478" i="3"/>
  <c r="H3479" i="3"/>
  <c r="H3482" i="3"/>
  <c r="K3482" i="3"/>
  <c r="L3482" i="3"/>
  <c r="H3483" i="3"/>
  <c r="K3483" i="3"/>
  <c r="L3483" i="3"/>
  <c r="H3484" i="3"/>
  <c r="K3484" i="3"/>
  <c r="L3484" i="3"/>
  <c r="H3485" i="3"/>
  <c r="K3485" i="3"/>
  <c r="L3485" i="3"/>
  <c r="H3486" i="3"/>
  <c r="K3486" i="3"/>
  <c r="L3486" i="3"/>
  <c r="H3487" i="3"/>
  <c r="K3487" i="3"/>
  <c r="L3487" i="3"/>
  <c r="H3489" i="3"/>
  <c r="K3489" i="3"/>
  <c r="L3489" i="3"/>
  <c r="H3490" i="3"/>
  <c r="K3490" i="3"/>
  <c r="L3490" i="3"/>
  <c r="H3491" i="3"/>
  <c r="K3491" i="3"/>
  <c r="L3491" i="3"/>
  <c r="H3492" i="3"/>
  <c r="K3492" i="3"/>
  <c r="L3492" i="3"/>
  <c r="H3493" i="3"/>
  <c r="K3493" i="3"/>
  <c r="L3493" i="3"/>
  <c r="H3494" i="3"/>
  <c r="K3494" i="3"/>
  <c r="L3494" i="3"/>
  <c r="H3495" i="3"/>
  <c r="K3495" i="3"/>
  <c r="L3495" i="3"/>
  <c r="H3496" i="3"/>
  <c r="K3496" i="3"/>
  <c r="L3496" i="3"/>
  <c r="H3497" i="3"/>
  <c r="K3497" i="3"/>
  <c r="L3497" i="3"/>
  <c r="H3498" i="3"/>
  <c r="K3498" i="3"/>
  <c r="L3498" i="3"/>
  <c r="H3499" i="3"/>
  <c r="K3499" i="3"/>
  <c r="L3499" i="3"/>
  <c r="H3500" i="3"/>
  <c r="K3500" i="3"/>
  <c r="L3500" i="3"/>
  <c r="H3501" i="3"/>
  <c r="K3501" i="3"/>
  <c r="L3501" i="3"/>
  <c r="H3504" i="3"/>
  <c r="K3504" i="3"/>
  <c r="L3504" i="3"/>
  <c r="H3505" i="3"/>
  <c r="K3505" i="3"/>
  <c r="L3505" i="3"/>
  <c r="H3506" i="3"/>
  <c r="K3506" i="3"/>
  <c r="L3506" i="3"/>
  <c r="H3507" i="3"/>
  <c r="K3507" i="3"/>
  <c r="L3507" i="3"/>
  <c r="H3508" i="3"/>
  <c r="K3508" i="3"/>
  <c r="L3508" i="3"/>
  <c r="H3509" i="3"/>
  <c r="K3509" i="3"/>
  <c r="L3509" i="3"/>
  <c r="H3510" i="3"/>
  <c r="K3510" i="3"/>
  <c r="L3510" i="3"/>
  <c r="H3511" i="3"/>
  <c r="L3511" i="3"/>
  <c r="H3513" i="3"/>
  <c r="H3514" i="3"/>
  <c r="H3515" i="3"/>
  <c r="H3516" i="3"/>
  <c r="H3517" i="3"/>
  <c r="H3518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4" i="3"/>
  <c r="H3535" i="3"/>
  <c r="H3536" i="3"/>
  <c r="H3537" i="3"/>
  <c r="H3538" i="3"/>
  <c r="H3539" i="3"/>
  <c r="H3540" i="3"/>
  <c r="H3541" i="3"/>
  <c r="H3543" i="3"/>
  <c r="H3544" i="3"/>
  <c r="H3545" i="3"/>
  <c r="H3546" i="3"/>
  <c r="H3547" i="3"/>
  <c r="H3548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4" i="3"/>
  <c r="H3565" i="3"/>
  <c r="H3566" i="3"/>
  <c r="H3567" i="3"/>
  <c r="H3568" i="3"/>
  <c r="H3569" i="3"/>
  <c r="H3570" i="3"/>
  <c r="H3571" i="3"/>
  <c r="H3574" i="3"/>
  <c r="K3574" i="3"/>
  <c r="L3574" i="3"/>
  <c r="H3575" i="3"/>
  <c r="K3575" i="3"/>
  <c r="L3575" i="3"/>
  <c r="H3576" i="3"/>
  <c r="K3576" i="3"/>
  <c r="L3576" i="3"/>
  <c r="H3577" i="3"/>
  <c r="K3577" i="3"/>
  <c r="L3577" i="3"/>
  <c r="H3578" i="3"/>
  <c r="K3578" i="3"/>
  <c r="L3578" i="3"/>
  <c r="H3579" i="3"/>
  <c r="K3579" i="3"/>
  <c r="L3579" i="3"/>
  <c r="H3581" i="3"/>
  <c r="K3581" i="3"/>
  <c r="L3581" i="3"/>
  <c r="H3582" i="3"/>
  <c r="K3582" i="3"/>
  <c r="L3582" i="3"/>
  <c r="H3583" i="3"/>
  <c r="K3583" i="3"/>
  <c r="L3583" i="3"/>
  <c r="H3584" i="3"/>
  <c r="K3584" i="3"/>
  <c r="L3584" i="3"/>
  <c r="H3585" i="3"/>
  <c r="K3585" i="3"/>
  <c r="L3585" i="3"/>
  <c r="H3586" i="3"/>
  <c r="K3586" i="3"/>
  <c r="L3586" i="3"/>
  <c r="H3587" i="3"/>
  <c r="K3587" i="3"/>
  <c r="L3587" i="3"/>
  <c r="H3588" i="3"/>
  <c r="K3588" i="3"/>
  <c r="L3588" i="3"/>
  <c r="H3589" i="3"/>
  <c r="K3589" i="3"/>
  <c r="L3589" i="3"/>
  <c r="H3590" i="3"/>
  <c r="K3590" i="3"/>
  <c r="L3590" i="3"/>
  <c r="H3591" i="3"/>
  <c r="K3591" i="3"/>
  <c r="L3591" i="3"/>
  <c r="H3592" i="3"/>
  <c r="K3592" i="3"/>
  <c r="L3592" i="3"/>
  <c r="H3593" i="3"/>
  <c r="K3593" i="3"/>
  <c r="L3593" i="3"/>
  <c r="H3596" i="3"/>
  <c r="K3596" i="3"/>
  <c r="L3596" i="3"/>
  <c r="H3597" i="3"/>
  <c r="K3597" i="3"/>
  <c r="L3597" i="3"/>
  <c r="H3598" i="3"/>
  <c r="K3598" i="3"/>
  <c r="L3598" i="3"/>
  <c r="H3599" i="3"/>
  <c r="K3599" i="3"/>
  <c r="L3599" i="3"/>
  <c r="H3600" i="3"/>
  <c r="K3600" i="3"/>
  <c r="L3600" i="3"/>
  <c r="H3601" i="3"/>
  <c r="K3601" i="3"/>
  <c r="L3601" i="3"/>
  <c r="H3602" i="3"/>
  <c r="K3602" i="3"/>
  <c r="L3602" i="3"/>
  <c r="H3603" i="3"/>
  <c r="K3603" i="3"/>
  <c r="L3603" i="3"/>
  <c r="H3605" i="3"/>
  <c r="M3605" i="3"/>
  <c r="H3606" i="3"/>
  <c r="M3606" i="3"/>
  <c r="H3607" i="3"/>
  <c r="M3607" i="3"/>
  <c r="H3608" i="3"/>
  <c r="M3608" i="3"/>
  <c r="H3609" i="3"/>
  <c r="M3609" i="3"/>
  <c r="H3610" i="3"/>
  <c r="M3610" i="3"/>
  <c r="H3612" i="3"/>
  <c r="M3612" i="3"/>
  <c r="H3613" i="3"/>
  <c r="M3613" i="3"/>
  <c r="H3614" i="3"/>
  <c r="M3614" i="3"/>
  <c r="H3615" i="3"/>
  <c r="M3615" i="3"/>
  <c r="H3616" i="3"/>
  <c r="M3616" i="3"/>
  <c r="H3617" i="3"/>
  <c r="M3617" i="3"/>
  <c r="H3618" i="3"/>
  <c r="M3618" i="3"/>
  <c r="H3619" i="3"/>
  <c r="M3619" i="3"/>
  <c r="H3620" i="3"/>
  <c r="M3620" i="3"/>
  <c r="H3621" i="3"/>
  <c r="M3621" i="3"/>
  <c r="H3622" i="3"/>
  <c r="M3622" i="3"/>
  <c r="H3624" i="3"/>
  <c r="M3624" i="3"/>
  <c r="H3625" i="3"/>
  <c r="M3625" i="3"/>
  <c r="H3626" i="3"/>
  <c r="M3626" i="3"/>
  <c r="H3627" i="3"/>
  <c r="M3627" i="3"/>
  <c r="H3628" i="3"/>
  <c r="M3628" i="3"/>
  <c r="H3629" i="3"/>
  <c r="M3629" i="3"/>
  <c r="H3630" i="3"/>
  <c r="M3630" i="3"/>
  <c r="H3631" i="3"/>
  <c r="M3631" i="3"/>
  <c r="H3633" i="3"/>
  <c r="M3633" i="3"/>
  <c r="H3634" i="3"/>
  <c r="M3634" i="3"/>
  <c r="H3635" i="3"/>
  <c r="M3635" i="3"/>
  <c r="H3636" i="3"/>
  <c r="M3636" i="3"/>
  <c r="H3637" i="3"/>
  <c r="M3637" i="3"/>
  <c r="H3638" i="3"/>
  <c r="M3638" i="3"/>
  <c r="H3640" i="3"/>
  <c r="M3640" i="3"/>
  <c r="H3641" i="3"/>
  <c r="M3641" i="3"/>
  <c r="H3642" i="3"/>
  <c r="M3642" i="3"/>
  <c r="H3643" i="3"/>
  <c r="M3643" i="3"/>
  <c r="H3644" i="3"/>
  <c r="M3644" i="3"/>
  <c r="H3645" i="3"/>
  <c r="M3645" i="3"/>
  <c r="H3646" i="3"/>
  <c r="M3646" i="3"/>
  <c r="H3647" i="3"/>
  <c r="M3647" i="3"/>
  <c r="H3648" i="3"/>
  <c r="M3648" i="3"/>
  <c r="H3649" i="3"/>
  <c r="M3649" i="3"/>
  <c r="H3650" i="3"/>
  <c r="M3650" i="3"/>
  <c r="H3652" i="3"/>
  <c r="M3652" i="3"/>
  <c r="H3653" i="3"/>
  <c r="M3653" i="3"/>
  <c r="H3654" i="3"/>
  <c r="M3654" i="3"/>
  <c r="H3655" i="3"/>
  <c r="M3655" i="3"/>
  <c r="H3656" i="3"/>
  <c r="M3656" i="3"/>
  <c r="H3657" i="3"/>
  <c r="M3657" i="3"/>
  <c r="H3658" i="3"/>
  <c r="M3658" i="3"/>
  <c r="H3659" i="3"/>
  <c r="M3659" i="3"/>
  <c r="H3661" i="3"/>
  <c r="M3661" i="3"/>
  <c r="H3662" i="3"/>
  <c r="M3662" i="3"/>
  <c r="H3663" i="3"/>
  <c r="M3663" i="3"/>
  <c r="H3664" i="3"/>
  <c r="M3664" i="3"/>
  <c r="H3665" i="3"/>
  <c r="M3665" i="3"/>
  <c r="H3666" i="3"/>
  <c r="M3666" i="3"/>
  <c r="H3668" i="3"/>
  <c r="M3668" i="3"/>
  <c r="H3669" i="3"/>
  <c r="M3669" i="3"/>
  <c r="H3670" i="3"/>
  <c r="M3670" i="3"/>
  <c r="H3671" i="3"/>
  <c r="M3671" i="3"/>
  <c r="H3672" i="3"/>
  <c r="M3672" i="3"/>
  <c r="H3673" i="3"/>
  <c r="M3673" i="3"/>
  <c r="H3674" i="3"/>
  <c r="M3674" i="3"/>
  <c r="H3675" i="3"/>
  <c r="M3675" i="3"/>
  <c r="H3676" i="3"/>
  <c r="M3676" i="3"/>
  <c r="H3677" i="3"/>
  <c r="M3677" i="3"/>
  <c r="H3678" i="3"/>
  <c r="M3678" i="3"/>
  <c r="H3680" i="3"/>
  <c r="M3680" i="3"/>
  <c r="H3681" i="3"/>
  <c r="M3681" i="3"/>
  <c r="H3682" i="3"/>
  <c r="M3682" i="3"/>
  <c r="H3683" i="3"/>
  <c r="M3683" i="3"/>
  <c r="H3684" i="3"/>
  <c r="M3684" i="3"/>
  <c r="H3685" i="3"/>
  <c r="M3685" i="3"/>
  <c r="H3686" i="3"/>
  <c r="M3686" i="3"/>
  <c r="H3687" i="3"/>
  <c r="M3687" i="3"/>
  <c r="H3717" i="3"/>
  <c r="N3717" i="3"/>
  <c r="H3718" i="3"/>
  <c r="N3718" i="3"/>
  <c r="H3719" i="3"/>
  <c r="N3719" i="3"/>
  <c r="H3720" i="3"/>
  <c r="N3720" i="3"/>
  <c r="H3721" i="3"/>
  <c r="N3721" i="3"/>
  <c r="H3722" i="3"/>
  <c r="N3722" i="3"/>
  <c r="H3724" i="3"/>
  <c r="N3724" i="3"/>
  <c r="H3725" i="3"/>
  <c r="N3725" i="3"/>
  <c r="H3726" i="3"/>
  <c r="N3726" i="3"/>
  <c r="H3727" i="3"/>
  <c r="N3727" i="3"/>
  <c r="H3728" i="3"/>
  <c r="N3728" i="3"/>
  <c r="H3729" i="3"/>
  <c r="N3729" i="3"/>
  <c r="H3730" i="3"/>
  <c r="N3730" i="3"/>
  <c r="H3731" i="3"/>
  <c r="N3731" i="3"/>
  <c r="H3732" i="3"/>
  <c r="N3732" i="3"/>
  <c r="H3733" i="3"/>
  <c r="N3733" i="3"/>
  <c r="H3734" i="3"/>
  <c r="N3734" i="3"/>
  <c r="N3736" i="3"/>
  <c r="N3737" i="3"/>
  <c r="H3739" i="3"/>
  <c r="N3739" i="3"/>
  <c r="H3740" i="3"/>
  <c r="N3740" i="3"/>
  <c r="H3741" i="3"/>
  <c r="N3741" i="3"/>
  <c r="H3742" i="3"/>
  <c r="N3742" i="3"/>
  <c r="H3743" i="3"/>
  <c r="N3743" i="3"/>
  <c r="H3744" i="3"/>
  <c r="N3744" i="3"/>
  <c r="H3745" i="3"/>
  <c r="N3745" i="3"/>
  <c r="H3746" i="3"/>
  <c r="N3746" i="3"/>
  <c r="H3748" i="3"/>
  <c r="N3748" i="3"/>
  <c r="H3749" i="3"/>
  <c r="N3749" i="3"/>
  <c r="H3750" i="3"/>
  <c r="N3750" i="3"/>
  <c r="H3751" i="3"/>
  <c r="N3751" i="3"/>
  <c r="H3752" i="3"/>
  <c r="N3752" i="3"/>
  <c r="H3753" i="3"/>
  <c r="N3753" i="3"/>
  <c r="H3755" i="3"/>
  <c r="N3755" i="3"/>
  <c r="H3756" i="3"/>
  <c r="N3756" i="3"/>
  <c r="H3757" i="3"/>
  <c r="N3757" i="3"/>
  <c r="H3758" i="3"/>
  <c r="N3758" i="3"/>
  <c r="H3759" i="3"/>
  <c r="N3759" i="3"/>
  <c r="H3760" i="3"/>
  <c r="N3760" i="3"/>
  <c r="H3761" i="3"/>
  <c r="N3761" i="3"/>
  <c r="H3762" i="3"/>
  <c r="N3762" i="3"/>
  <c r="H3763" i="3"/>
  <c r="N3763" i="3"/>
  <c r="H3764" i="3"/>
  <c r="N3764" i="3"/>
  <c r="H3765" i="3"/>
  <c r="N3765" i="3"/>
  <c r="N3767" i="3"/>
  <c r="N3768" i="3"/>
  <c r="H3770" i="3"/>
  <c r="N3770" i="3"/>
  <c r="H3771" i="3"/>
  <c r="N3771" i="3"/>
  <c r="H3772" i="3"/>
  <c r="N3772" i="3"/>
  <c r="H3773" i="3"/>
  <c r="N3773" i="3"/>
  <c r="H3774" i="3"/>
  <c r="N3774" i="3"/>
  <c r="H3775" i="3"/>
  <c r="N3775" i="3"/>
  <c r="H3776" i="3"/>
  <c r="N3776" i="3"/>
  <c r="H3777" i="3"/>
  <c r="N3777" i="3"/>
  <c r="H3779" i="3"/>
  <c r="K3779" i="3"/>
  <c r="L3779" i="3"/>
  <c r="H3780" i="3"/>
  <c r="K3780" i="3"/>
  <c r="L3780" i="3"/>
  <c r="H3781" i="3"/>
  <c r="K3781" i="3"/>
  <c r="L3781" i="3"/>
  <c r="H3782" i="3"/>
  <c r="K3782" i="3"/>
  <c r="L3782" i="3"/>
  <c r="H3783" i="3"/>
  <c r="K3783" i="3"/>
  <c r="L3783" i="3"/>
  <c r="H3784" i="3"/>
  <c r="K3784" i="3"/>
  <c r="L3784" i="3"/>
  <c r="H3786" i="3"/>
  <c r="K3786" i="3"/>
  <c r="L3786" i="3"/>
  <c r="H3787" i="3"/>
  <c r="K3787" i="3"/>
  <c r="L3787" i="3"/>
  <c r="H3788" i="3"/>
  <c r="K3788" i="3"/>
  <c r="L3788" i="3"/>
  <c r="H3789" i="3"/>
  <c r="K3789" i="3"/>
  <c r="L3789" i="3"/>
  <c r="H3790" i="3"/>
  <c r="K3790" i="3"/>
  <c r="L3790" i="3"/>
  <c r="H3791" i="3"/>
  <c r="K3791" i="3"/>
  <c r="L3791" i="3"/>
  <c r="H3792" i="3"/>
  <c r="K3792" i="3"/>
  <c r="L3792" i="3"/>
  <c r="H3793" i="3"/>
  <c r="K3793" i="3"/>
  <c r="L3793" i="3"/>
  <c r="H3794" i="3"/>
  <c r="K3794" i="3"/>
  <c r="L3794" i="3"/>
  <c r="H3795" i="3"/>
  <c r="K3795" i="3"/>
  <c r="L3795" i="3"/>
  <c r="H3796" i="3"/>
  <c r="K3796" i="3"/>
  <c r="L3796" i="3"/>
  <c r="H3797" i="3"/>
  <c r="K3797" i="3"/>
  <c r="L3797" i="3"/>
  <c r="H3799" i="3"/>
  <c r="K3799" i="3"/>
  <c r="L3799" i="3"/>
  <c r="H3800" i="3"/>
  <c r="K3800" i="3"/>
  <c r="L3800" i="3"/>
  <c r="H3801" i="3"/>
  <c r="K3801" i="3"/>
  <c r="L3801" i="3"/>
  <c r="H3802" i="3"/>
  <c r="K3802" i="3"/>
  <c r="L3802" i="3"/>
  <c r="H3803" i="3"/>
  <c r="K3803" i="3"/>
  <c r="L3803" i="3"/>
  <c r="H3804" i="3"/>
  <c r="K3804" i="3"/>
  <c r="L3804" i="3"/>
  <c r="H3805" i="3"/>
  <c r="K3805" i="3"/>
  <c r="L3805" i="3"/>
  <c r="H3806" i="3"/>
  <c r="K3806" i="3"/>
  <c r="L3806" i="3"/>
  <c r="H3808" i="3"/>
  <c r="K3808" i="3"/>
  <c r="L3808" i="3"/>
  <c r="H3809" i="3"/>
  <c r="K3809" i="3"/>
  <c r="L3809" i="3"/>
  <c r="H3810" i="3"/>
  <c r="K3810" i="3"/>
  <c r="L3810" i="3"/>
  <c r="H3811" i="3"/>
  <c r="K3811" i="3"/>
  <c r="L3811" i="3"/>
  <c r="H3812" i="3"/>
  <c r="K3812" i="3"/>
  <c r="L3812" i="3"/>
  <c r="H3813" i="3"/>
  <c r="K3813" i="3"/>
  <c r="L3813" i="3"/>
  <c r="H3815" i="3"/>
  <c r="K3815" i="3"/>
  <c r="L3815" i="3"/>
  <c r="H3816" i="3"/>
  <c r="K3816" i="3"/>
  <c r="L3816" i="3"/>
  <c r="H3817" i="3"/>
  <c r="K3817" i="3"/>
  <c r="L3817" i="3"/>
  <c r="H3818" i="3"/>
  <c r="K3818" i="3"/>
  <c r="L3818" i="3"/>
  <c r="H3819" i="3"/>
  <c r="K3819" i="3"/>
  <c r="L3819" i="3"/>
  <c r="H3820" i="3"/>
  <c r="K3820" i="3"/>
  <c r="L3820" i="3"/>
  <c r="H3821" i="3"/>
  <c r="K3821" i="3"/>
  <c r="L3821" i="3"/>
  <c r="H3822" i="3"/>
  <c r="K3822" i="3"/>
  <c r="L3822" i="3"/>
  <c r="H3823" i="3"/>
  <c r="K3823" i="3"/>
  <c r="L3823" i="3"/>
  <c r="H3824" i="3"/>
  <c r="K3824" i="3"/>
  <c r="L3824" i="3"/>
  <c r="H3825" i="3"/>
  <c r="K3825" i="3"/>
  <c r="L3825" i="3"/>
  <c r="H3826" i="3"/>
  <c r="K3826" i="3"/>
  <c r="L3826" i="3"/>
  <c r="H3828" i="3"/>
  <c r="K3828" i="3"/>
  <c r="L3828" i="3"/>
  <c r="H3829" i="3"/>
  <c r="K3829" i="3"/>
  <c r="L3829" i="3"/>
  <c r="H3830" i="3"/>
  <c r="K3830" i="3"/>
  <c r="L3830" i="3"/>
  <c r="H3831" i="3"/>
  <c r="K3831" i="3"/>
  <c r="L3831" i="3"/>
  <c r="H3832" i="3"/>
  <c r="K3832" i="3"/>
  <c r="L3832" i="3"/>
  <c r="H3833" i="3"/>
  <c r="K3833" i="3"/>
  <c r="L3833" i="3"/>
  <c r="H3834" i="3"/>
  <c r="K3834" i="3"/>
  <c r="L3834" i="3"/>
  <c r="H3835" i="3"/>
  <c r="K3835" i="3"/>
  <c r="L3835" i="3"/>
  <c r="H3837" i="3"/>
  <c r="K3837" i="3"/>
  <c r="L3837" i="3"/>
  <c r="H3838" i="3"/>
  <c r="K3838" i="3"/>
  <c r="L3838" i="3"/>
  <c r="H3839" i="3"/>
  <c r="K3839" i="3"/>
  <c r="L3839" i="3"/>
  <c r="H3840" i="3"/>
  <c r="K3840" i="3"/>
  <c r="L3840" i="3"/>
  <c r="H3841" i="3"/>
  <c r="K3841" i="3"/>
  <c r="L3841" i="3"/>
  <c r="H3842" i="3"/>
  <c r="K3842" i="3"/>
  <c r="L3842" i="3"/>
  <c r="H3844" i="3"/>
  <c r="K3844" i="3"/>
  <c r="L3844" i="3"/>
  <c r="H3845" i="3"/>
  <c r="K3845" i="3"/>
  <c r="L3845" i="3"/>
  <c r="H3846" i="3"/>
  <c r="K3846" i="3"/>
  <c r="L3846" i="3"/>
  <c r="H3847" i="3"/>
  <c r="K3847" i="3"/>
  <c r="L3847" i="3"/>
  <c r="H3848" i="3"/>
  <c r="K3848" i="3"/>
  <c r="L3848" i="3"/>
  <c r="H3849" i="3"/>
  <c r="K3849" i="3"/>
  <c r="L3849" i="3"/>
  <c r="H3850" i="3"/>
  <c r="K3850" i="3"/>
  <c r="L3850" i="3"/>
  <c r="H3851" i="3"/>
  <c r="K3851" i="3"/>
  <c r="L3851" i="3"/>
  <c r="H3852" i="3"/>
  <c r="K3852" i="3"/>
  <c r="L3852" i="3"/>
  <c r="H3853" i="3"/>
  <c r="K3853" i="3"/>
  <c r="L3853" i="3"/>
  <c r="H3854" i="3"/>
  <c r="K3854" i="3"/>
  <c r="L3854" i="3"/>
  <c r="H3855" i="3"/>
  <c r="K3855" i="3"/>
  <c r="L3855" i="3"/>
  <c r="H3857" i="3"/>
  <c r="K3857" i="3"/>
  <c r="L3857" i="3"/>
  <c r="H3858" i="3"/>
  <c r="K3858" i="3"/>
  <c r="L3858" i="3"/>
  <c r="H3859" i="3"/>
  <c r="K3859" i="3"/>
  <c r="L3859" i="3"/>
  <c r="H3860" i="3"/>
  <c r="K3860" i="3"/>
  <c r="L3860" i="3"/>
  <c r="H3861" i="3"/>
  <c r="K3861" i="3"/>
  <c r="L3861" i="3"/>
  <c r="H3862" i="3"/>
  <c r="K3862" i="3"/>
  <c r="L3862" i="3"/>
  <c r="H3863" i="3"/>
  <c r="K3863" i="3"/>
  <c r="L3863" i="3"/>
  <c r="H3864" i="3"/>
  <c r="K3864" i="3"/>
  <c r="L3864" i="3"/>
  <c r="H3866" i="3"/>
  <c r="K3866" i="3"/>
  <c r="L3866" i="3"/>
  <c r="H3867" i="3"/>
  <c r="K3867" i="3"/>
  <c r="L3867" i="3"/>
  <c r="H3868" i="3"/>
  <c r="K3868" i="3"/>
  <c r="L3868" i="3"/>
  <c r="H3869" i="3"/>
  <c r="K3869" i="3"/>
  <c r="L3869" i="3"/>
  <c r="H3870" i="3"/>
  <c r="K3870" i="3"/>
  <c r="L3870" i="3"/>
  <c r="H3871" i="3"/>
  <c r="K3871" i="3"/>
  <c r="L3871" i="3"/>
  <c r="H3873" i="3"/>
  <c r="K3873" i="3"/>
  <c r="L3873" i="3"/>
  <c r="H3874" i="3"/>
  <c r="K3874" i="3"/>
  <c r="L3874" i="3"/>
  <c r="H3875" i="3"/>
  <c r="K3875" i="3"/>
  <c r="L3875" i="3"/>
  <c r="H3876" i="3"/>
  <c r="K3876" i="3"/>
  <c r="L3876" i="3"/>
  <c r="H3877" i="3"/>
  <c r="K3877" i="3"/>
  <c r="L3877" i="3"/>
  <c r="H3878" i="3"/>
  <c r="K3878" i="3"/>
  <c r="L3878" i="3"/>
  <c r="H3879" i="3"/>
  <c r="K3879" i="3"/>
  <c r="L3879" i="3"/>
  <c r="H3880" i="3"/>
  <c r="K3880" i="3"/>
  <c r="L3880" i="3"/>
  <c r="H3881" i="3"/>
  <c r="K3881" i="3"/>
  <c r="L3881" i="3"/>
  <c r="H3882" i="3"/>
  <c r="K3882" i="3"/>
  <c r="L3882" i="3"/>
  <c r="H3883" i="3"/>
  <c r="K3883" i="3"/>
  <c r="L3883" i="3"/>
  <c r="H3884" i="3"/>
  <c r="K3884" i="3"/>
  <c r="L3884" i="3"/>
  <c r="H3886" i="3"/>
  <c r="K3886" i="3"/>
  <c r="L3886" i="3"/>
  <c r="H3887" i="3"/>
  <c r="K3887" i="3"/>
  <c r="L3887" i="3"/>
  <c r="H3888" i="3"/>
  <c r="K3888" i="3"/>
  <c r="L3888" i="3"/>
  <c r="H3889" i="3"/>
  <c r="K3889" i="3"/>
  <c r="L3889" i="3"/>
  <c r="H3890" i="3"/>
  <c r="K3890" i="3"/>
  <c r="L3890" i="3"/>
  <c r="H3891" i="3"/>
  <c r="K3891" i="3"/>
  <c r="L3891" i="3"/>
  <c r="H3892" i="3"/>
  <c r="K3892" i="3"/>
  <c r="L3892" i="3"/>
  <c r="H3893" i="3"/>
  <c r="K3893" i="3"/>
  <c r="L3893" i="3"/>
  <c r="H3895" i="3"/>
  <c r="K3895" i="3"/>
  <c r="L3895" i="3"/>
  <c r="H3896" i="3"/>
  <c r="K3896" i="3"/>
  <c r="L3896" i="3"/>
  <c r="H3897" i="3"/>
  <c r="K3897" i="3"/>
  <c r="L3897" i="3"/>
  <c r="H3898" i="3"/>
  <c r="K3898" i="3"/>
  <c r="L3898" i="3"/>
  <c r="H3899" i="3"/>
  <c r="K3899" i="3"/>
  <c r="L3899" i="3"/>
  <c r="H3900" i="3"/>
  <c r="K3900" i="3"/>
  <c r="L3900" i="3"/>
  <c r="H3902" i="3"/>
  <c r="K3902" i="3"/>
  <c r="L3902" i="3"/>
  <c r="H3903" i="3"/>
  <c r="K3903" i="3"/>
  <c r="L3903" i="3"/>
  <c r="H3904" i="3"/>
  <c r="K3904" i="3"/>
  <c r="L3904" i="3"/>
  <c r="H3905" i="3"/>
  <c r="K3905" i="3"/>
  <c r="L3905" i="3"/>
  <c r="H3906" i="3"/>
  <c r="K3906" i="3"/>
  <c r="L3906" i="3"/>
  <c r="H3907" i="3"/>
  <c r="K3907" i="3"/>
  <c r="L3907" i="3"/>
  <c r="H3908" i="3"/>
  <c r="K3908" i="3"/>
  <c r="L3908" i="3"/>
  <c r="H3909" i="3"/>
  <c r="K3909" i="3"/>
  <c r="L3909" i="3"/>
  <c r="H3910" i="3"/>
  <c r="K3910" i="3"/>
  <c r="L3910" i="3"/>
  <c r="H3911" i="3"/>
  <c r="K3911" i="3"/>
  <c r="L3911" i="3"/>
  <c r="H3912" i="3"/>
  <c r="K3912" i="3"/>
  <c r="L3912" i="3"/>
  <c r="H3914" i="3"/>
  <c r="K3914" i="3"/>
  <c r="L3914" i="3"/>
  <c r="H3915" i="3"/>
  <c r="K3915" i="3"/>
  <c r="L3915" i="3"/>
  <c r="H3916" i="3"/>
  <c r="K3916" i="3"/>
  <c r="L3916" i="3"/>
  <c r="H3917" i="3"/>
  <c r="K3917" i="3"/>
  <c r="L3917" i="3"/>
  <c r="H3918" i="3"/>
  <c r="K3918" i="3"/>
  <c r="L3918" i="3"/>
  <c r="H3919" i="3"/>
  <c r="K3919" i="3"/>
  <c r="L3919" i="3"/>
  <c r="H3920" i="3"/>
  <c r="K3920" i="3"/>
  <c r="L3920" i="3"/>
  <c r="H3921" i="3"/>
  <c r="K3921" i="3"/>
  <c r="L3921" i="3"/>
  <c r="H3923" i="3"/>
  <c r="K3923" i="3"/>
  <c r="L3923" i="3"/>
  <c r="H3924" i="3"/>
  <c r="K3924" i="3"/>
  <c r="L3924" i="3"/>
  <c r="H3925" i="3"/>
  <c r="K3925" i="3"/>
  <c r="L3925" i="3"/>
  <c r="H3926" i="3"/>
  <c r="K3926" i="3"/>
  <c r="L3926" i="3"/>
  <c r="H3927" i="3"/>
  <c r="K3927" i="3"/>
  <c r="L3927" i="3"/>
  <c r="H3928" i="3"/>
  <c r="K3928" i="3"/>
  <c r="L3928" i="3"/>
  <c r="H3930" i="3"/>
  <c r="K3930" i="3"/>
  <c r="L3930" i="3"/>
  <c r="H3931" i="3"/>
  <c r="K3931" i="3"/>
  <c r="L3931" i="3"/>
  <c r="H3932" i="3"/>
  <c r="K3932" i="3"/>
  <c r="L3932" i="3"/>
  <c r="H3933" i="3"/>
  <c r="K3933" i="3"/>
  <c r="L3933" i="3"/>
  <c r="H3934" i="3"/>
  <c r="K3934" i="3"/>
  <c r="L3934" i="3"/>
  <c r="H3935" i="3"/>
  <c r="K3935" i="3"/>
  <c r="L3935" i="3"/>
  <c r="H3936" i="3"/>
  <c r="K3936" i="3"/>
  <c r="L3936" i="3"/>
  <c r="H3937" i="3"/>
  <c r="K3937" i="3"/>
  <c r="L3937" i="3"/>
  <c r="H3938" i="3"/>
  <c r="K3938" i="3"/>
  <c r="L3938" i="3"/>
  <c r="H3939" i="3"/>
  <c r="K3939" i="3"/>
  <c r="L3939" i="3"/>
  <c r="H3940" i="3"/>
  <c r="K3940" i="3"/>
  <c r="L3940" i="3"/>
  <c r="H3941" i="3"/>
  <c r="K3941" i="3"/>
  <c r="L3941" i="3"/>
  <c r="H3943" i="3"/>
  <c r="K3943" i="3"/>
  <c r="L3943" i="3"/>
  <c r="H3944" i="3"/>
  <c r="K3944" i="3"/>
  <c r="L3944" i="3"/>
  <c r="H3945" i="3"/>
  <c r="K3945" i="3"/>
  <c r="L3945" i="3"/>
  <c r="H3946" i="3"/>
  <c r="K3946" i="3"/>
  <c r="L3946" i="3"/>
  <c r="H3947" i="3"/>
  <c r="K3947" i="3"/>
  <c r="L3947" i="3"/>
  <c r="H3948" i="3"/>
  <c r="K3948" i="3"/>
  <c r="L3948" i="3"/>
  <c r="H3949" i="3"/>
  <c r="K3949" i="3"/>
  <c r="L3949" i="3"/>
  <c r="H3950" i="3"/>
  <c r="K3950" i="3"/>
  <c r="L3950" i="3"/>
  <c r="H3951" i="3"/>
  <c r="H3952" i="3"/>
  <c r="H3953" i="3"/>
  <c r="H3954" i="3"/>
  <c r="H3955" i="3"/>
  <c r="H3956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2" i="3"/>
  <c r="H3973" i="3"/>
  <c r="H3974" i="3"/>
  <c r="H3975" i="3"/>
  <c r="H3976" i="3"/>
  <c r="H3977" i="3"/>
  <c r="H3978" i="3"/>
  <c r="H3979" i="3"/>
  <c r="H3981" i="3"/>
  <c r="K3981" i="3"/>
  <c r="L3981" i="3"/>
  <c r="H3982" i="3"/>
  <c r="K3982" i="3"/>
  <c r="L3982" i="3"/>
  <c r="H3983" i="3"/>
  <c r="K3983" i="3"/>
  <c r="L3983" i="3"/>
  <c r="H3984" i="3"/>
  <c r="K3984" i="3"/>
  <c r="L3984" i="3"/>
  <c r="H3985" i="3"/>
  <c r="K3985" i="3"/>
  <c r="L3985" i="3"/>
  <c r="H3986" i="3"/>
  <c r="K3986" i="3"/>
  <c r="L3986" i="3"/>
  <c r="H3988" i="3"/>
  <c r="K3988" i="3"/>
  <c r="L3988" i="3"/>
  <c r="H3989" i="3"/>
  <c r="K3989" i="3"/>
  <c r="L3989" i="3"/>
  <c r="H3990" i="3"/>
  <c r="K3990" i="3"/>
  <c r="L3990" i="3"/>
  <c r="H3991" i="3"/>
  <c r="K3991" i="3"/>
  <c r="L3991" i="3"/>
  <c r="H3992" i="3"/>
  <c r="K3992" i="3"/>
  <c r="L3992" i="3"/>
  <c r="H3993" i="3"/>
  <c r="K3993" i="3"/>
  <c r="L3993" i="3"/>
  <c r="H3994" i="3"/>
  <c r="K3994" i="3"/>
  <c r="L3994" i="3"/>
  <c r="H3995" i="3"/>
  <c r="K3995" i="3"/>
  <c r="L3995" i="3"/>
  <c r="H3996" i="3"/>
  <c r="K3996" i="3"/>
  <c r="L3996" i="3"/>
  <c r="H3997" i="3"/>
  <c r="K3997" i="3"/>
  <c r="L3997" i="3"/>
  <c r="H3998" i="3"/>
  <c r="K3998" i="3"/>
  <c r="L3998" i="3"/>
  <c r="H3999" i="3"/>
  <c r="K3999" i="3"/>
  <c r="L3999" i="3"/>
  <c r="H4001" i="3"/>
  <c r="K4001" i="3"/>
  <c r="L4001" i="3"/>
  <c r="H4002" i="3"/>
  <c r="K4002" i="3"/>
  <c r="L4002" i="3"/>
  <c r="H4003" i="3"/>
  <c r="K4003" i="3"/>
  <c r="L4003" i="3"/>
  <c r="H4004" i="3"/>
  <c r="K4004" i="3"/>
  <c r="L4004" i="3"/>
  <c r="H4005" i="3"/>
  <c r="K4005" i="3"/>
  <c r="L4005" i="3"/>
  <c r="H4006" i="3"/>
  <c r="K4006" i="3"/>
  <c r="L4006" i="3"/>
  <c r="H4007" i="3"/>
  <c r="K4007" i="3"/>
  <c r="L4007" i="3"/>
  <c r="H4008" i="3"/>
  <c r="K4008" i="3"/>
  <c r="L4008" i="3"/>
  <c r="H4010" i="3"/>
  <c r="K4010" i="3"/>
  <c r="L4010" i="3"/>
  <c r="H4011" i="3"/>
  <c r="K4011" i="3"/>
  <c r="L4011" i="3"/>
  <c r="H4012" i="3"/>
  <c r="K4012" i="3"/>
  <c r="L4012" i="3"/>
  <c r="H4013" i="3"/>
  <c r="K4013" i="3"/>
  <c r="L4013" i="3"/>
  <c r="H4014" i="3"/>
  <c r="K4014" i="3"/>
  <c r="L4014" i="3"/>
  <c r="H4015" i="3"/>
  <c r="K4015" i="3"/>
  <c r="L4015" i="3"/>
  <c r="H4017" i="3"/>
  <c r="K4017" i="3"/>
  <c r="L4017" i="3"/>
  <c r="H4018" i="3"/>
  <c r="K4018" i="3"/>
  <c r="L4018" i="3"/>
  <c r="H4019" i="3"/>
  <c r="K4019" i="3"/>
  <c r="L4019" i="3"/>
  <c r="H4020" i="3"/>
  <c r="K4020" i="3"/>
  <c r="L4020" i="3"/>
  <c r="H4021" i="3"/>
  <c r="K4021" i="3"/>
  <c r="L4021" i="3"/>
  <c r="H4022" i="3"/>
  <c r="K4022" i="3"/>
  <c r="L4022" i="3"/>
  <c r="H4023" i="3"/>
  <c r="K4023" i="3"/>
  <c r="L4023" i="3"/>
  <c r="H4024" i="3"/>
  <c r="K4024" i="3"/>
  <c r="L4024" i="3"/>
  <c r="H4025" i="3"/>
  <c r="K4025" i="3"/>
  <c r="L4025" i="3"/>
  <c r="H4026" i="3"/>
  <c r="K4026" i="3"/>
  <c r="L4026" i="3"/>
  <c r="H4027" i="3"/>
  <c r="K4027" i="3"/>
  <c r="L4027" i="3"/>
  <c r="H4029" i="3"/>
  <c r="K4029" i="3"/>
  <c r="L4029" i="3"/>
  <c r="H4030" i="3"/>
  <c r="K4030" i="3"/>
  <c r="L4030" i="3"/>
  <c r="H4031" i="3"/>
  <c r="K4031" i="3"/>
  <c r="L4031" i="3"/>
  <c r="H4032" i="3"/>
  <c r="K4032" i="3"/>
  <c r="L4032" i="3"/>
  <c r="H4033" i="3"/>
  <c r="K4033" i="3"/>
  <c r="L4033" i="3"/>
  <c r="H4034" i="3"/>
  <c r="K4034" i="3"/>
  <c r="L4034" i="3"/>
  <c r="H4035" i="3"/>
  <c r="K4035" i="3"/>
  <c r="L4035" i="3"/>
  <c r="H4036" i="3"/>
  <c r="K4036" i="3"/>
  <c r="L4036" i="3"/>
  <c r="H4038" i="3"/>
  <c r="K4038" i="3"/>
  <c r="L4038" i="3"/>
  <c r="M4038" i="3"/>
  <c r="N4038" i="3"/>
  <c r="O4038" i="3"/>
  <c r="H4039" i="3"/>
  <c r="K4039" i="3"/>
  <c r="L4039" i="3"/>
  <c r="M4039" i="3"/>
  <c r="N4039" i="3"/>
  <c r="O4039" i="3"/>
  <c r="H4040" i="3"/>
  <c r="K4040" i="3"/>
  <c r="L4040" i="3"/>
  <c r="M4040" i="3"/>
  <c r="N4040" i="3"/>
  <c r="O4040" i="3"/>
  <c r="H4041" i="3"/>
  <c r="K4041" i="3"/>
  <c r="L4041" i="3"/>
  <c r="M4041" i="3"/>
  <c r="N4041" i="3"/>
  <c r="O4041" i="3"/>
  <c r="H4042" i="3"/>
  <c r="K4042" i="3"/>
  <c r="L4042" i="3"/>
  <c r="M4042" i="3"/>
  <c r="N4042" i="3"/>
  <c r="O4042" i="3"/>
  <c r="H4043" i="3"/>
  <c r="K4043" i="3"/>
  <c r="L4043" i="3"/>
  <c r="M4043" i="3"/>
  <c r="N4043" i="3"/>
  <c r="O4043" i="3"/>
  <c r="H4045" i="3"/>
  <c r="K4045" i="3"/>
  <c r="L4045" i="3"/>
  <c r="M4045" i="3"/>
  <c r="N4045" i="3"/>
  <c r="O4045" i="3"/>
  <c r="H4046" i="3"/>
  <c r="K4046" i="3"/>
  <c r="L4046" i="3"/>
  <c r="M4046" i="3"/>
  <c r="N4046" i="3"/>
  <c r="O4046" i="3"/>
  <c r="H4047" i="3"/>
  <c r="K4047" i="3"/>
  <c r="L4047" i="3"/>
  <c r="M4047" i="3"/>
  <c r="N4047" i="3"/>
  <c r="O4047" i="3"/>
  <c r="H4048" i="3"/>
  <c r="K4048" i="3"/>
  <c r="L4048" i="3"/>
  <c r="M4048" i="3"/>
  <c r="N4048" i="3"/>
  <c r="O4048" i="3"/>
  <c r="H4049" i="3"/>
  <c r="K4049" i="3"/>
  <c r="L4049" i="3"/>
  <c r="M4049" i="3"/>
  <c r="N4049" i="3"/>
  <c r="O4049" i="3"/>
  <c r="H4050" i="3"/>
  <c r="K4050" i="3"/>
  <c r="L4050" i="3"/>
  <c r="M4050" i="3"/>
  <c r="N4050" i="3"/>
  <c r="O4050" i="3"/>
  <c r="H4051" i="3"/>
  <c r="K4051" i="3"/>
  <c r="L4051" i="3"/>
  <c r="M4051" i="3"/>
  <c r="N4051" i="3"/>
  <c r="O4051" i="3"/>
  <c r="H4052" i="3"/>
  <c r="K4052" i="3"/>
  <c r="L4052" i="3"/>
  <c r="M4052" i="3"/>
  <c r="N4052" i="3"/>
  <c r="O4052" i="3"/>
  <c r="H4053" i="3"/>
  <c r="K4053" i="3"/>
  <c r="L4053" i="3"/>
  <c r="M4053" i="3"/>
  <c r="N4053" i="3"/>
  <c r="O4053" i="3"/>
  <c r="H4054" i="3"/>
  <c r="K4054" i="3"/>
  <c r="L4054" i="3"/>
  <c r="M4054" i="3"/>
  <c r="N4054" i="3"/>
  <c r="O4054" i="3"/>
  <c r="H4055" i="3"/>
  <c r="K4055" i="3"/>
  <c r="L4055" i="3"/>
  <c r="M4055" i="3"/>
  <c r="N4055" i="3"/>
  <c r="O4055" i="3"/>
  <c r="H4060" i="3"/>
  <c r="K4060" i="3"/>
  <c r="L4060" i="3"/>
  <c r="M4060" i="3"/>
  <c r="N4060" i="3"/>
  <c r="O4060" i="3"/>
  <c r="H4061" i="3"/>
  <c r="K4061" i="3"/>
  <c r="L4061" i="3"/>
  <c r="M4061" i="3"/>
  <c r="N4061" i="3"/>
  <c r="O4061" i="3"/>
  <c r="H4062" i="3"/>
  <c r="K4062" i="3"/>
  <c r="L4062" i="3"/>
  <c r="M4062" i="3"/>
  <c r="N4062" i="3"/>
  <c r="O4062" i="3"/>
  <c r="H4063" i="3"/>
  <c r="K4063" i="3"/>
  <c r="L4063" i="3"/>
  <c r="M4063" i="3"/>
  <c r="N4063" i="3"/>
  <c r="O4063" i="3"/>
  <c r="H4064" i="3"/>
  <c r="K4064" i="3"/>
  <c r="L4064" i="3"/>
  <c r="M4064" i="3"/>
  <c r="N4064" i="3"/>
  <c r="O4064" i="3"/>
  <c r="H4065" i="3"/>
  <c r="K4065" i="3"/>
  <c r="L4065" i="3"/>
  <c r="M4065" i="3"/>
  <c r="N4065" i="3"/>
  <c r="O4065" i="3"/>
  <c r="H4066" i="3"/>
  <c r="K4066" i="3"/>
  <c r="L4066" i="3"/>
  <c r="M4066" i="3"/>
  <c r="N4066" i="3"/>
  <c r="O4066" i="3"/>
  <c r="H4067" i="3"/>
  <c r="K4067" i="3"/>
  <c r="L4067" i="3"/>
  <c r="M4067" i="3"/>
  <c r="N4067" i="3"/>
  <c r="O4067" i="3"/>
  <c r="H4069" i="3"/>
  <c r="K4069" i="3"/>
  <c r="L4069" i="3"/>
  <c r="M4069" i="3"/>
  <c r="N4069" i="3"/>
  <c r="O4069" i="3"/>
  <c r="P4069" i="3"/>
  <c r="Q4069" i="3"/>
  <c r="H4070" i="3"/>
  <c r="K4070" i="3"/>
  <c r="L4070" i="3"/>
  <c r="M4070" i="3"/>
  <c r="N4070" i="3"/>
  <c r="O4070" i="3"/>
  <c r="P4070" i="3"/>
  <c r="Q4070" i="3"/>
  <c r="H4071" i="3"/>
  <c r="K4071" i="3"/>
  <c r="L4071" i="3"/>
  <c r="M4071" i="3"/>
  <c r="N4071" i="3"/>
  <c r="O4071" i="3"/>
  <c r="P4071" i="3"/>
  <c r="Q4071" i="3"/>
  <c r="H4072" i="3"/>
  <c r="K4072" i="3"/>
  <c r="L4072" i="3"/>
  <c r="M4072" i="3"/>
  <c r="N4072" i="3"/>
  <c r="O4072" i="3"/>
  <c r="P4072" i="3"/>
  <c r="Q4072" i="3"/>
  <c r="H4073" i="3"/>
  <c r="K4073" i="3"/>
  <c r="L4073" i="3"/>
  <c r="M4073" i="3"/>
  <c r="N4073" i="3"/>
  <c r="O4073" i="3"/>
  <c r="P4073" i="3"/>
  <c r="Q4073" i="3"/>
  <c r="H4074" i="3"/>
  <c r="K4074" i="3"/>
  <c r="L4074" i="3"/>
  <c r="M4074" i="3"/>
  <c r="N4074" i="3"/>
  <c r="O4074" i="3"/>
  <c r="P4074" i="3"/>
  <c r="Q4074" i="3"/>
  <c r="H4076" i="3"/>
  <c r="K4076" i="3"/>
  <c r="L4076" i="3"/>
  <c r="M4076" i="3"/>
  <c r="N4076" i="3"/>
  <c r="O4076" i="3"/>
  <c r="P4076" i="3"/>
  <c r="Q4076" i="3"/>
  <c r="H4077" i="3"/>
  <c r="K4077" i="3"/>
  <c r="L4077" i="3"/>
  <c r="M4077" i="3"/>
  <c r="N4077" i="3"/>
  <c r="O4077" i="3"/>
  <c r="P4077" i="3"/>
  <c r="Q4077" i="3"/>
  <c r="H4078" i="3"/>
  <c r="K4078" i="3"/>
  <c r="L4078" i="3"/>
  <c r="M4078" i="3"/>
  <c r="N4078" i="3"/>
  <c r="O4078" i="3"/>
  <c r="P4078" i="3"/>
  <c r="Q4078" i="3"/>
  <c r="H4079" i="3"/>
  <c r="K4079" i="3"/>
  <c r="L4079" i="3"/>
  <c r="M4079" i="3"/>
  <c r="N4079" i="3"/>
  <c r="O4079" i="3"/>
  <c r="P4079" i="3"/>
  <c r="Q4079" i="3"/>
  <c r="H4080" i="3"/>
  <c r="K4080" i="3"/>
  <c r="L4080" i="3"/>
  <c r="M4080" i="3"/>
  <c r="N4080" i="3"/>
  <c r="O4080" i="3"/>
  <c r="P4080" i="3"/>
  <c r="Q4080" i="3"/>
  <c r="H4081" i="3"/>
  <c r="K4081" i="3"/>
  <c r="L4081" i="3"/>
  <c r="M4081" i="3"/>
  <c r="N4081" i="3"/>
  <c r="O4081" i="3"/>
  <c r="P4081" i="3"/>
  <c r="Q4081" i="3"/>
  <c r="H4082" i="3"/>
  <c r="K4082" i="3"/>
  <c r="L4082" i="3"/>
  <c r="M4082" i="3"/>
  <c r="N4082" i="3"/>
  <c r="O4082" i="3"/>
  <c r="P4082" i="3"/>
  <c r="Q4082" i="3"/>
  <c r="H4083" i="3"/>
  <c r="K4083" i="3"/>
  <c r="L4083" i="3"/>
  <c r="M4083" i="3"/>
  <c r="N4083" i="3"/>
  <c r="O4083" i="3"/>
  <c r="P4083" i="3"/>
  <c r="Q4083" i="3"/>
  <c r="H4084" i="3"/>
  <c r="K4084" i="3"/>
  <c r="L4084" i="3"/>
  <c r="M4084" i="3"/>
  <c r="N4084" i="3"/>
  <c r="O4084" i="3"/>
  <c r="P4084" i="3"/>
  <c r="Q4084" i="3"/>
  <c r="H4085" i="3"/>
  <c r="K4085" i="3"/>
  <c r="L4085" i="3"/>
  <c r="M4085" i="3"/>
  <c r="N4085" i="3"/>
  <c r="O4085" i="3"/>
  <c r="P4085" i="3"/>
  <c r="Q4085" i="3"/>
  <c r="H4086" i="3"/>
  <c r="K4086" i="3"/>
  <c r="L4086" i="3"/>
  <c r="M4086" i="3"/>
  <c r="N4086" i="3"/>
  <c r="O4086" i="3"/>
  <c r="P4086" i="3"/>
  <c r="Q4086" i="3"/>
  <c r="H4091" i="3"/>
  <c r="K4091" i="3"/>
  <c r="L4091" i="3"/>
  <c r="M4091" i="3"/>
  <c r="N4091" i="3"/>
  <c r="O4091" i="3"/>
  <c r="P4091" i="3"/>
  <c r="Q4091" i="3"/>
  <c r="H4092" i="3"/>
  <c r="K4092" i="3"/>
  <c r="L4092" i="3"/>
  <c r="M4092" i="3"/>
  <c r="N4092" i="3"/>
  <c r="O4092" i="3"/>
  <c r="P4092" i="3"/>
  <c r="Q4092" i="3"/>
  <c r="H4093" i="3"/>
  <c r="K4093" i="3"/>
  <c r="L4093" i="3"/>
  <c r="M4093" i="3"/>
  <c r="N4093" i="3"/>
  <c r="O4093" i="3"/>
  <c r="P4093" i="3"/>
  <c r="Q4093" i="3"/>
  <c r="H4094" i="3"/>
  <c r="K4094" i="3"/>
  <c r="L4094" i="3"/>
  <c r="M4094" i="3"/>
  <c r="N4094" i="3"/>
  <c r="O4094" i="3"/>
  <c r="P4094" i="3"/>
  <c r="Q4094" i="3"/>
  <c r="H4095" i="3"/>
  <c r="K4095" i="3"/>
  <c r="L4095" i="3"/>
  <c r="M4095" i="3"/>
  <c r="N4095" i="3"/>
  <c r="O4095" i="3"/>
  <c r="P4095" i="3"/>
  <c r="Q4095" i="3"/>
  <c r="H4096" i="3"/>
  <c r="K4096" i="3"/>
  <c r="L4096" i="3"/>
  <c r="M4096" i="3"/>
  <c r="N4096" i="3"/>
  <c r="O4096" i="3"/>
  <c r="P4096" i="3"/>
  <c r="Q4096" i="3"/>
  <c r="H4097" i="3"/>
  <c r="K4097" i="3"/>
  <c r="L4097" i="3"/>
  <c r="M4097" i="3"/>
  <c r="N4097" i="3"/>
  <c r="O4097" i="3"/>
  <c r="P4097" i="3"/>
  <c r="Q4097" i="3"/>
  <c r="H4098" i="3"/>
  <c r="K4098" i="3"/>
  <c r="L4098" i="3"/>
  <c r="M4098" i="3"/>
  <c r="N4098" i="3"/>
  <c r="O4098" i="3"/>
  <c r="P4098" i="3"/>
  <c r="Q4098" i="3"/>
  <c r="H4101" i="3"/>
  <c r="K4101" i="3"/>
  <c r="L4101" i="3"/>
  <c r="H4102" i="3"/>
  <c r="K4102" i="3"/>
  <c r="L4102" i="3"/>
  <c r="H4103" i="3"/>
  <c r="K4103" i="3"/>
  <c r="L4103" i="3"/>
  <c r="H4104" i="3"/>
  <c r="K4104" i="3"/>
  <c r="L4104" i="3"/>
  <c r="H4105" i="3"/>
  <c r="K4105" i="3"/>
  <c r="L4105" i="3"/>
  <c r="H4106" i="3"/>
  <c r="K4106" i="3"/>
  <c r="L4106" i="3"/>
  <c r="H4108" i="3"/>
  <c r="K4108" i="3"/>
  <c r="L4108" i="3"/>
  <c r="H4109" i="3"/>
  <c r="K4109" i="3"/>
  <c r="L4109" i="3"/>
  <c r="H4110" i="3"/>
  <c r="K4110" i="3"/>
  <c r="L4110" i="3"/>
  <c r="H4111" i="3"/>
  <c r="K4111" i="3"/>
  <c r="L4111" i="3"/>
  <c r="H4112" i="3"/>
  <c r="K4112" i="3"/>
  <c r="L4112" i="3"/>
  <c r="H4113" i="3"/>
  <c r="K4113" i="3"/>
  <c r="L4113" i="3"/>
  <c r="H4114" i="3"/>
  <c r="K4114" i="3"/>
  <c r="L4114" i="3"/>
  <c r="H4115" i="3"/>
  <c r="K4115" i="3"/>
  <c r="L4115" i="3"/>
  <c r="H4116" i="3"/>
  <c r="K4116" i="3"/>
  <c r="L4116" i="3"/>
  <c r="H4117" i="3"/>
  <c r="K4117" i="3"/>
  <c r="L4117" i="3"/>
  <c r="H4118" i="3"/>
  <c r="K4118" i="3"/>
  <c r="L4118" i="3"/>
  <c r="H4119" i="3"/>
  <c r="K4119" i="3"/>
  <c r="L4119" i="3"/>
  <c r="H4120" i="3"/>
  <c r="K4120" i="3"/>
  <c r="L4120" i="3"/>
  <c r="H4123" i="3"/>
  <c r="K4123" i="3"/>
  <c r="L4123" i="3"/>
  <c r="H4124" i="3"/>
  <c r="K4124" i="3"/>
  <c r="L4124" i="3"/>
  <c r="H4125" i="3"/>
  <c r="K4125" i="3"/>
  <c r="L4125" i="3"/>
  <c r="H4126" i="3"/>
  <c r="K4126" i="3"/>
  <c r="L4126" i="3"/>
  <c r="H4127" i="3"/>
  <c r="K4127" i="3"/>
  <c r="L4127" i="3"/>
  <c r="H4128" i="3"/>
  <c r="K4128" i="3"/>
  <c r="L4128" i="3"/>
  <c r="H4129" i="3"/>
  <c r="K4129" i="3"/>
  <c r="L4129" i="3"/>
  <c r="H4130" i="3"/>
  <c r="K4130" i="3"/>
  <c r="L4130" i="3"/>
  <c r="H4132" i="3"/>
  <c r="H4133" i="3"/>
  <c r="H4134" i="3"/>
  <c r="H4135" i="3"/>
  <c r="H4136" i="3"/>
  <c r="H4137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3" i="3"/>
  <c r="H4154" i="3"/>
  <c r="H4155" i="3"/>
  <c r="H4156" i="3"/>
  <c r="H4157" i="3"/>
  <c r="H4158" i="3"/>
  <c r="H4159" i="3"/>
  <c r="H4160" i="3"/>
  <c r="H4166" i="3"/>
  <c r="H4167" i="3"/>
  <c r="H4168" i="3"/>
  <c r="H4169" i="3"/>
  <c r="H4170" i="3"/>
  <c r="H4171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6" i="3"/>
  <c r="H4187" i="3"/>
  <c r="H4188" i="3"/>
  <c r="H4189" i="3"/>
  <c r="H4190" i="3"/>
  <c r="H4191" i="3"/>
  <c r="H4192" i="3"/>
  <c r="H4193" i="3"/>
  <c r="H4195" i="3"/>
  <c r="K4195" i="3"/>
  <c r="H4196" i="3"/>
  <c r="K4196" i="3"/>
  <c r="H4197" i="3"/>
  <c r="K4197" i="3"/>
  <c r="H4198" i="3"/>
  <c r="K4198" i="3"/>
  <c r="H4199" i="3"/>
  <c r="K4199" i="3"/>
  <c r="H4200" i="3"/>
  <c r="K4200" i="3"/>
  <c r="H4202" i="3"/>
  <c r="K4202" i="3"/>
  <c r="H4203" i="3"/>
  <c r="K4203" i="3"/>
  <c r="H4204" i="3"/>
  <c r="K4204" i="3"/>
  <c r="H4205" i="3"/>
  <c r="K4205" i="3"/>
  <c r="H4206" i="3"/>
  <c r="K4206" i="3"/>
  <c r="H4207" i="3"/>
  <c r="K4207" i="3"/>
  <c r="H4208" i="3"/>
  <c r="K4208" i="3"/>
  <c r="H4209" i="3"/>
  <c r="K4209" i="3"/>
  <c r="H4210" i="3"/>
  <c r="K4210" i="3"/>
  <c r="H4211" i="3"/>
  <c r="K4211" i="3"/>
  <c r="H4212" i="3"/>
  <c r="K4212" i="3"/>
  <c r="H4213" i="3"/>
  <c r="K4213" i="3"/>
  <c r="H4214" i="3"/>
  <c r="K4214" i="3"/>
  <c r="H4216" i="3"/>
  <c r="K4216" i="3"/>
  <c r="H4217" i="3"/>
  <c r="K4217" i="3"/>
  <c r="H4218" i="3"/>
  <c r="K4218" i="3"/>
  <c r="H4219" i="3"/>
  <c r="K4219" i="3"/>
  <c r="H4220" i="3"/>
  <c r="K4220" i="3"/>
  <c r="H4221" i="3"/>
  <c r="K4221" i="3"/>
  <c r="H4223" i="3"/>
  <c r="K4223" i="3"/>
  <c r="H4224" i="3"/>
  <c r="K4224" i="3"/>
  <c r="H4225" i="3"/>
  <c r="K4225" i="3"/>
  <c r="H4226" i="3"/>
  <c r="K4226" i="3"/>
  <c r="H4227" i="3"/>
  <c r="K4227" i="3"/>
  <c r="H4228" i="3"/>
  <c r="K4228" i="3"/>
  <c r="H4229" i="3"/>
  <c r="K4229" i="3"/>
  <c r="H4230" i="3"/>
  <c r="K4230" i="3"/>
  <c r="H4231" i="3"/>
  <c r="K4231" i="3"/>
  <c r="H4232" i="3"/>
  <c r="K4232" i="3"/>
  <c r="H4233" i="3"/>
  <c r="K4233" i="3"/>
  <c r="H4234" i="3"/>
  <c r="K4234" i="3"/>
  <c r="H4235" i="3"/>
  <c r="K4235" i="3"/>
  <c r="H4237" i="3"/>
  <c r="K4237" i="3"/>
  <c r="H4238" i="3"/>
  <c r="K4238" i="3"/>
  <c r="H4239" i="3"/>
  <c r="K4239" i="3"/>
  <c r="H4240" i="3"/>
  <c r="K4240" i="3"/>
  <c r="H4241" i="3"/>
  <c r="K4241" i="3"/>
  <c r="H4242" i="3"/>
  <c r="K4242" i="3"/>
  <c r="H4244" i="3"/>
  <c r="K4244" i="3"/>
  <c r="H4245" i="3"/>
  <c r="K4245" i="3"/>
  <c r="H4246" i="3"/>
  <c r="K4246" i="3"/>
  <c r="H4247" i="3"/>
  <c r="K4247" i="3"/>
  <c r="H4248" i="3"/>
  <c r="K4248" i="3"/>
  <c r="H4249" i="3"/>
  <c r="K4249" i="3"/>
  <c r="H4250" i="3"/>
  <c r="K4250" i="3"/>
  <c r="H4251" i="3"/>
  <c r="K4251" i="3"/>
  <c r="H4252" i="3"/>
  <c r="K4252" i="3"/>
  <c r="H4253" i="3"/>
  <c r="K4253" i="3"/>
  <c r="H4254" i="3"/>
  <c r="K4254" i="3"/>
  <c r="H4255" i="3"/>
  <c r="K4255" i="3"/>
  <c r="H4256" i="3"/>
  <c r="K4256" i="3"/>
  <c r="H4258" i="3"/>
  <c r="H4259" i="3"/>
  <c r="H4260" i="3"/>
  <c r="H4261" i="3"/>
  <c r="H4262" i="3"/>
  <c r="H4263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8" i="3"/>
  <c r="K4288" i="3"/>
  <c r="L4288" i="3"/>
  <c r="H4289" i="3"/>
  <c r="K4289" i="3"/>
  <c r="L4289" i="3"/>
  <c r="H4290" i="3"/>
  <c r="K4290" i="3"/>
  <c r="L4290" i="3"/>
  <c r="H4291" i="3"/>
  <c r="K4291" i="3"/>
  <c r="L4291" i="3"/>
  <c r="H4292" i="3"/>
  <c r="K4292" i="3"/>
  <c r="L4292" i="3"/>
  <c r="H4293" i="3"/>
  <c r="K4293" i="3"/>
  <c r="L4293" i="3"/>
  <c r="H4295" i="3"/>
  <c r="K4295" i="3"/>
  <c r="L4295" i="3"/>
  <c r="H4296" i="3"/>
  <c r="K4296" i="3"/>
  <c r="L4296" i="3"/>
  <c r="H4297" i="3"/>
  <c r="K4297" i="3"/>
  <c r="L4297" i="3"/>
  <c r="H4298" i="3"/>
  <c r="K4298" i="3"/>
  <c r="L4298" i="3"/>
  <c r="H4299" i="3"/>
  <c r="K4299" i="3"/>
  <c r="L4299" i="3"/>
  <c r="H4300" i="3"/>
  <c r="K4300" i="3"/>
  <c r="L4300" i="3"/>
  <c r="H4301" i="3"/>
  <c r="K4301" i="3"/>
  <c r="L4301" i="3"/>
  <c r="H4302" i="3"/>
  <c r="K4302" i="3"/>
  <c r="L4302" i="3"/>
  <c r="H4303" i="3"/>
  <c r="K4303" i="3"/>
  <c r="L4303" i="3"/>
  <c r="H4304" i="3"/>
  <c r="K4304" i="3"/>
  <c r="L4304" i="3"/>
  <c r="H4305" i="3"/>
  <c r="K4305" i="3"/>
  <c r="L4305" i="3"/>
  <c r="H4306" i="3"/>
  <c r="K4306" i="3"/>
  <c r="L4306" i="3"/>
  <c r="H4307" i="3"/>
  <c r="K4307" i="3"/>
  <c r="L4307" i="3"/>
  <c r="H4310" i="3"/>
  <c r="K4310" i="3"/>
  <c r="L4310" i="3"/>
  <c r="H4311" i="3"/>
  <c r="K4311" i="3"/>
  <c r="L4311" i="3"/>
  <c r="H4312" i="3"/>
  <c r="K4312" i="3"/>
  <c r="L4312" i="3"/>
  <c r="H4313" i="3"/>
  <c r="K4313" i="3"/>
  <c r="L4313" i="3"/>
  <c r="H4314" i="3"/>
  <c r="K4314" i="3"/>
  <c r="L4314" i="3"/>
  <c r="H4315" i="3"/>
  <c r="K4315" i="3"/>
  <c r="L4315" i="3"/>
  <c r="H4316" i="3"/>
  <c r="K4316" i="3"/>
  <c r="L4316" i="3"/>
  <c r="H4317" i="3"/>
  <c r="K4317" i="3"/>
  <c r="L4317" i="3"/>
  <c r="H4330" i="3"/>
  <c r="K4330" i="3"/>
  <c r="L4330" i="3"/>
  <c r="H4331" i="3"/>
  <c r="K4331" i="3"/>
  <c r="L4331" i="3"/>
  <c r="H4332" i="3"/>
  <c r="K4332" i="3"/>
  <c r="L4332" i="3"/>
  <c r="H4333" i="3"/>
  <c r="K4333" i="3"/>
  <c r="L4333" i="3"/>
  <c r="H4334" i="3"/>
  <c r="K4334" i="3"/>
  <c r="L4334" i="3"/>
  <c r="H4335" i="3"/>
  <c r="K4335" i="3"/>
  <c r="L4335" i="3"/>
  <c r="H4337" i="3"/>
  <c r="K4337" i="3"/>
  <c r="L4337" i="3"/>
  <c r="H4338" i="3"/>
  <c r="K4338" i="3"/>
  <c r="L4338" i="3"/>
  <c r="H4339" i="3"/>
  <c r="K4339" i="3"/>
  <c r="L4339" i="3"/>
  <c r="H4340" i="3"/>
  <c r="K4340" i="3"/>
  <c r="L4340" i="3"/>
  <c r="H4341" i="3"/>
  <c r="K4341" i="3"/>
  <c r="L4341" i="3"/>
  <c r="H4342" i="3"/>
  <c r="K4342" i="3"/>
  <c r="L4342" i="3"/>
  <c r="H4343" i="3"/>
  <c r="K4343" i="3"/>
  <c r="L4343" i="3"/>
  <c r="H4344" i="3"/>
  <c r="K4344" i="3"/>
  <c r="L4344" i="3"/>
  <c r="H4345" i="3"/>
  <c r="K4345" i="3"/>
  <c r="L4345" i="3"/>
  <c r="H4346" i="3"/>
  <c r="K4346" i="3"/>
  <c r="L4346" i="3"/>
  <c r="H4347" i="3"/>
  <c r="K4347" i="3"/>
  <c r="L4347" i="3"/>
  <c r="H4352" i="3"/>
  <c r="K4352" i="3"/>
  <c r="L4352" i="3"/>
  <c r="H4353" i="3"/>
  <c r="K4353" i="3"/>
  <c r="L4353" i="3"/>
  <c r="H4354" i="3"/>
  <c r="K4354" i="3"/>
  <c r="L4354" i="3"/>
  <c r="H4355" i="3"/>
  <c r="K4355" i="3"/>
  <c r="L4355" i="3"/>
  <c r="H4356" i="3"/>
  <c r="K4356" i="3"/>
  <c r="L4356" i="3"/>
  <c r="H4357" i="3"/>
  <c r="K4357" i="3"/>
  <c r="L4357" i="3"/>
  <c r="H4358" i="3"/>
  <c r="K4358" i="3"/>
  <c r="L4358" i="3"/>
  <c r="H4359" i="3"/>
  <c r="K4359" i="3"/>
  <c r="L4359" i="3"/>
  <c r="H4361" i="3"/>
  <c r="K4361" i="3"/>
  <c r="H4362" i="3"/>
  <c r="K4362" i="3"/>
  <c r="H4363" i="3"/>
  <c r="K4363" i="3"/>
  <c r="H4364" i="3"/>
  <c r="K4364" i="3"/>
  <c r="H4365" i="3"/>
  <c r="K4365" i="3"/>
  <c r="H4366" i="3"/>
  <c r="K4366" i="3"/>
  <c r="H4368" i="3"/>
  <c r="K4368" i="3"/>
  <c r="H4369" i="3"/>
  <c r="K4369" i="3"/>
  <c r="H4370" i="3"/>
  <c r="K4370" i="3"/>
  <c r="H4371" i="3"/>
  <c r="K4371" i="3"/>
  <c r="H4372" i="3"/>
  <c r="K4372" i="3"/>
  <c r="H4373" i="3"/>
  <c r="K4373" i="3"/>
  <c r="H4374" i="3"/>
  <c r="K4374" i="3"/>
  <c r="H4375" i="3"/>
  <c r="K4375" i="3"/>
  <c r="H4376" i="3"/>
  <c r="K4376" i="3"/>
  <c r="H4377" i="3"/>
  <c r="K4377" i="3"/>
  <c r="H4378" i="3"/>
  <c r="K4378" i="3"/>
  <c r="H4379" i="3"/>
  <c r="K4379" i="3"/>
  <c r="H4380" i="3"/>
  <c r="K4380" i="3"/>
  <c r="H4395" i="3"/>
  <c r="H4396" i="3"/>
  <c r="H4397" i="3"/>
  <c r="H4398" i="3"/>
  <c r="H4399" i="3"/>
  <c r="H4400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7" i="3"/>
  <c r="H4418" i="3"/>
  <c r="H4419" i="3"/>
  <c r="H4420" i="3"/>
  <c r="H4421" i="3"/>
  <c r="H4422" i="3"/>
  <c r="H4423" i="3"/>
  <c r="H4424" i="3"/>
  <c r="H4427" i="3"/>
  <c r="K4427" i="3"/>
  <c r="L4427" i="3"/>
  <c r="H4428" i="3"/>
  <c r="K4428" i="3"/>
  <c r="L4428" i="3"/>
  <c r="H4429" i="3"/>
  <c r="K4429" i="3"/>
  <c r="L4429" i="3"/>
  <c r="H4430" i="3"/>
  <c r="K4430" i="3"/>
  <c r="L4430" i="3"/>
  <c r="H4431" i="3"/>
  <c r="K4431" i="3"/>
  <c r="L4431" i="3"/>
  <c r="H4432" i="3"/>
  <c r="K4432" i="3"/>
  <c r="L4432" i="3"/>
  <c r="H4434" i="3"/>
  <c r="K4434" i="3"/>
  <c r="L4434" i="3"/>
  <c r="H4435" i="3"/>
  <c r="K4435" i="3"/>
  <c r="L4435" i="3"/>
  <c r="H4436" i="3"/>
  <c r="K4436" i="3"/>
  <c r="L4436" i="3"/>
  <c r="H4437" i="3"/>
  <c r="K4437" i="3"/>
  <c r="L4437" i="3"/>
  <c r="H4438" i="3"/>
  <c r="K4438" i="3"/>
  <c r="L4438" i="3"/>
  <c r="H4439" i="3"/>
  <c r="K4439" i="3"/>
  <c r="L4439" i="3"/>
  <c r="H4440" i="3"/>
  <c r="K4440" i="3"/>
  <c r="L4440" i="3"/>
  <c r="H4441" i="3"/>
  <c r="K4441" i="3"/>
  <c r="L4441" i="3"/>
  <c r="H4442" i="3"/>
  <c r="K4442" i="3"/>
  <c r="L4442" i="3"/>
  <c r="H4443" i="3"/>
  <c r="K4443" i="3"/>
  <c r="L4443" i="3"/>
  <c r="H4444" i="3"/>
  <c r="K4444" i="3"/>
  <c r="L4444" i="3"/>
  <c r="H4445" i="3"/>
  <c r="K4445" i="3"/>
  <c r="L4445" i="3"/>
  <c r="H4446" i="3"/>
  <c r="K4446" i="3"/>
  <c r="L4446" i="3"/>
  <c r="H4449" i="3"/>
  <c r="K4449" i="3"/>
  <c r="L4449" i="3"/>
  <c r="H4450" i="3"/>
  <c r="K4450" i="3"/>
  <c r="L4450" i="3"/>
  <c r="H4451" i="3"/>
  <c r="K4451" i="3"/>
  <c r="L4451" i="3"/>
  <c r="H4452" i="3"/>
  <c r="K4452" i="3"/>
  <c r="L4452" i="3"/>
  <c r="H4453" i="3"/>
  <c r="K4453" i="3"/>
  <c r="L4453" i="3"/>
  <c r="H4454" i="3"/>
  <c r="K4454" i="3"/>
  <c r="L4454" i="3"/>
  <c r="H4455" i="3"/>
  <c r="K4455" i="3"/>
  <c r="L4455" i="3"/>
  <c r="H4456" i="3"/>
  <c r="K4456" i="3"/>
  <c r="L4456" i="3"/>
  <c r="H4470" i="3"/>
  <c r="H4471" i="3"/>
  <c r="H4472" i="3"/>
  <c r="H4473" i="3"/>
  <c r="H4474" i="3"/>
  <c r="H4475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503" i="3"/>
  <c r="K4503" i="3"/>
  <c r="H4504" i="3"/>
  <c r="K4504" i="3"/>
  <c r="H4505" i="3"/>
  <c r="K4505" i="3"/>
  <c r="H4506" i="3"/>
  <c r="K4506" i="3"/>
  <c r="H4507" i="3"/>
  <c r="K4507" i="3"/>
  <c r="H4508" i="3"/>
  <c r="K4508" i="3"/>
  <c r="H4510" i="3"/>
  <c r="K4510" i="3"/>
  <c r="H4511" i="3"/>
  <c r="K4511" i="3"/>
  <c r="H4512" i="3"/>
  <c r="K4512" i="3"/>
  <c r="H4513" i="3"/>
  <c r="K4513" i="3"/>
  <c r="H4514" i="3"/>
  <c r="K4514" i="3"/>
  <c r="H4515" i="3"/>
  <c r="K4515" i="3"/>
  <c r="H4516" i="3"/>
  <c r="K4516" i="3"/>
  <c r="H4517" i="3"/>
  <c r="K4517" i="3"/>
  <c r="H4518" i="3"/>
  <c r="K4518" i="3"/>
  <c r="H4519" i="3"/>
  <c r="K4519" i="3"/>
  <c r="H4520" i="3"/>
  <c r="K4520" i="3"/>
  <c r="H4522" i="3"/>
  <c r="K4522" i="3"/>
  <c r="H4523" i="3"/>
  <c r="K4523" i="3"/>
  <c r="H4524" i="3"/>
  <c r="K4524" i="3"/>
  <c r="H4525" i="3"/>
  <c r="K4525" i="3"/>
  <c r="H4526" i="3"/>
  <c r="K4526" i="3"/>
  <c r="H4527" i="3"/>
  <c r="K4527" i="3"/>
  <c r="H4528" i="3"/>
  <c r="K4528" i="3"/>
  <c r="H4529" i="3"/>
  <c r="K4529" i="3"/>
  <c r="H4531" i="3"/>
  <c r="K4531" i="3"/>
  <c r="H4532" i="3"/>
  <c r="K4532" i="3"/>
  <c r="H4533" i="3"/>
  <c r="K4533" i="3"/>
  <c r="H4534" i="3"/>
  <c r="K4534" i="3"/>
  <c r="H4535" i="3"/>
  <c r="K4535" i="3"/>
  <c r="H4536" i="3"/>
  <c r="K4536" i="3"/>
  <c r="H4538" i="3"/>
  <c r="K4538" i="3"/>
  <c r="H4539" i="3"/>
  <c r="K4539" i="3"/>
  <c r="H4540" i="3"/>
  <c r="K4540" i="3"/>
  <c r="H4541" i="3"/>
  <c r="K4541" i="3"/>
  <c r="H4542" i="3"/>
  <c r="K4542" i="3"/>
  <c r="H4543" i="3"/>
  <c r="K4543" i="3"/>
  <c r="H4544" i="3"/>
  <c r="K4544" i="3"/>
  <c r="H4545" i="3"/>
  <c r="K4545" i="3"/>
  <c r="H4546" i="3"/>
  <c r="K4546" i="3"/>
  <c r="H4547" i="3"/>
  <c r="K4547" i="3"/>
  <c r="H4548" i="3"/>
  <c r="K4548" i="3"/>
  <c r="H4550" i="3"/>
  <c r="K4550" i="3"/>
  <c r="H4551" i="3"/>
  <c r="K4551" i="3"/>
  <c r="H4552" i="3"/>
  <c r="K4552" i="3"/>
  <c r="H4553" i="3"/>
  <c r="K4553" i="3"/>
  <c r="H4554" i="3"/>
  <c r="K4554" i="3"/>
  <c r="H4555" i="3"/>
  <c r="K4555" i="3"/>
  <c r="H4556" i="3"/>
  <c r="K4556" i="3"/>
  <c r="H4557" i="3"/>
  <c r="K455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Kar, Saurajyoti</author>
    <author>tc={DC8144DE-2931-4A13-83DB-F397C53F06E7}</author>
    <author>tc={DFDCFB76-D139-4B42-ADE6-D548CF7B8333}</author>
    <author>tc={2A0951C1-D086-4CA7-9F68-EF83EFBD21C0}</author>
    <author>tc={A0AA7166-094E-44B1-867F-F298E4873F6A}</author>
    <author>tc={96A49C45-B3BF-4644-BCCE-E62CF2037AE2}</author>
    <author>tc={1B059904-E159-4FF3-A2F1-DEF6382F6E58}</author>
    <author>tc={3B73E0D8-BFCE-4128-9CAF-DEB4478EE782}</author>
    <author>tc={3FEFCC59-C8B7-4A6B-8F15-CB4F50E8A736}</author>
  </authors>
  <commentList>
    <comment ref="K3622" authorId="0" shapeId="0" xr:uid="{513E6CC4-E205-4D37-8E1C-6E978CA03AE7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K3650" authorId="0" shapeId="0" xr:uid="{1DD832D1-F9E9-418B-AF0F-B2C7015C184F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K3678" authorId="0" shapeId="0" xr:uid="{E7B93D8F-26E6-4975-86FC-0DB3BFDD8637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K3706" authorId="0" shapeId="0" xr:uid="{8A97EC90-462C-4BDE-B4B9-E5DC31465AB1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I3717" authorId="1" shapeId="0" xr:uid="{DC8144DE-2931-4A13-83DB-F397C53F06E7}">
      <text>
        <t>[Threaded comment]
Your version of Excel allows you to read this threaded comment; however, any edits to it will get removed if the file is opened in a newer version of Excel. Learn more: https://go.microsoft.com/fwlink/?linkid=870924
Comment:
    WWT treatment VS to TS ratio 0.61 (GREET1 2022, Waste!E447)</t>
      </text>
    </comment>
    <comment ref="N3717" authorId="0" shapeId="0" xr:uid="{82CA7DE1-CC43-4808-AC32-E3A129FB9627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per kg VS</t>
        </r>
      </text>
    </comment>
    <comment ref="I3748" authorId="2" shapeId="0" xr:uid="{DFDCFB76-D139-4B42-ADE6-D548CF7B833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dry ton basis, considering 75% moisture content as per Masum et al., 2023   SI LCI</t>
      </text>
    </comment>
    <comment ref="H3844" authorId="0" shapeId="0" xr:uid="{DBF60F8D-3644-4ACA-AAD5-179FED4299C3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g/ton to g/MJ</t>
        </r>
      </text>
    </comment>
    <comment ref="M4009" authorId="3" shapeId="0" xr:uid="{2A0951C1-D086-4CA7-9F68-EF83EFBD21C0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 considering 0 for combustion, need to update with more accurate data as combustion of RD will produce non CO2 GHG emissions.</t>
      </text>
    </comment>
    <comment ref="I4038" authorId="4" shapeId="0" xr:uid="{A0AA7166-094E-44B1-867F-F298E4873F6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dry ton</t>
      </text>
    </comment>
    <comment ref="I4069" authorId="5" shapeId="0" xr:uid="{96A49C45-B3BF-4644-BCCE-E62CF2037AE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dry ton</t>
      </text>
    </comment>
    <comment ref="L4425" authorId="6" shapeId="0" xr:uid="{1B059904-E159-4FF3-A2F1-DEF6382F6E5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in this cell is the energy ratio of crude inputs to fuel.
https://pubs.acs.org/doi/pdf/10.1021/es5010347</t>
      </text>
    </comment>
    <comment ref="I4503" authorId="7" shapeId="0" xr:uid="{3B73E0D8-BFCE-4128-9CAF-DEB4478EE78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ton dry basis of sludge, 75% moisture content, Masum et al., 2023 SI LCI of fuel pathways</t>
      </text>
    </comment>
    <comment ref="I4531" authorId="8" shapeId="0" xr:uid="{3FEFCC59-C8B7-4A6B-8F15-CB4F50E8A736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dry ton basis, considering 75% moisture content as per Masum et al., 2023   SI LCI</t>
      </text>
    </comment>
  </commentList>
</comments>
</file>

<file path=xl/sharedStrings.xml><?xml version="1.0" encoding="utf-8"?>
<sst xmlns="http://schemas.openxmlformats.org/spreadsheetml/2006/main" count="28111" uniqueCount="591">
  <si>
    <t>Item</t>
  </si>
  <si>
    <t>Ammonia</t>
  </si>
  <si>
    <t>Electricity</t>
  </si>
  <si>
    <t>Boiler Chemicals</t>
  </si>
  <si>
    <t>Corn oil antifoam</t>
  </si>
  <si>
    <t>Corn oil</t>
  </si>
  <si>
    <t>Corn steep liquor</t>
  </si>
  <si>
    <t>Diammonium phosphate</t>
  </si>
  <si>
    <t>Lime</t>
  </si>
  <si>
    <t>Glucose</t>
  </si>
  <si>
    <t>Host nutrients</t>
  </si>
  <si>
    <t>Hydrogen</t>
  </si>
  <si>
    <t>Polymer</t>
  </si>
  <si>
    <t>Sorbitol</t>
  </si>
  <si>
    <t>Sulfur dioxide</t>
  </si>
  <si>
    <t>APR-1 Catalyst</t>
  </si>
  <si>
    <t>Catalyst</t>
  </si>
  <si>
    <t>APR-2 Catalyst</t>
  </si>
  <si>
    <t>NaOH</t>
  </si>
  <si>
    <t>Condensation Catalyst</t>
  </si>
  <si>
    <t>Cooling Tower Chems</t>
  </si>
  <si>
    <t>Corn Steep Liquor</t>
  </si>
  <si>
    <t>Feedstock</t>
  </si>
  <si>
    <t>FGD Lime</t>
  </si>
  <si>
    <t>HCl for IX Regeneration</t>
  </si>
  <si>
    <t>Host Nutrients</t>
  </si>
  <si>
    <t>Adipic Acid</t>
  </si>
  <si>
    <t>Adipic Acid (99.7% pure)</t>
  </si>
  <si>
    <t>Hot Oil System</t>
  </si>
  <si>
    <t>Hydrotreating Catalyst</t>
  </si>
  <si>
    <t>Sodium Sulfate (98.5 wt%)</t>
  </si>
  <si>
    <t>Step 1 Catalyst</t>
  </si>
  <si>
    <t>Step 2 Catalyst</t>
  </si>
  <si>
    <t>Sulfuric Acid</t>
  </si>
  <si>
    <t>Toluene Solvent</t>
  </si>
  <si>
    <t>Amine (MDEA) makeup</t>
  </si>
  <si>
    <t>Beta zeolite catalyst</t>
  </si>
  <si>
    <t>Blended woody biomass</t>
  </si>
  <si>
    <t>Boiler feedwater chemicals</t>
  </si>
  <si>
    <t>Cooling tower chemicals</t>
  </si>
  <si>
    <t>Dimethyl disulfide (DMDS)</t>
  </si>
  <si>
    <t>DME catalyst</t>
  </si>
  <si>
    <t>Fresh olivine</t>
  </si>
  <si>
    <t>High Octane Gasoline (HOG)</t>
  </si>
  <si>
    <t>LO-CAT chemicals</t>
  </si>
  <si>
    <t>Magnesium oxide (MgO)</t>
  </si>
  <si>
    <t>Methanol synthesis catalyst</t>
  </si>
  <si>
    <t>No. 2 diesel fuel</t>
  </si>
  <si>
    <t>Sand and ash purge</t>
  </si>
  <si>
    <t>Scrubber solids</t>
  </si>
  <si>
    <t>Sulfur</t>
  </si>
  <si>
    <t>Wastewater</t>
  </si>
  <si>
    <t>Zinc oxide catalyst</t>
  </si>
  <si>
    <t>Mixed Butanes (LPG)</t>
  </si>
  <si>
    <t>Adipic acid (polymer grade)</t>
  </si>
  <si>
    <t>Catalysts</t>
  </si>
  <si>
    <t>Flocculant</t>
  </si>
  <si>
    <t>Char</t>
  </si>
  <si>
    <t>Hydropyrolysis Catalyst (makeup)</t>
  </si>
  <si>
    <t>Renewable Diesel</t>
  </si>
  <si>
    <t>Renewable Gasoline</t>
  </si>
  <si>
    <t>DAP</t>
  </si>
  <si>
    <t>Enzyme Production Materials</t>
  </si>
  <si>
    <t>Glucose for Enzyme Production</t>
  </si>
  <si>
    <t>Periodic Costs (Baghouses, Catalysts, etc.)</t>
  </si>
  <si>
    <t>Upgrading Catalysts and Chemicals</t>
  </si>
  <si>
    <t>Enzyme</t>
  </si>
  <si>
    <t>50 wt% Caustic</t>
  </si>
  <si>
    <t>Sand Makeup</t>
  </si>
  <si>
    <t>Sand</t>
  </si>
  <si>
    <t>VPU Zeolite Catalyst</t>
  </si>
  <si>
    <t>Acetone</t>
  </si>
  <si>
    <t>Fixed-Bed VPU Catalyst (Pt/TiO2)</t>
  </si>
  <si>
    <t>HDS (reforming cleanup)</t>
  </si>
  <si>
    <t>Hydrocracking Cat. (crystalline Si-Al with rare earth metals)</t>
  </si>
  <si>
    <t>Hydrotreating Catalyst (sulfided CoMo or NiMo)</t>
  </si>
  <si>
    <t>MEK</t>
  </si>
  <si>
    <t>PSA Adsorbent</t>
  </si>
  <si>
    <t>Shift Catalyst</t>
  </si>
  <si>
    <t>Steam Reforming Catalyst</t>
  </si>
  <si>
    <t>ZnO</t>
  </si>
  <si>
    <t>Acetic Acid</t>
  </si>
  <si>
    <t>Butanediol</t>
  </si>
  <si>
    <t>Dehydration Catalyst</t>
  </si>
  <si>
    <t>Diesel Range</t>
  </si>
  <si>
    <t>Dimerization Catalyst</t>
  </si>
  <si>
    <t>Fischer-Tropsch Catalyst</t>
  </si>
  <si>
    <t>Guerbet Catalyst</t>
  </si>
  <si>
    <t>Hydrogenation Catalyst</t>
  </si>
  <si>
    <t>Isobutene Catalyst</t>
  </si>
  <si>
    <t>Jet Range</t>
  </si>
  <si>
    <t>Naptha Range</t>
  </si>
  <si>
    <t>Oligomerization Catalyst</t>
  </si>
  <si>
    <t>Product Upgrading Catalyst</t>
  </si>
  <si>
    <t>Rhodium Catalyst</t>
  </si>
  <si>
    <t>Cooling Tower Makeup</t>
  </si>
  <si>
    <t>Catalyst-dehyration</t>
  </si>
  <si>
    <t>Fresh Olivine Makeup</t>
  </si>
  <si>
    <t>FT Synthesis Catalyst (Co based)</t>
  </si>
  <si>
    <t>Zeolite catalyst</t>
  </si>
  <si>
    <t>Chemicals</t>
  </si>
  <si>
    <t>GREET1 sheet</t>
  </si>
  <si>
    <t xml:space="preserve">     Coal</t>
  </si>
  <si>
    <t xml:space="preserve">     Petroleum</t>
  </si>
  <si>
    <t>Water consumption, gallons/ton</t>
  </si>
  <si>
    <t>Total Emissions: grams/ton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</si>
  <si>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</si>
  <si>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</si>
  <si>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</si>
  <si>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</si>
  <si>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</si>
  <si>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</si>
  <si>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</si>
  <si>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</si>
  <si>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</si>
  <si>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</si>
  <si>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</si>
  <si>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values_level1</t>
  </si>
  <si>
    <t>Coproduct allocation method</t>
  </si>
  <si>
    <t>displacement</t>
  </si>
  <si>
    <t>EtOH</t>
  </si>
  <si>
    <t>GREET classification of coproduct</t>
  </si>
  <si>
    <t>primary product</t>
  </si>
  <si>
    <t>GREET row names_level1</t>
  </si>
  <si>
    <t>Unit</t>
  </si>
  <si>
    <t>mmBtu/ton</t>
  </si>
  <si>
    <t>gallon/ton</t>
  </si>
  <si>
    <t>g/ton</t>
  </si>
  <si>
    <t>Btu/lb</t>
  </si>
  <si>
    <t>gallon/lb</t>
  </si>
  <si>
    <t>g/lb</t>
  </si>
  <si>
    <t>notes</t>
  </si>
  <si>
    <t>using placeholder diethanolamine</t>
  </si>
  <si>
    <t>g/kg</t>
  </si>
  <si>
    <t>mmBtu/kg</t>
  </si>
  <si>
    <t>Ag_Inputs</t>
  </si>
  <si>
    <t>gallons/ton</t>
  </si>
  <si>
    <t>Pyrolysis_IDL</t>
  </si>
  <si>
    <t>Btu/g</t>
  </si>
  <si>
    <t>gal/g</t>
  </si>
  <si>
    <t>g/g</t>
  </si>
  <si>
    <t>using placeholder Alcohol Synthesis Catalyst</t>
  </si>
  <si>
    <t>Energy Use: mmBtu/ton of product</t>
  </si>
  <si>
    <t xml:space="preserve">     Total Energy</t>
  </si>
  <si>
    <t xml:space="preserve">     Fossil Fuels</t>
  </si>
  <si>
    <t xml:space="preserve">     Natural Gas</t>
  </si>
  <si>
    <t>Urban Emissions: grams/ton</t>
  </si>
  <si>
    <t>Niobium Oxide (Nb2O5)</t>
  </si>
  <si>
    <t>using placeholder with Hydrotreating Catalyst (sulfided CoMo or NiMo)</t>
  </si>
  <si>
    <t>GREET uses ZSM5 as surrogate</t>
  </si>
  <si>
    <t>Using ZSM5 as surrogate</t>
  </si>
  <si>
    <t>Using closest surrogate condensation catalyst</t>
  </si>
  <si>
    <t>GREET uses ZSM-5</t>
  </si>
  <si>
    <t>GREET uses ZSM-5 as surrogate</t>
  </si>
  <si>
    <t>gallons/g</t>
  </si>
  <si>
    <t>Inputs</t>
  </si>
  <si>
    <t>Enzymes_Yeast</t>
  </si>
  <si>
    <t>Considering Butene as surrogate</t>
  </si>
  <si>
    <t>Btu/kg</t>
  </si>
  <si>
    <t>gallons/kg</t>
  </si>
  <si>
    <t>GREET considers Alcohol Synthesis Catalyst</t>
  </si>
  <si>
    <t>Considering ZSM-5 Catalyst as surrogate</t>
  </si>
  <si>
    <t>Considering Corn oil as surrogate</t>
  </si>
  <si>
    <t>Consdiering ZSM-5 catalyst as surrogate</t>
  </si>
  <si>
    <t>GREET considers Nickel</t>
  </si>
  <si>
    <t>Considering Caustic (as pure) as surrogate which considers NaOH as surrogate</t>
  </si>
  <si>
    <t>Considering Charcoal</t>
  </si>
  <si>
    <t>GREET considers ZSM-5</t>
  </si>
  <si>
    <t>Considering Mo/Co/Al2O3 catalyst as surrogate</t>
  </si>
  <si>
    <t>Considering Glucose as surrogate</t>
  </si>
  <si>
    <t>Btu/mmBtu</t>
  </si>
  <si>
    <t>gallon/mmBtu</t>
  </si>
  <si>
    <t>g/mmBtu</t>
  </si>
  <si>
    <t>Results</t>
  </si>
  <si>
    <t>Fuel</t>
  </si>
  <si>
    <t>Electric</t>
  </si>
  <si>
    <t>Stationary Use: U.S. Mix</t>
  </si>
  <si>
    <t>currently considering coproduct electricity having same CI as primary product</t>
  </si>
  <si>
    <t>Central Plants: NG or FG to Gaseous Hydrogen</t>
  </si>
  <si>
    <t>gal/mmBtu</t>
  </si>
  <si>
    <t>Considering sulfur elemental as surrogate</t>
  </si>
  <si>
    <t>Plastics</t>
  </si>
  <si>
    <t>gal/ton</t>
  </si>
  <si>
    <t>Natural Gas to Liquefied Natural Gas (as an intermediate fuel)</t>
  </si>
  <si>
    <t>NG</t>
  </si>
  <si>
    <t>intermediate fuel</t>
  </si>
  <si>
    <t>Ag_inputs</t>
  </si>
  <si>
    <t>Combustion</t>
  </si>
  <si>
    <t>Char transportation from conversion facility to final destination, assuming 50 miles distance (nth plant assumption)</t>
  </si>
  <si>
    <t>Btu/ton</t>
  </si>
  <si>
    <t>Ash disposal</t>
  </si>
  <si>
    <t>T&amp;D</t>
  </si>
  <si>
    <t>transport product</t>
  </si>
  <si>
    <t>Considering feedstock, fuel, and combustion for industrial boiler</t>
  </si>
  <si>
    <t>Petroleum</t>
  </si>
  <si>
    <t>considering feedstock, fuel, and combustion for co-product allocation</t>
  </si>
  <si>
    <t>WCF</t>
  </si>
  <si>
    <t>treatment product</t>
  </si>
  <si>
    <t>Btu/gal</t>
  </si>
  <si>
    <t>gal/gal</t>
  </si>
  <si>
    <t>g/gal</t>
  </si>
  <si>
    <t>Considering wastewater treatment for industrial purposes</t>
  </si>
  <si>
    <t>feedstock processing</t>
  </si>
  <si>
    <t>btu/g</t>
  </si>
  <si>
    <t>considering static values for now (Pyrolysis_IDL!Z294</t>
  </si>
  <si>
    <t>Considering Ni(NO3)2 as surrogate</t>
  </si>
  <si>
    <t>assuming ZSM-5 as surrogate</t>
  </si>
  <si>
    <t>considering ZSM-5 as surrogate</t>
  </si>
  <si>
    <t>Zno (reforming cleanup)</t>
  </si>
  <si>
    <t>GREET considers Activated carbon</t>
  </si>
  <si>
    <t>Soda Ash</t>
  </si>
  <si>
    <t>Beta-ketoadipate</t>
  </si>
  <si>
    <t>Considering Adipic acid as surrogate</t>
  </si>
  <si>
    <t>Biochar (produced and combusted at biorefinery)</t>
  </si>
  <si>
    <t>Flue gas (produced and combusted at biorefinery)</t>
  </si>
  <si>
    <t>EF</t>
  </si>
  <si>
    <t>Willow</t>
  </si>
  <si>
    <t>Willow to Ethanol pathway</t>
  </si>
  <si>
    <t>farming, fertilizer, pesticide, transportation</t>
  </si>
  <si>
    <t>Poplar</t>
  </si>
  <si>
    <t>Poplar to Ethanol pathway</t>
  </si>
  <si>
    <t>Switchgrass</t>
  </si>
  <si>
    <t>Switchgrass to Ethanol pathway</t>
  </si>
  <si>
    <t>Miscanthus</t>
  </si>
  <si>
    <t>Miscanthus to Ethanol pathway</t>
  </si>
  <si>
    <t>Corn Stover</t>
  </si>
  <si>
    <t>Corn Stover to Ethanol pathway</t>
  </si>
  <si>
    <t>Forest Residue</t>
  </si>
  <si>
    <t>Forest Residue to Ethanol pathway</t>
  </si>
  <si>
    <t>collection, transportation</t>
  </si>
  <si>
    <t>Clean Pine</t>
  </si>
  <si>
    <t>Clean Pine to Ethanol pathway</t>
  </si>
  <si>
    <t>25% Clean Pine and 75% Logging Residue for Aromatic Rich Hydrocarbon (ARHC)</t>
  </si>
  <si>
    <t>Logging Residues for IDL, 2020 SOT and 2021 SOT</t>
  </si>
  <si>
    <t>Clean Pine for IDL, 2020 SOT and 2021 SOT</t>
  </si>
  <si>
    <t>Logging Residues</t>
  </si>
  <si>
    <t>25% Clean Pine and 75% Logging Residues blend</t>
  </si>
  <si>
    <t>25% Clean Pine and 75% Logging residues blend</t>
  </si>
  <si>
    <t>landing processing, transportation, receiving and handling, storage, preprocessing</t>
  </si>
  <si>
    <t>production, harvest and collection, landing processing, transportation, receiving and handling, storage, preprocessing</t>
  </si>
  <si>
    <t>IBR</t>
  </si>
  <si>
    <t>fertilizer, pesticide, harvest and collection, transportation, storage, preprocessing, handling, blending, transport to biorefinery</t>
  </si>
  <si>
    <t>Corn Stover for biochemical conversion pathways, Corn Stover, 2021 SOT, 3-pass</t>
  </si>
  <si>
    <t>Corn Stover, 3-pass</t>
  </si>
  <si>
    <t>Corn Stover, 2-pass</t>
  </si>
  <si>
    <t>Corn Stover for biochemical conversion pathways, Corn Stover, 2020 SOT, 2-pass</t>
  </si>
  <si>
    <t>Stream_LCA</t>
  </si>
  <si>
    <t>Stream_Flow</t>
  </si>
  <si>
    <t>Diethanolamine</t>
  </si>
  <si>
    <t>Alcohol Synthesis Catalyst</t>
  </si>
  <si>
    <t>ZSM-5 Catalyst</t>
  </si>
  <si>
    <t xml:space="preserve">Corn oil </t>
  </si>
  <si>
    <t>Butene</t>
  </si>
  <si>
    <t>Mo/Co/Al2O3 catalyst</t>
  </si>
  <si>
    <t>Shift catalyst</t>
  </si>
  <si>
    <t>ZSM-5</t>
  </si>
  <si>
    <t>Nickel</t>
  </si>
  <si>
    <t>Charcoal</t>
  </si>
  <si>
    <t xml:space="preserve"> Corn Steep Liquor </t>
  </si>
  <si>
    <t>Hydrochloric acid</t>
  </si>
  <si>
    <t>H3PO4</t>
  </si>
  <si>
    <t xml:space="preserve">Glucose </t>
  </si>
  <si>
    <t>MEK production, from NREL US LCI</t>
  </si>
  <si>
    <t>Conv. Diesel</t>
  </si>
  <si>
    <t>Sulfur (elemental)</t>
  </si>
  <si>
    <t>considering NACL as surrogate; considering production emissions only; production/process emissions/transportation</t>
  </si>
  <si>
    <t>Sodium Chloride (NaCl)</t>
  </si>
  <si>
    <t xml:space="preserve">Char transportation from conversion facility to final destination </t>
  </si>
  <si>
    <t>LPG</t>
  </si>
  <si>
    <t>Ni(NO3)2</t>
  </si>
  <si>
    <t>Activated carbon</t>
  </si>
  <si>
    <t>Flue gas, industrial boiler</t>
  </si>
  <si>
    <t>Char, boiler</t>
  </si>
  <si>
    <t>Sodium Carbonate</t>
  </si>
  <si>
    <t>Na2CO3</t>
  </si>
  <si>
    <t>Tar reforming catalyst</t>
  </si>
  <si>
    <t>Toluene</t>
  </si>
  <si>
    <t>Toluene Solvent Makeup</t>
  </si>
  <si>
    <t>WWT Polymer</t>
  </si>
  <si>
    <t>Lime in U.S.</t>
  </si>
  <si>
    <t>Dewatering polymer</t>
  </si>
  <si>
    <t>GREET considers polymer as surrogate</t>
  </si>
  <si>
    <t>Pt/ Gamma Al2O3</t>
  </si>
  <si>
    <t>Hydrogen plant catalyst</t>
  </si>
  <si>
    <t xml:space="preserve">Platinum </t>
  </si>
  <si>
    <t>Industrial wastewater treatment plant</t>
  </si>
  <si>
    <t>Fixed-Bed CFP Catalyst (Pt/TiO2)</t>
  </si>
  <si>
    <t>OC</t>
  </si>
  <si>
    <t>consdiering feedstock, fuel, and combustion</t>
  </si>
  <si>
    <t>Small Industrial Boiler (10-100 mmBtu/hr input)</t>
  </si>
  <si>
    <t>btu/mmBtu</t>
  </si>
  <si>
    <t>Natural Gas (feedstock, fuel, and combustion)</t>
  </si>
  <si>
    <t>Natural Gas (feedstock and fuel)</t>
  </si>
  <si>
    <t>considering feedstock and fuel</t>
  </si>
  <si>
    <t>Hydrodesulfurization (reforming cleanup)</t>
  </si>
  <si>
    <t>considering ZnO as surrogate</t>
  </si>
  <si>
    <t>Replaced Fuel</t>
  </si>
  <si>
    <t>Gasoline Vehicle (well to wheels)</t>
  </si>
  <si>
    <t>Gasoline Vehicle: Gasoline</t>
  </si>
  <si>
    <t>feedstock, fuel, vehicle operation</t>
  </si>
  <si>
    <t>Petroleum Conventional Jet (well to wake)</t>
  </si>
  <si>
    <t>Passenger Aircraft, Single Aisle (SA): Petroleum Conventional Jet</t>
  </si>
  <si>
    <t>JetFuel_WTWa</t>
  </si>
  <si>
    <t>J/MJ</t>
  </si>
  <si>
    <t>gal/MJ</t>
  </si>
  <si>
    <t>g/MJ</t>
  </si>
  <si>
    <t>CIDI Vehicle: Conventional and LS Diesel</t>
  </si>
  <si>
    <t>Conventional Diesel in Vehicles (well to wheels)</t>
  </si>
  <si>
    <t>g/mmbtu</t>
  </si>
  <si>
    <t>Residual Oil (well to wheels)</t>
  </si>
  <si>
    <t>Resi. Oil</t>
  </si>
  <si>
    <t>HFO (0.5% sulfur)</t>
  </si>
  <si>
    <t>HFO (0.5% sulfur) (well to hall)</t>
  </si>
  <si>
    <t>Marine_WTH</t>
  </si>
  <si>
    <t>MDO (0.5% sulfur) (well to hall)</t>
  </si>
  <si>
    <t>MDO (0.5% sulfur)</t>
  </si>
  <si>
    <t>feedstock, fuel, combustion</t>
  </si>
  <si>
    <t>feedstock (crude for use in US Refineries), fuel (resi. Oil), combustion (crude oil in boiler)</t>
  </si>
  <si>
    <t>Crude oil (well to wheel)</t>
  </si>
  <si>
    <t>Crude: Industrial boiler</t>
  </si>
  <si>
    <t>Sludge treatment HTL Solids</t>
  </si>
  <si>
    <t>Sludge treatment Solids from HTL Aqueous Treatment</t>
  </si>
  <si>
    <t>Manure treatment HTL Solids</t>
  </si>
  <si>
    <t>Manure treatment Solids from HTL Aqueous Treatment</t>
  </si>
  <si>
    <t>Sludge HTL solids, application to soil (T&amp;D+CCS)</t>
  </si>
  <si>
    <t>btu/ton</t>
  </si>
  <si>
    <t>Manure sludge HTL solids, application to soil (T&amp;D+CCS)</t>
  </si>
  <si>
    <t>T&amp;D data of HTL Solids to sequestration site from GREET1 T&amp;D tab; data on CCS rate from SI12, Masum et al., 2023; assuming 62 miles transportation distance one way as per GREET</t>
  </si>
  <si>
    <t>Sludge to Biorefinery for HTL</t>
  </si>
  <si>
    <t>Manure to Biorefinery for HTL</t>
  </si>
  <si>
    <t>Credits</t>
  </si>
  <si>
    <t>Transport distance assumed as per GREET1, 72 miles one way. Considers counterfactual credit of swine manure management.</t>
  </si>
  <si>
    <t>Acetone (Feed&amp; Fuel)</t>
  </si>
  <si>
    <t>Tar Reforming Catalyst</t>
  </si>
  <si>
    <t>Caustic as pure</t>
  </si>
  <si>
    <t>Biocrude</t>
  </si>
  <si>
    <t>CIDI combination Short-Haul Trucks: Conventional and LS Diesel; assuming 62 miles (100 km) travel distance</t>
  </si>
  <si>
    <t>HDV_WTW</t>
  </si>
  <si>
    <t>Partially upgraded Marine fuel</t>
  </si>
  <si>
    <t>Fully upgraded Marine fuel</t>
  </si>
  <si>
    <t>density</t>
  </si>
  <si>
    <t>density_unit_numerator</t>
  </si>
  <si>
    <t>density_unit_denominator</t>
  </si>
  <si>
    <t>SI Table S2, Masum et al., 2023</t>
  </si>
  <si>
    <t>g</t>
  </si>
  <si>
    <t>l</t>
  </si>
  <si>
    <t>LHV</t>
  </si>
  <si>
    <t>LHV_unit_numerator</t>
  </si>
  <si>
    <t>LHV_unit_denominator</t>
  </si>
  <si>
    <t>MJ</t>
  </si>
  <si>
    <t>Source</t>
  </si>
  <si>
    <t>SI Table S2, Masum et al., 2024</t>
  </si>
  <si>
    <t>SI Table S2, Masum et al., 2025</t>
  </si>
  <si>
    <t>gal</t>
  </si>
  <si>
    <t>average of renewable diesel types; GREET1 2022, Fuel_Specs</t>
  </si>
  <si>
    <t>SPK (FT Jet Fuel/HRJ); GREET1 2022, Fuel_Specs</t>
  </si>
  <si>
    <t>U.S. conventional diesel; GREET1 2022, Fuel_Specs</t>
  </si>
  <si>
    <t>average of renewable gasoline types; GREET1 2022, Fuel_Specs</t>
  </si>
  <si>
    <t>kg</t>
  </si>
  <si>
    <t>btu/MJ</t>
  </si>
  <si>
    <t>Crude oil; GREET1 2022, Fuel_Specs</t>
  </si>
  <si>
    <t>Transport distance assumed as per GREET1, 29 miles one way. Considers counterfactual scenario.</t>
  </si>
  <si>
    <t>landing processing, transportation, receiving&amp; handling, storage, preprocessing</t>
  </si>
  <si>
    <t>Logging Residues for CFP, 2020 SOT</t>
  </si>
  <si>
    <t>Clean Pine Production, Harvest and Collection, Landing Processing, Transportation, Receiving &amp; Handling, Storage, Preprocessing</t>
  </si>
  <si>
    <t>Clean Pine for CFP, 2020 SOT</t>
  </si>
  <si>
    <t>Wax</t>
  </si>
  <si>
    <t>Residual oil</t>
  </si>
  <si>
    <t>Considering wax displacing residual oil (fuel, feedstock, combustion), assumption as per PUP_conversion tab GREET1 2022</t>
  </si>
  <si>
    <t>Triethylene glycol</t>
  </si>
  <si>
    <t>Fossil Mono Ethylene Glycol (MEG)</t>
  </si>
  <si>
    <t>mmbtu/ton</t>
  </si>
  <si>
    <t>production and T&amp;D of chemical</t>
  </si>
  <si>
    <t>Carbon Dioxide</t>
  </si>
  <si>
    <t>CO2</t>
  </si>
  <si>
    <t xml:space="preserve">Total Energy </t>
  </si>
  <si>
    <t>Coal</t>
  </si>
  <si>
    <t>CO2 (w/ C in VOC &amp; CO)</t>
  </si>
  <si>
    <t>CH4</t>
  </si>
  <si>
    <t>N2O</t>
  </si>
  <si>
    <t>GHGs</t>
  </si>
  <si>
    <t>VOC: Total</t>
  </si>
  <si>
    <t>CO: Total</t>
  </si>
  <si>
    <t>NOx: Total</t>
  </si>
  <si>
    <t>PM10: Total</t>
  </si>
  <si>
    <t>PM2.5: Total</t>
  </si>
  <si>
    <t>SOx: Total</t>
  </si>
  <si>
    <t>BC Total</t>
  </si>
  <si>
    <t>OC Total</t>
  </si>
  <si>
    <t>VOC: Urban</t>
  </si>
  <si>
    <t>CO: Urban</t>
  </si>
  <si>
    <t>NOx: Urban</t>
  </si>
  <si>
    <t>PM10: Urban</t>
  </si>
  <si>
    <t>PM2.5: Urban</t>
  </si>
  <si>
    <t>SOx: Urban</t>
  </si>
  <si>
    <t>BC: Urban</t>
  </si>
  <si>
    <t>OC: Urban</t>
  </si>
  <si>
    <t>Considering U.S. conventional gasoline vehicle as credit: feedstock, fuel, vehicle operation</t>
  </si>
  <si>
    <t xml:space="preserve">     Total energy</t>
  </si>
  <si>
    <t xml:space="preserve">     Fossil fuels</t>
  </si>
  <si>
    <t xml:space="preserve">     Natural gas</t>
  </si>
  <si>
    <t>Total energy</t>
  </si>
  <si>
    <t>Fossil fuels</t>
  </si>
  <si>
    <t>Natural gas</t>
  </si>
  <si>
    <t>Water consumption</t>
  </si>
  <si>
    <t>VOC</t>
  </si>
  <si>
    <t>CO</t>
  </si>
  <si>
    <t>NOx</t>
  </si>
  <si>
    <t>PM10</t>
  </si>
  <si>
    <t>PM2.5</t>
  </si>
  <si>
    <t>SOx</t>
  </si>
  <si>
    <t>BC</t>
  </si>
  <si>
    <t>Urban: VOC</t>
  </si>
  <si>
    <t>Urban: CO</t>
  </si>
  <si>
    <t>Urban: NOx</t>
  </si>
  <si>
    <t>Urban: PM10</t>
  </si>
  <si>
    <t>Urban: PM2.5</t>
  </si>
  <si>
    <t>Urban: SOx</t>
  </si>
  <si>
    <t>Urban: BC</t>
  </si>
  <si>
    <t>Urban: OC</t>
  </si>
  <si>
    <t>Biogenic CH4</t>
  </si>
  <si>
    <t>Biogenic CO2</t>
  </si>
  <si>
    <t xml:space="preserve">     CO2 (w/ C in VOC &amp; CO)</t>
  </si>
  <si>
    <t>Loss factor</t>
  </si>
  <si>
    <t>Other GHG Emissions</t>
  </si>
  <si>
    <t>LCA metrics</t>
  </si>
  <si>
    <t>Energy: mmBtu/ton</t>
  </si>
  <si>
    <t>Urban emissions: grams/ton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</si>
  <si>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</si>
  <si>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</si>
  <si>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</si>
  <si>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</si>
  <si>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</si>
  <si>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</si>
  <si>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</si>
  <si>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</si>
  <si>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 xml:space="preserve">     GHGs (grams/ton)</t>
  </si>
  <si>
    <t xml:space="preserve">    Total energy</t>
  </si>
  <si>
    <t xml:space="preserve">    Fossil fuels</t>
  </si>
  <si>
    <t xml:space="preserve">    Coal</t>
  </si>
  <si>
    <t xml:space="preserve">    Natural gas</t>
  </si>
  <si>
    <t xml:space="preserve">    Petroleum</t>
  </si>
  <si>
    <t>Total emissions: grams/mmBtu of fuel throughput, except as noted</t>
  </si>
  <si>
    <t xml:space="preserve">     VOC from bulk terminal</t>
  </si>
  <si>
    <t xml:space="preserve">     VOC from ref. Station</t>
  </si>
  <si>
    <t xml:space="preserve">     GHGs</t>
  </si>
  <si>
    <t>Urban emissions: grams/mmBtu of fuel throughput, except as noted</t>
  </si>
  <si>
    <t>Energy Use: mmBtu/ton</t>
  </si>
  <si>
    <t>Water consumption: gallon/ton</t>
  </si>
  <si>
    <t>Energy: Btu/g of material throughput, except as noted</t>
  </si>
  <si>
    <t>Water consumption (gal/g)</t>
  </si>
  <si>
    <t>Total emissions: grams/g of material throughput, except as noted</t>
  </si>
  <si>
    <t>Urban emissions: grams/g of material throughput, except as noted</t>
  </si>
  <si>
    <t>Energy Use: mmBtu per ton</t>
  </si>
  <si>
    <t>Water consumption: gallons/mmBtu of fuel throughput</t>
  </si>
  <si>
    <t>Water consumption: gallons per ton</t>
  </si>
  <si>
    <t>Total Emissions: grams per ton</t>
  </si>
  <si>
    <t>Urban Emissions: grams per ton</t>
  </si>
  <si>
    <t xml:space="preserve">    VOC</t>
  </si>
  <si>
    <t xml:space="preserve">    CO</t>
  </si>
  <si>
    <t xml:space="preserve">    NOx</t>
  </si>
  <si>
    <t xml:space="preserve">    PM10</t>
  </si>
  <si>
    <t xml:space="preserve">    PM2.5</t>
  </si>
  <si>
    <t xml:space="preserve">    SOx</t>
  </si>
  <si>
    <t xml:space="preserve">    BC</t>
  </si>
  <si>
    <t xml:space="preserve">    OC</t>
  </si>
  <si>
    <t xml:space="preserve">    CH4</t>
  </si>
  <si>
    <t xml:space="preserve">    N2O</t>
  </si>
  <si>
    <t xml:space="preserve">    CO2</t>
  </si>
  <si>
    <t xml:space="preserve">    CO2 (w/ C in VOC &amp; CO)</t>
  </si>
  <si>
    <t xml:space="preserve">    GHGs</t>
  </si>
  <si>
    <t>5.2) Urban Emissions: Grams per mmBtu of Fuel Throughput at Each Stage</t>
  </si>
  <si>
    <t>4.2) Urban Emissions: Grams per mmBtu of Fuel Throughput at Each Stage</t>
  </si>
  <si>
    <t>Water consumption: gallons/ton</t>
  </si>
  <si>
    <t>Energy Consumption: Btu/mmBtu of fuel transported</t>
  </si>
  <si>
    <t xml:space="preserve">           Total energy </t>
  </si>
  <si>
    <t xml:space="preserve">           Fossil energy</t>
  </si>
  <si>
    <t xml:space="preserve">           Coal</t>
  </si>
  <si>
    <t xml:space="preserve">           Natural gas</t>
  </si>
  <si>
    <t xml:space="preserve">           Petroleum</t>
  </si>
  <si>
    <t>Water consumption: gallons/mmBtu of fuel transported</t>
  </si>
  <si>
    <t>Total Emissions: grams/mmBtu fuel transported</t>
  </si>
  <si>
    <t xml:space="preserve">              VOC</t>
  </si>
  <si>
    <t xml:space="preserve">              CO</t>
  </si>
  <si>
    <t xml:space="preserve">              NOx</t>
  </si>
  <si>
    <t xml:space="preserve">              PM10</t>
  </si>
  <si>
    <t xml:space="preserve">              PM2.5</t>
  </si>
  <si>
    <t xml:space="preserve">              SOx</t>
  </si>
  <si>
    <t xml:space="preserve">              BC</t>
  </si>
  <si>
    <t xml:space="preserve">              OC</t>
  </si>
  <si>
    <t xml:space="preserve">              CH4</t>
  </si>
  <si>
    <t xml:space="preserve">              N2O</t>
  </si>
  <si>
    <t xml:space="preserve">              CO2</t>
  </si>
  <si>
    <t>Urban Emissions: grams/mmBtu of fuel transported</t>
  </si>
  <si>
    <t>Energy use: Btu/gal treated</t>
  </si>
  <si>
    <t>Water consumption, gallons/gal treated</t>
  </si>
  <si>
    <t>Total emissions: grams/gal treated</t>
  </si>
  <si>
    <t xml:space="preserve">     CH4: combustion</t>
  </si>
  <si>
    <t>Urban emissions: grams/gal treated</t>
  </si>
  <si>
    <t>Water consumption, gallons/mmBtu of fuel throughput</t>
  </si>
  <si>
    <t xml:space="preserve">     Misc. CO2</t>
  </si>
  <si>
    <t xml:space="preserve">     VOC from refueling station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</si>
  <si>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</si>
  <si>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</si>
  <si>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</si>
  <si>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</si>
  <si>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</si>
  <si>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</si>
  <si>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Total emissions: grams</t>
  </si>
  <si>
    <t>Urban emissions: grams</t>
  </si>
  <si>
    <t>Fossi lfuels</t>
  </si>
  <si>
    <t>BC, Total</t>
  </si>
  <si>
    <t>OC, Total</t>
  </si>
  <si>
    <t xml:space="preserve">     Biogenic CH4</t>
  </si>
  <si>
    <t>GREET_LCA_metrices</t>
  </si>
  <si>
    <t>-</t>
  </si>
  <si>
    <t>Harmonized_LCA_metrices</t>
  </si>
  <si>
    <t>Total Energy</t>
  </si>
  <si>
    <t>Fossil Fuels</t>
  </si>
  <si>
    <t>Natural Gas</t>
  </si>
  <si>
    <t>GHGs (grams/ton)</t>
  </si>
  <si>
    <t>VOC from bulk terminal</t>
  </si>
  <si>
    <t>VOC from ref. Station</t>
  </si>
  <si>
    <t>Fossil energy</t>
  </si>
  <si>
    <t>CH4: combustion</t>
  </si>
  <si>
    <t>Total Emissions: grams/mmBtu of fuel throughput, except as noted</t>
  </si>
  <si>
    <t>Misc. CO2</t>
  </si>
  <si>
    <t>VOC from refueling station</t>
  </si>
  <si>
    <t>Total energy, Btu</t>
  </si>
  <si>
    <t>Fossil fuels, Btu</t>
  </si>
  <si>
    <t>Coal, Btu</t>
  </si>
  <si>
    <t>Natural gas, Btu</t>
  </si>
  <si>
    <t>Petroleum, Btu</t>
  </si>
  <si>
    <t>Water Consumption</t>
  </si>
  <si>
    <t>h</t>
  </si>
  <si>
    <t>name</t>
  </si>
  <si>
    <t>mark headers</t>
  </si>
  <si>
    <t>Energy demand</t>
  </si>
  <si>
    <t>Urban emissions</t>
  </si>
  <si>
    <t>Total emissions</t>
  </si>
  <si>
    <t>Coal to Power Plants, industrial boiler</t>
  </si>
  <si>
    <t>Coal to Power Plants, IGCC turbine</t>
  </si>
  <si>
    <t>Limestone</t>
  </si>
  <si>
    <t>BC Urban</t>
  </si>
  <si>
    <t>OC Urban</t>
  </si>
  <si>
    <t>T&amp;D; compression &amp; precooling</t>
  </si>
  <si>
    <t>Coal-Fired Power Plant</t>
  </si>
  <si>
    <t>Parameter_B</t>
  </si>
  <si>
    <t>Natural Gas (combustion)</t>
  </si>
  <si>
    <t>Natural Gas as Stationary Fuel</t>
  </si>
  <si>
    <t>No. 2 diesel fuel (feedstock and fuel)</t>
  </si>
  <si>
    <t>No. 2 diesel fuel (Combustion)</t>
  </si>
  <si>
    <t>Coal (feedstock, fuel, and combustion)</t>
  </si>
  <si>
    <t>Coal (feedstock and fuel)</t>
  </si>
  <si>
    <t>Coal to Power Plants</t>
  </si>
  <si>
    <t>feedstock, fuel</t>
  </si>
  <si>
    <t>Coal (combustion)</t>
  </si>
  <si>
    <t>IGCC turbine</t>
  </si>
  <si>
    <t>combustion</t>
  </si>
  <si>
    <t>Sludge (dry basis), T&amp;D</t>
  </si>
  <si>
    <t>Manure Sludge (dry basis), T&amp;D</t>
  </si>
  <si>
    <t>Sludge (dry basis), Counterfactual</t>
  </si>
  <si>
    <t>WWTP sludge, conventional waste management practice</t>
  </si>
  <si>
    <t>Waste</t>
  </si>
  <si>
    <t>Manure Sludge (dry basis), Counterfactual</t>
  </si>
  <si>
    <t>Swine manure management, conventional waste management practice</t>
  </si>
  <si>
    <t>CCS Stream, Biogenic</t>
  </si>
  <si>
    <t>CCS Stream, Fossil</t>
  </si>
  <si>
    <t>summation of CO2 and biogenic CO2 to get net CO2</t>
  </si>
  <si>
    <t>MoS2</t>
  </si>
  <si>
    <t>Molybdenum Disulfide catalyst</t>
  </si>
  <si>
    <t>Process Emissions, Fossil</t>
  </si>
  <si>
    <t>Conversion: Input Supply Chains</t>
  </si>
  <si>
    <t>Conversion: Combustion Ems, Fossil</t>
  </si>
  <si>
    <t>Fuel Use</t>
  </si>
  <si>
    <t>Coproduct Credits</t>
  </si>
  <si>
    <t>Avoided Ems Credits</t>
  </si>
  <si>
    <t>Marine Biooil</t>
  </si>
  <si>
    <t>Jet Fuel T&amp;D</t>
  </si>
  <si>
    <t>SAF: jet fuel T&amp;D, combustion emissions</t>
  </si>
  <si>
    <t>MJ/MJ</t>
  </si>
  <si>
    <t>Combustion w/o CO2</t>
  </si>
  <si>
    <t>T&amp;D emissions and combustion emissions without CO2 as CO2 is biogenic for SAF</t>
  </si>
  <si>
    <t>JetFuel_WTP, JetFuel_WTWa</t>
  </si>
  <si>
    <t>Transportation</t>
  </si>
  <si>
    <t>Distribution</t>
  </si>
  <si>
    <t>Fuel combustion</t>
  </si>
  <si>
    <t>T&amp;D, fuel combustion except CO2, as the CO2 is biogenic</t>
  </si>
  <si>
    <t>gal/MMBtu</t>
  </si>
  <si>
    <t>T&amp;D, HDV_WTW</t>
  </si>
  <si>
    <t>T&amp;D,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</si>
</sst>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"/>
    <numFmt numFmtId="165" formatCode="0.000"/>
    <numFmt numFmtId="166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1" applyNumberFormat="1" applyFont="1"/>
    <xf numFmtId="164" fontId="0" fillId="0" borderId="0" xfId="1" applyNumberFormat="1" applyFont="1"/>
    <xf numFmtId="2" fontId="0" fillId="0" borderId="0" xfId="1" applyNumberFormat="1" applyFont="1" applyFill="1"/>
    <xf numFmtId="165" fontId="0" fillId="0" borderId="0" xfId="0" applyNumberFormat="1"/>
    <xf numFmtId="165" fontId="0" fillId="0" borderId="0" xfId="1" applyNumberFormat="1" applyFont="1"/>
    <xf numFmtId="0" fontId="0" fillId="0" borderId="1" xfId="0" applyBorder="1"/>
    <xf numFmtId="165" fontId="1" fillId="0" borderId="0" xfId="0" applyNumberFormat="1" applyFont="1"/>
    <xf numFmtId="2" fontId="1" fillId="0" borderId="0" xfId="1" applyNumberFormat="1" applyFont="1"/>
    <xf numFmtId="3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166" fontId="0" fillId="0" borderId="0" xfId="0" applyNumberFormat="1"/>
    <xf numFmtId="4" fontId="0" fillId="0" borderId="0" xfId="0" applyNumberFormat="1"/>
    <xf numFmtId="165" fontId="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ar\Box\saura_self\GREET\GREET_2022\GREET1_2022.xlsm" TargetMode="External"/><Relationship Id="rId1" Type="http://schemas.openxmlformats.org/officeDocument/2006/relationships/externalLinkPath" Target="/Users/skar/Box/saura_self/GREET/GREET_2022/GREET1_2022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ar\Box\saura_self\Proj%20-%20Best%20use%20of%20biomass\literature\Marine%20pathways\GREET1_2022_Marine_Jan9_Farhad_.xlsm" TargetMode="External"/><Relationship Id="rId1" Type="http://schemas.openxmlformats.org/officeDocument/2006/relationships/externalLinkPath" Target="/Users/skar/Box/saura_self/Proj%20-%20Best%20use%20of%20biomass/literature/Marine%20pathways/GREET1_2022_Marine_Jan9_Farhad_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puts"/>
      <sheetName val="Results"/>
      <sheetName val="H2_User_Inpu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Macroalgae"/>
      <sheetName val="Waste"/>
      <sheetName val="RNG"/>
      <sheetName val="Pyrolysis_IDL"/>
      <sheetName val="IBR"/>
      <sheetName val="PUP_conversion"/>
      <sheetName val="CESA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SU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>
        <row r="1467">
          <cell r="E1467" t="str">
            <v>Energy Use: mmBtu per ton</v>
          </cell>
        </row>
        <row r="1468">
          <cell r="E1468" t="str">
            <v xml:space="preserve">    Total energy</v>
          </cell>
          <cell r="Z1468">
            <v>5.0815372194494755</v>
          </cell>
          <cell r="AE1468">
            <v>0.33158434579224533</v>
          </cell>
          <cell r="AR1468">
            <v>71.962516571030534</v>
          </cell>
          <cell r="AU1468">
            <v>18.158365390547626</v>
          </cell>
          <cell r="AX1468">
            <v>0.51148700902194966</v>
          </cell>
        </row>
        <row r="1469">
          <cell r="E1469" t="str">
            <v xml:space="preserve">    Fossil fuels</v>
          </cell>
          <cell r="Z1469">
            <v>5.0745403840135523</v>
          </cell>
          <cell r="AE1469">
            <v>0.26304843780989762</v>
          </cell>
          <cell r="AR1469">
            <v>66.004270519864079</v>
          </cell>
          <cell r="AU1469">
            <v>16.029450613423386</v>
          </cell>
          <cell r="AX1469">
            <v>0.42570725825941902</v>
          </cell>
        </row>
        <row r="1470">
          <cell r="E1470" t="str">
            <v xml:space="preserve">    Coal</v>
          </cell>
          <cell r="Z1470">
            <v>4.241209914299791</v>
          </cell>
          <cell r="AE1470">
            <v>0.11661062166911371</v>
          </cell>
          <cell r="AR1470">
            <v>26.031205469209919</v>
          </cell>
          <cell r="AU1470">
            <v>3.622247367663848</v>
          </cell>
          <cell r="AX1470">
            <v>0.14595019719811383</v>
          </cell>
        </row>
        <row r="1471">
          <cell r="E1471" t="str">
            <v xml:space="preserve">    Natural gas</v>
          </cell>
          <cell r="Z1471">
            <v>7.8615078252256998E-2</v>
          </cell>
          <cell r="AE1471">
            <v>0.14294895728731868</v>
          </cell>
          <cell r="AR1471">
            <v>15.116507692435611</v>
          </cell>
          <cell r="AU1471">
            <v>12.295774367811985</v>
          </cell>
          <cell r="AX1471">
            <v>0.27535288625839038</v>
          </cell>
        </row>
        <row r="1472">
          <cell r="E1472" t="str">
            <v xml:space="preserve">    Petroleum</v>
          </cell>
          <cell r="Z1472">
            <v>0.75471539146150546</v>
          </cell>
          <cell r="AE1472">
            <v>3.4888588534652304E-3</v>
          </cell>
          <cell r="AR1472">
            <v>24.856557358218552</v>
          </cell>
          <cell r="AU1472">
            <v>0.11142887794755295</v>
          </cell>
          <cell r="AX1472">
            <v>4.4041748029147619E-3</v>
          </cell>
        </row>
        <row r="1473">
          <cell r="E1473" t="str">
            <v>Water consumption</v>
          </cell>
          <cell r="Z1473">
            <v>30.906970432787446</v>
          </cell>
          <cell r="AE1473">
            <v>27.696575834088922</v>
          </cell>
          <cell r="AR1473">
            <v>5470.9651720130341</v>
          </cell>
          <cell r="AU1473">
            <v>883.03354364493896</v>
          </cell>
          <cell r="AX1473">
            <v>212.56881398200426</v>
          </cell>
        </row>
        <row r="1474">
          <cell r="E1474" t="str">
            <v>Total Emissions: grams per ton</v>
          </cell>
        </row>
        <row r="1475">
          <cell r="E1475" t="str">
            <v xml:space="preserve">    VOC</v>
          </cell>
          <cell r="Z1475">
            <v>80.580956003067755</v>
          </cell>
          <cell r="AE1475">
            <v>2.4214293191082392</v>
          </cell>
          <cell r="AR1475">
            <v>501.86220196562806</v>
          </cell>
          <cell r="AU1475">
            <v>171.68391470940617</v>
          </cell>
          <cell r="AX1475">
            <v>4.2149642579532394</v>
          </cell>
        </row>
        <row r="1476">
          <cell r="E1476" t="str">
            <v xml:space="preserve">    CO</v>
          </cell>
          <cell r="Z1476">
            <v>497.67714113108025</v>
          </cell>
          <cell r="AE1476">
            <v>8.6718853272678853</v>
          </cell>
          <cell r="AR1476">
            <v>1986.6537401685357</v>
          </cell>
          <cell r="AU1476">
            <v>673.94284615934339</v>
          </cell>
          <cell r="AX1476">
            <v>15.940429202897528</v>
          </cell>
        </row>
        <row r="1477">
          <cell r="E1477" t="str">
            <v xml:space="preserve">    NOx</v>
          </cell>
          <cell r="Z1477">
            <v>289.16737081226091</v>
          </cell>
          <cell r="AE1477">
            <v>15.710160250862488</v>
          </cell>
          <cell r="AR1477">
            <v>5138.3225584341599</v>
          </cell>
          <cell r="AU1477">
            <v>1036.458554420909</v>
          </cell>
          <cell r="AX1477">
            <v>26.598124888658987</v>
          </cell>
        </row>
        <row r="1478">
          <cell r="E1478" t="str">
            <v xml:space="preserve">    PM10</v>
          </cell>
          <cell r="Z1478">
            <v>152.46673568680046</v>
          </cell>
          <cell r="AE1478">
            <v>2.3679336384478642</v>
          </cell>
          <cell r="AR1478">
            <v>2353.0062696408831</v>
          </cell>
          <cell r="AU1478">
            <v>101.12878113027583</v>
          </cell>
          <cell r="AX1478">
            <v>3.302230989621183</v>
          </cell>
        </row>
        <row r="1479">
          <cell r="E1479" t="str">
            <v xml:space="preserve">    PM2.5</v>
          </cell>
          <cell r="Z1479">
            <v>96.830399810456981</v>
          </cell>
          <cell r="AE1479">
            <v>1.2989891176333972</v>
          </cell>
          <cell r="AR1479">
            <v>1157.008053820779</v>
          </cell>
          <cell r="AU1479">
            <v>67.827485080558844</v>
          </cell>
          <cell r="AX1479">
            <v>1.9631468791547266</v>
          </cell>
        </row>
        <row r="1480">
          <cell r="E1480" t="str">
            <v xml:space="preserve">    SOx</v>
          </cell>
          <cell r="Z1480">
            <v>164.20428102094451</v>
          </cell>
          <cell r="AE1480">
            <v>13.868679458320065</v>
          </cell>
          <cell r="AR1480">
            <v>4087.1307819919757</v>
          </cell>
          <cell r="AU1480">
            <v>511.2714160045719</v>
          </cell>
          <cell r="AX1480">
            <v>55633.346003835817</v>
          </cell>
        </row>
        <row r="1481">
          <cell r="E1481" t="str">
            <v xml:space="preserve">    BC</v>
          </cell>
          <cell r="Z1481">
            <v>4.3126753762693806</v>
          </cell>
          <cell r="AE1481">
            <v>6.8218461668278135E-2</v>
          </cell>
          <cell r="AR1481">
            <v>32.900211384930373</v>
          </cell>
          <cell r="AU1481">
            <v>6.7702109033372491</v>
          </cell>
          <cell r="AX1481">
            <v>0.14248289930054647</v>
          </cell>
        </row>
        <row r="1482">
          <cell r="E1482" t="str">
            <v xml:space="preserve">    OC</v>
          </cell>
          <cell r="Z1482">
            <v>7.7400838266734286</v>
          </cell>
          <cell r="AE1482">
            <v>0.33146913458142557</v>
          </cell>
          <cell r="AR1482">
            <v>54.785748955306552</v>
          </cell>
          <cell r="AU1482">
            <v>22.046892090142244</v>
          </cell>
          <cell r="AX1482">
            <v>0.55912469325324932</v>
          </cell>
        </row>
        <row r="1483">
          <cell r="E1483" t="str">
            <v xml:space="preserve">    CH4</v>
          </cell>
          <cell r="Z1483">
            <v>696.46018085944559</v>
          </cell>
          <cell r="AE1483">
            <v>43.355399315679641</v>
          </cell>
          <cell r="AR1483">
            <v>8704.4152050946504</v>
          </cell>
          <cell r="AU1483">
            <v>2931.2338959832546</v>
          </cell>
          <cell r="AX1483">
            <v>73.715989729723745</v>
          </cell>
        </row>
        <row r="1484">
          <cell r="E1484" t="str">
            <v xml:space="preserve">    N2O</v>
          </cell>
          <cell r="Z1484">
            <v>1.0005581895682276</v>
          </cell>
          <cell r="AE1484">
            <v>0.41555593331994545</v>
          </cell>
          <cell r="AR1484">
            <v>80.960533486730299</v>
          </cell>
          <cell r="AU1484">
            <v>28.225714434723486</v>
          </cell>
          <cell r="AX1484">
            <v>0.69077725887298036</v>
          </cell>
        </row>
        <row r="1485">
          <cell r="E1485" t="str">
            <v xml:space="preserve">    CO2</v>
          </cell>
          <cell r="Z1485">
            <v>618052.39184041834</v>
          </cell>
          <cell r="AE1485">
            <v>20448.159646060114</v>
          </cell>
          <cell r="AR1485">
            <v>5481665.203029125</v>
          </cell>
          <cell r="AU1485">
            <v>1100874.3376550267</v>
          </cell>
          <cell r="AX1485">
            <v>31309.985274216062</v>
          </cell>
        </row>
        <row r="1486">
          <cell r="E1486" t="str">
            <v xml:space="preserve">    CO2 (w/ C in VOC &amp; CO)</v>
          </cell>
          <cell r="Z1486">
            <v>619085.59989888151</v>
          </cell>
          <cell r="AE1486">
            <v>20469.333682476088</v>
          </cell>
          <cell r="AR1486">
            <v>5486351.224674087</v>
          </cell>
          <cell r="AU1486">
            <v>1102468.4722331692</v>
          </cell>
          <cell r="AX1486">
            <v>31348.171158710284</v>
          </cell>
        </row>
        <row r="1487">
          <cell r="E1487" t="str">
            <v xml:space="preserve">    GHGs</v>
          </cell>
          <cell r="Z1487">
            <v>640113.26567424508</v>
          </cell>
          <cell r="AE1487">
            <v>21874.771351879688</v>
          </cell>
          <cell r="AR1487">
            <v>5767845.0234277854</v>
          </cell>
          <cell r="AU1487">
            <v>1197524.8623741497</v>
          </cell>
          <cell r="AX1487">
            <v>33733.489844328375</v>
          </cell>
        </row>
        <row r="1488">
          <cell r="E1488" t="str">
            <v>Urban Emissions: grams per ton</v>
          </cell>
        </row>
        <row r="1489">
          <cell r="E1489" t="str">
            <v xml:space="preserve">    VOC</v>
          </cell>
          <cell r="Z1489">
            <v>1.8101540320459986</v>
          </cell>
          <cell r="AE1489">
            <v>0.16240387700915881</v>
          </cell>
          <cell r="AR1489">
            <v>62.489241059613114</v>
          </cell>
          <cell r="AU1489">
            <v>9.23838643994252</v>
          </cell>
          <cell r="AX1489">
            <v>0.25474929805937097</v>
          </cell>
        </row>
        <row r="1490">
          <cell r="E1490" t="str">
            <v xml:space="preserve">    CO</v>
          </cell>
          <cell r="Z1490">
            <v>1.4069759726283109</v>
          </cell>
          <cell r="AE1490">
            <v>1.9400253406544008</v>
          </cell>
          <cell r="AR1490">
            <v>201.06753560847883</v>
          </cell>
          <cell r="AU1490">
            <v>80.751078654975174</v>
          </cell>
          <cell r="AX1490">
            <v>2.6796713984737357</v>
          </cell>
        </row>
        <row r="1491">
          <cell r="E1491" t="str">
            <v xml:space="preserve">    NOx</v>
          </cell>
          <cell r="Z1491">
            <v>3.2488242409348689</v>
          </cell>
          <cell r="AE1491">
            <v>4.1170169406987522</v>
          </cell>
          <cell r="AR1491">
            <v>412.39232119454357</v>
          </cell>
          <cell r="AU1491">
            <v>152.04997190040581</v>
          </cell>
          <cell r="AX1491">
            <v>5.4495235949763359</v>
          </cell>
        </row>
        <row r="1492">
          <cell r="E1492" t="str">
            <v xml:space="preserve">    PM10</v>
          </cell>
          <cell r="Z1492">
            <v>0.36844983935349446</v>
          </cell>
          <cell r="AE1492">
            <v>0.46430999333236228</v>
          </cell>
          <cell r="AR1492">
            <v>49.408324380520789</v>
          </cell>
          <cell r="AU1492">
            <v>14.482186252342268</v>
          </cell>
          <cell r="AX1492">
            <v>0.58186145014397783</v>
          </cell>
        </row>
        <row r="1493">
          <cell r="E1493" t="str">
            <v xml:space="preserve">    PM2.5</v>
          </cell>
          <cell r="Z1493">
            <v>0.32089576977984841</v>
          </cell>
          <cell r="AE1493">
            <v>0.38487852711384452</v>
          </cell>
          <cell r="AR1493">
            <v>41.434548338837274</v>
          </cell>
          <cell r="AU1493">
            <v>12.013672692983315</v>
          </cell>
          <cell r="AX1493">
            <v>0.48243063528307695</v>
          </cell>
        </row>
        <row r="1494">
          <cell r="E1494" t="str">
            <v xml:space="preserve">    SOx</v>
          </cell>
          <cell r="Z1494">
            <v>0.95863031027826773</v>
          </cell>
          <cell r="AE1494">
            <v>4.28576572362251</v>
          </cell>
          <cell r="AR1494">
            <v>389.40151451436691</v>
          </cell>
          <cell r="AU1494">
            <v>133.92230206238952</v>
          </cell>
          <cell r="AX1494">
            <v>5.3738320403536903</v>
          </cell>
        </row>
        <row r="1495">
          <cell r="E1495" t="str">
            <v xml:space="preserve">    BC</v>
          </cell>
          <cell r="Z1495">
            <v>3.5399753420620218E-2</v>
          </cell>
          <cell r="AE1495">
            <v>1.7682026759370469E-2</v>
          </cell>
          <cell r="AR1495">
            <v>2.4337493630904068</v>
          </cell>
          <cell r="AU1495">
            <v>0.5610771241399779</v>
          </cell>
          <cell r="AX1495">
            <v>2.2276043147967491E-2</v>
          </cell>
        </row>
        <row r="1496">
          <cell r="E1496" t="str">
            <v xml:space="preserve">    OC</v>
          </cell>
          <cell r="Z1496">
            <v>6.9322754334187608E-2</v>
          </cell>
          <cell r="AE1496">
            <v>9.6579864414106459E-2</v>
          </cell>
          <cell r="AR1496">
            <v>9.6832980466738121</v>
          </cell>
          <cell r="AU1496">
            <v>3.0245906632899517</v>
          </cell>
          <cell r="AX1496">
            <v>0.12118108046637888</v>
          </cell>
        </row>
        <row r="1497">
          <cell r="E1497" t="str">
            <v>Other GHG Emissions</v>
          </cell>
          <cell r="Z1497">
            <v>0</v>
          </cell>
          <cell r="AE1497">
            <v>0</v>
          </cell>
          <cell r="AR1497">
            <v>0</v>
          </cell>
          <cell r="AU1497">
            <v>0</v>
          </cell>
          <cell r="AX1497">
            <v>0</v>
          </cell>
        </row>
        <row r="1505">
          <cell r="K1505">
            <v>78141.771497558453</v>
          </cell>
        </row>
        <row r="1506">
          <cell r="K1506">
            <v>77476.469259499907</v>
          </cell>
        </row>
        <row r="1507">
          <cell r="K1507">
            <v>3814.779313978368</v>
          </cell>
        </row>
        <row r="1508">
          <cell r="K1508">
            <v>7974.6542832516006</v>
          </cell>
        </row>
        <row r="1509">
          <cell r="K1509">
            <v>65687.035662269947</v>
          </cell>
        </row>
        <row r="1510">
          <cell r="K1510">
            <v>25.928071860863955</v>
          </cell>
        </row>
        <row r="1511">
          <cell r="K1511">
            <v>2.6491595440254452</v>
          </cell>
        </row>
        <row r="1512">
          <cell r="K1512">
            <v>16.079005805752445</v>
          </cell>
        </row>
        <row r="1513">
          <cell r="K1513">
            <v>13.382270791822023</v>
          </cell>
        </row>
        <row r="1514">
          <cell r="K1514">
            <v>3.0196983295535169</v>
          </cell>
        </row>
        <row r="1515">
          <cell r="K1515">
            <v>0.47148337231033266</v>
          </cell>
        </row>
        <row r="1516">
          <cell r="K1516">
            <v>1.5230867312778127</v>
          </cell>
        </row>
        <row r="1517">
          <cell r="K1517">
            <v>7.2993780720426768E-2</v>
          </cell>
        </row>
        <row r="1518">
          <cell r="K1518">
            <v>7.8780669428046915E-2</v>
          </cell>
        </row>
        <row r="1519">
          <cell r="K1519">
            <v>7.6162422146409856</v>
          </cell>
        </row>
        <row r="1520">
          <cell r="K1520">
            <v>5.5503961611212058E-2</v>
          </cell>
        </row>
        <row r="1521">
          <cell r="K1521">
            <v>6046.6751129970071</v>
          </cell>
        </row>
        <row r="1522">
          <cell r="K1522">
            <v>6080.1986693658782</v>
          </cell>
        </row>
        <row r="1523">
          <cell r="K1523">
            <v>6322.3152688820401</v>
          </cell>
        </row>
        <row r="1524">
          <cell r="K1524">
            <v>0.20468515013789412</v>
          </cell>
        </row>
        <row r="1525">
          <cell r="K1525">
            <v>0.11827855343079285</v>
          </cell>
        </row>
        <row r="1526">
          <cell r="K1526">
            <v>0.18127914679481755</v>
          </cell>
        </row>
        <row r="1527">
          <cell r="K1527">
            <v>3.1805709193790332E-2</v>
          </cell>
        </row>
        <row r="1528">
          <cell r="K1528">
            <v>2.7432547596143671E-2</v>
          </cell>
        </row>
        <row r="1529">
          <cell r="K1529">
            <v>6.0796880471873128E-2</v>
          </cell>
        </row>
        <row r="1530">
          <cell r="K1530">
            <v>3.4660964929964862E-3</v>
          </cell>
        </row>
        <row r="1531">
          <cell r="K1531">
            <v>4.9523771202089114E-3</v>
          </cell>
        </row>
      </sheetData>
      <sheetData sheetId="2">
        <row r="46">
          <cell r="A46" t="str">
            <v xml:space="preserve">Total Energy </v>
          </cell>
          <cell r="I46">
            <v>1271887.6383021669</v>
          </cell>
        </row>
        <row r="47">
          <cell r="A47" t="str">
            <v>Fossil Fuels</v>
          </cell>
          <cell r="I47">
            <v>1172688.0424202138</v>
          </cell>
        </row>
        <row r="48">
          <cell r="A48" t="str">
            <v>Coal</v>
          </cell>
          <cell r="I48">
            <v>6140.0420131199908</v>
          </cell>
        </row>
        <row r="49">
          <cell r="A49" t="str">
            <v>Natural Gas</v>
          </cell>
          <cell r="I49">
            <v>162014.53979269054</v>
          </cell>
        </row>
        <row r="50">
          <cell r="A50" t="str">
            <v>Petroleum</v>
          </cell>
          <cell r="I50">
            <v>1004533.4606144032</v>
          </cell>
        </row>
        <row r="51">
          <cell r="A51" t="str">
            <v>Water Consumption</v>
          </cell>
          <cell r="I51">
            <v>53.167649103177858</v>
          </cell>
        </row>
        <row r="52">
          <cell r="A52" t="str">
            <v>CO2 (w/ C in VOC &amp; CO)</v>
          </cell>
          <cell r="I52">
            <v>90000.625014930236</v>
          </cell>
        </row>
        <row r="53">
          <cell r="A53" t="str">
            <v>CH4</v>
          </cell>
          <cell r="I53">
            <v>118.61741102562048</v>
          </cell>
        </row>
        <row r="54">
          <cell r="A54" t="str">
            <v>N2O</v>
          </cell>
          <cell r="I54">
            <v>3.9731764079791931</v>
          </cell>
        </row>
        <row r="55">
          <cell r="A55" t="str">
            <v>GHGs</v>
          </cell>
          <cell r="I55">
            <v>94620.101022872055</v>
          </cell>
        </row>
        <row r="56">
          <cell r="A56" t="str">
            <v>VOC: Total</v>
          </cell>
          <cell r="I56">
            <v>72.604977940377793</v>
          </cell>
        </row>
        <row r="57">
          <cell r="A57" t="str">
            <v>CO: Total</v>
          </cell>
          <cell r="I57">
            <v>359.0652877160569</v>
          </cell>
        </row>
        <row r="58">
          <cell r="A58" t="str">
            <v>NOx: Total</v>
          </cell>
          <cell r="I58">
            <v>32.714281455019048</v>
          </cell>
        </row>
        <row r="59">
          <cell r="A59" t="str">
            <v>PM10: Total</v>
          </cell>
          <cell r="I59">
            <v>14.581403410450758</v>
          </cell>
        </row>
        <row r="60">
          <cell r="A60" t="str">
            <v>PM2.5: Total</v>
          </cell>
          <cell r="I60">
            <v>4.4432092629128048</v>
          </cell>
        </row>
        <row r="61">
          <cell r="A61" t="str">
            <v>SOx: Total</v>
          </cell>
          <cell r="I61">
            <v>7.3625745634470592</v>
          </cell>
        </row>
        <row r="62">
          <cell r="A62" t="str">
            <v>BC Total</v>
          </cell>
          <cell r="I62">
            <v>1.2978588278738887</v>
          </cell>
        </row>
        <row r="63">
          <cell r="A63" t="str">
            <v>OC Total</v>
          </cell>
          <cell r="I63">
            <v>0.94544837444616536</v>
          </cell>
        </row>
        <row r="64">
          <cell r="A64" t="str">
            <v>VOC: Urban</v>
          </cell>
          <cell r="I64">
            <v>46.067769424579872</v>
          </cell>
        </row>
        <row r="65">
          <cell r="A65" t="str">
            <v>CO: Urban</v>
          </cell>
          <cell r="I65">
            <v>242.99292670160375</v>
          </cell>
        </row>
        <row r="66">
          <cell r="A66" t="str">
            <v>NOx: Urban</v>
          </cell>
          <cell r="I66">
            <v>9.1017300534630188</v>
          </cell>
        </row>
        <row r="67">
          <cell r="A67" t="str">
            <v>PM10: Urban</v>
          </cell>
          <cell r="I67">
            <v>9.1134502079892794</v>
          </cell>
        </row>
        <row r="68">
          <cell r="A68" t="str">
            <v>PM2.5: Urban</v>
          </cell>
          <cell r="I68">
            <v>2.5324927843161102</v>
          </cell>
        </row>
        <row r="69">
          <cell r="A69" t="str">
            <v>SOx: Urban</v>
          </cell>
          <cell r="I69">
            <v>1.739941144930671</v>
          </cell>
        </row>
        <row r="70">
          <cell r="A70" t="str">
            <v>BC: Urban</v>
          </cell>
          <cell r="I70">
            <v>0.82327739523681387</v>
          </cell>
        </row>
        <row r="71">
          <cell r="A71" t="str">
            <v>OC: Urban</v>
          </cell>
          <cell r="I71">
            <v>0.48300515527398452</v>
          </cell>
        </row>
        <row r="436">
          <cell r="H436">
            <v>1000000</v>
          </cell>
        </row>
        <row r="437">
          <cell r="H437">
            <v>0</v>
          </cell>
        </row>
        <row r="438">
          <cell r="H438">
            <v>0</v>
          </cell>
        </row>
        <row r="439">
          <cell r="H439">
            <v>0</v>
          </cell>
        </row>
        <row r="440">
          <cell r="H440">
            <v>0</v>
          </cell>
        </row>
        <row r="441">
          <cell r="H441">
            <v>0</v>
          </cell>
        </row>
        <row r="443">
          <cell r="H443">
            <v>1.7784476697837512</v>
          </cell>
        </row>
        <row r="444">
          <cell r="H444">
            <v>1.292342687564513</v>
          </cell>
        </row>
        <row r="446">
          <cell r="H446">
            <v>43.205421586989402</v>
          </cell>
        </row>
        <row r="447">
          <cell r="H447">
            <v>343.22460549227748</v>
          </cell>
        </row>
        <row r="448">
          <cell r="H448">
            <v>7.0648055394812159</v>
          </cell>
        </row>
        <row r="449">
          <cell r="H449">
            <v>11.807238347907344</v>
          </cell>
        </row>
        <row r="450">
          <cell r="H450">
            <v>2.5615564695809274</v>
          </cell>
        </row>
        <row r="451">
          <cell r="H451">
            <v>0</v>
          </cell>
        </row>
        <row r="452">
          <cell r="H452">
            <v>1.0546403334284504</v>
          </cell>
        </row>
        <row r="453">
          <cell r="H453">
            <v>0.526378308232204</v>
          </cell>
        </row>
        <row r="454">
          <cell r="H454">
            <v>30.243795110892581</v>
          </cell>
        </row>
        <row r="455">
          <cell r="H455">
            <v>240.25722384459422</v>
          </cell>
        </row>
        <row r="456">
          <cell r="H456">
            <v>4.9453638776368516</v>
          </cell>
        </row>
        <row r="457">
          <cell r="H457">
            <v>8.2650668435351395</v>
          </cell>
        </row>
        <row r="458">
          <cell r="H458">
            <v>1.7930895287066491</v>
          </cell>
        </row>
        <row r="459">
          <cell r="H459">
            <v>0</v>
          </cell>
        </row>
        <row r="460">
          <cell r="H460">
            <v>0.73824823339991508</v>
          </cell>
        </row>
        <row r="461">
          <cell r="H461">
            <v>0.3684648157625427</v>
          </cell>
        </row>
        <row r="826">
          <cell r="A826" t="str">
            <v xml:space="preserve">Total Energy </v>
          </cell>
          <cell r="I826">
            <v>1182226.3611392849</v>
          </cell>
        </row>
        <row r="827">
          <cell r="A827" t="str">
            <v>Fossil Fuels</v>
          </cell>
          <cell r="I827">
            <v>1173983.9645037772</v>
          </cell>
        </row>
        <row r="828">
          <cell r="A828" t="str">
            <v>Coal</v>
          </cell>
          <cell r="I828">
            <v>4116.0931696847701</v>
          </cell>
        </row>
        <row r="829">
          <cell r="A829" t="str">
            <v>Natural Gas</v>
          </cell>
          <cell r="I829">
            <v>124107.10530564144</v>
          </cell>
        </row>
        <row r="830">
          <cell r="A830" t="str">
            <v>Petroleum</v>
          </cell>
          <cell r="I830">
            <v>1045760.7660284509</v>
          </cell>
        </row>
        <row r="831">
          <cell r="A831" t="str">
            <v>Water Consumption</v>
          </cell>
          <cell r="I831">
            <v>22.700820099699527</v>
          </cell>
        </row>
        <row r="832">
          <cell r="A832" t="str">
            <v>CO2 (w/ C in VOC &amp; CO)</v>
          </cell>
          <cell r="I832">
            <v>91640.711457412646</v>
          </cell>
        </row>
        <row r="833">
          <cell r="A833" t="str">
            <v>CH4</v>
          </cell>
          <cell r="I833">
            <v>128.54124060155027</v>
          </cell>
        </row>
        <row r="834">
          <cell r="A834" t="str">
            <v>N2O</v>
          </cell>
          <cell r="I834">
            <v>0.47471650373353924</v>
          </cell>
        </row>
        <row r="835">
          <cell r="A835" t="str">
            <v>GHGs</v>
          </cell>
          <cell r="I835">
            <v>95600.838032858097</v>
          </cell>
        </row>
        <row r="836">
          <cell r="A836" t="str">
            <v>VOC: Total</v>
          </cell>
          <cell r="I836">
            <v>36.145032919005295</v>
          </cell>
        </row>
        <row r="837">
          <cell r="A837" t="str">
            <v>CO: Total</v>
          </cell>
          <cell r="I837">
            <v>450.98255157410199</v>
          </cell>
        </row>
        <row r="838">
          <cell r="A838" t="str">
            <v>NOx: Total</v>
          </cell>
          <cell r="I838">
            <v>24.356855477710386</v>
          </cell>
        </row>
        <row r="839">
          <cell r="A839" t="str">
            <v>PM10: Total</v>
          </cell>
          <cell r="I839">
            <v>13.591420183291417</v>
          </cell>
        </row>
        <row r="840">
          <cell r="A840" t="str">
            <v>PM2.5: Total</v>
          </cell>
          <cell r="I840">
            <v>3.6018566524374909</v>
          </cell>
        </row>
        <row r="841">
          <cell r="A841" t="str">
            <v>SOx: Total</v>
          </cell>
          <cell r="I841">
            <v>5.2893162603265136</v>
          </cell>
        </row>
        <row r="842">
          <cell r="A842" t="str">
            <v>BC Total</v>
          </cell>
          <cell r="I842">
            <v>1.2008256976012937</v>
          </cell>
        </row>
        <row r="843">
          <cell r="A843" t="str">
            <v>OC Total</v>
          </cell>
          <cell r="I843">
            <v>0.65042143240371952</v>
          </cell>
        </row>
        <row r="844">
          <cell r="A844" t="str">
            <v>VOC: Urban</v>
          </cell>
          <cell r="I844">
            <v>22.852774959130461</v>
          </cell>
        </row>
        <row r="845">
          <cell r="A845" t="str">
            <v>CO: Urban</v>
          </cell>
          <cell r="I845">
            <v>308.92622079654888</v>
          </cell>
        </row>
        <row r="846">
          <cell r="A846" t="str">
            <v>NOx: Urban</v>
          </cell>
          <cell r="I846">
            <v>6.6586414064909887</v>
          </cell>
        </row>
        <row r="847">
          <cell r="A847" t="str">
            <v>PM10: Urban</v>
          </cell>
          <cell r="I847">
            <v>9.0994609808037552</v>
          </cell>
        </row>
        <row r="848">
          <cell r="A848" t="str">
            <v>PM2.5: Urban</v>
          </cell>
          <cell r="I848">
            <v>2.1576569713983336</v>
          </cell>
        </row>
        <row r="849">
          <cell r="A849" t="str">
            <v>SOx: Urban</v>
          </cell>
          <cell r="I849">
            <v>1.2815984638119002</v>
          </cell>
        </row>
        <row r="850">
          <cell r="A850" t="str">
            <v>BC: Urban</v>
          </cell>
          <cell r="I850">
            <v>0.7728276837345156</v>
          </cell>
        </row>
        <row r="851">
          <cell r="A851" t="str">
            <v>OC: Urban</v>
          </cell>
          <cell r="I851">
            <v>0.31102201838389126</v>
          </cell>
        </row>
      </sheetData>
      <sheetData sheetId="3"/>
      <sheetData sheetId="4">
        <row r="262">
          <cell r="A262" t="str">
            <v>Loss factor</v>
          </cell>
          <cell r="H262">
            <v>0.88035087318703953</v>
          </cell>
          <cell r="I262">
            <v>0.99919999999999998</v>
          </cell>
          <cell r="J262">
            <v>1.0008441227818503</v>
          </cell>
        </row>
        <row r="263">
          <cell r="A263" t="str">
            <v>Total energy</v>
          </cell>
          <cell r="B263">
            <v>65415.987316877712</v>
          </cell>
          <cell r="H263">
            <v>140247.66667075292</v>
          </cell>
          <cell r="I263">
            <v>66521.617470991783</v>
          </cell>
          <cell r="J263">
            <v>116740.5615695876</v>
          </cell>
        </row>
        <row r="264">
          <cell r="A264" t="str">
            <v>Fossil fuels</v>
          </cell>
          <cell r="B264">
            <v>59722.925105833368</v>
          </cell>
          <cell r="H264">
            <v>135810.67382963377</v>
          </cell>
          <cell r="I264">
            <v>65200.657040700178</v>
          </cell>
          <cell r="J264">
            <v>114197.49589411866</v>
          </cell>
        </row>
        <row r="265">
          <cell r="A265" t="str">
            <v>Coal</v>
          </cell>
          <cell r="B265">
            <v>2745.3708002658914</v>
          </cell>
          <cell r="H265">
            <v>2347.0184428051252</v>
          </cell>
          <cell r="I265">
            <v>705.92786338195378</v>
          </cell>
          <cell r="J265">
            <v>1367.6146446547252</v>
          </cell>
        </row>
        <row r="266">
          <cell r="A266" t="str">
            <v>Natural gas</v>
          </cell>
          <cell r="B266">
            <v>46030.937745360228</v>
          </cell>
          <cell r="H266">
            <v>78238.264783202409</v>
          </cell>
          <cell r="I266">
            <v>34471.911978145508</v>
          </cell>
          <cell r="J266">
            <v>78034.267485843709</v>
          </cell>
        </row>
        <row r="267">
          <cell r="A267" t="str">
            <v>Petroleum</v>
          </cell>
          <cell r="B267">
            <v>10946.616560207251</v>
          </cell>
          <cell r="H267">
            <v>55225.390603626227</v>
          </cell>
          <cell r="I267">
            <v>30022.817199172718</v>
          </cell>
          <cell r="J267">
            <v>34795.613763620226</v>
          </cell>
        </row>
        <row r="268">
          <cell r="A268" t="str">
            <v>Water consumption</v>
          </cell>
          <cell r="B268">
            <v>18.219797952757386</v>
          </cell>
          <cell r="H268">
            <v>9.3258963192868762</v>
          </cell>
          <cell r="I268">
            <v>2.6508976142596787</v>
          </cell>
          <cell r="J268">
            <v>4.4651086134136229</v>
          </cell>
        </row>
        <row r="269">
          <cell r="A269" t="str">
            <v>VOC</v>
          </cell>
          <cell r="B269">
            <v>3.7025649106148486</v>
          </cell>
          <cell r="H269">
            <v>4.884536378377355</v>
          </cell>
          <cell r="I269">
            <v>2.2976724226264924</v>
          </cell>
          <cell r="J269">
            <v>3.7428807321348136</v>
          </cell>
        </row>
        <row r="270">
          <cell r="A270" t="str">
            <v>CO</v>
          </cell>
          <cell r="B270">
            <v>7.6124974054727303</v>
          </cell>
          <cell r="H270">
            <v>7.0009781088784928</v>
          </cell>
          <cell r="I270">
            <v>2.9967547752925028</v>
          </cell>
          <cell r="J270">
            <v>4.6527185905549233</v>
          </cell>
        </row>
        <row r="271">
          <cell r="A271" t="str">
            <v>NOx</v>
          </cell>
          <cell r="B271">
            <v>11.976603898531424</v>
          </cell>
          <cell r="H271">
            <v>9.6572479900344188</v>
          </cell>
          <cell r="I271">
            <v>7.6484201608805131</v>
          </cell>
          <cell r="J271">
            <v>6.8182741947922887</v>
          </cell>
        </row>
        <row r="272">
          <cell r="A272" t="str">
            <v>PM10</v>
          </cell>
          <cell r="B272">
            <v>0.57820254424269724</v>
          </cell>
          <cell r="H272">
            <v>1.351490263010537</v>
          </cell>
          <cell r="I272">
            <v>0.82612675865473728</v>
          </cell>
          <cell r="J272">
            <v>0.70790315874256238</v>
          </cell>
        </row>
        <row r="273">
          <cell r="A273" t="str">
            <v>PM2.5</v>
          </cell>
          <cell r="B273">
            <v>0.50860371117765824</v>
          </cell>
          <cell r="H273">
            <v>1.1711792516103245</v>
          </cell>
          <cell r="I273">
            <v>0.7385657484835555</v>
          </cell>
          <cell r="J273">
            <v>0.60855881259734879</v>
          </cell>
        </row>
        <row r="274">
          <cell r="A274" t="str">
            <v>SOx</v>
          </cell>
          <cell r="B274">
            <v>2.7801029494592657</v>
          </cell>
          <cell r="H274">
            <v>4.3479123878852626</v>
          </cell>
          <cell r="I274">
            <v>3.5726723257824471</v>
          </cell>
          <cell r="J274">
            <v>1.9613344273588975</v>
          </cell>
        </row>
        <row r="275">
          <cell r="A275" t="str">
            <v>BC</v>
          </cell>
          <cell r="B275">
            <v>9.3071060611020412E-2</v>
          </cell>
          <cell r="H275">
            <v>0.10388978617120105</v>
          </cell>
          <cell r="I275">
            <v>9.3364147919716589E-2</v>
          </cell>
          <cell r="J275">
            <v>8.0646652662153345E-2</v>
          </cell>
        </row>
        <row r="276">
          <cell r="A276" t="str">
            <v>OC</v>
          </cell>
          <cell r="B276">
            <v>0.19242083300158497</v>
          </cell>
          <cell r="H276">
            <v>0.16781848951427006</v>
          </cell>
          <cell r="I276">
            <v>0.18536137221732138</v>
          </cell>
          <cell r="J276">
            <v>0.12123059399614515</v>
          </cell>
        </row>
        <row r="277">
          <cell r="A277" t="str">
            <v>CH4</v>
          </cell>
          <cell r="B277">
            <v>92.176919019958945</v>
          </cell>
          <cell r="H277">
            <v>30.518363227409587</v>
          </cell>
          <cell r="I277">
            <v>9.5005949449844564</v>
          </cell>
          <cell r="J277">
            <v>18.769735655456419</v>
          </cell>
        </row>
        <row r="278">
          <cell r="A278" t="str">
            <v>N2O</v>
          </cell>
          <cell r="B278">
            <v>8.2524707356322571E-2</v>
          </cell>
          <cell r="H278">
            <v>0.17476891751898246</v>
          </cell>
          <cell r="I278">
            <v>7.9837208603456167E-2</v>
          </cell>
          <cell r="J278">
            <v>0.1492187823528634</v>
          </cell>
        </row>
        <row r="279">
          <cell r="A279" t="str">
            <v>CO2</v>
          </cell>
          <cell r="B279">
            <v>5135.0884436790384</v>
          </cell>
          <cell r="H279">
            <v>10507.491697889902</v>
          </cell>
          <cell r="I279">
            <v>4472.1076624467369</v>
          </cell>
          <cell r="J279">
            <v>7433.691323815181</v>
          </cell>
        </row>
        <row r="280">
          <cell r="A280" t="str">
            <v>CO2 (w/ C in VOC &amp; CO)</v>
          </cell>
          <cell r="B280">
            <v>5158.590600240007</v>
          </cell>
          <cell r="H280">
            <v>10533.71670663075</v>
          </cell>
          <cell r="I280">
            <v>4483.977927572716</v>
          </cell>
          <cell r="J280">
            <v>7452.6680503583493</v>
          </cell>
        </row>
        <row r="281">
          <cell r="A281" t="str">
            <v>GHGs</v>
          </cell>
          <cell r="B281">
            <v>7927.99203214306</v>
          </cell>
          <cell r="H281">
            <v>11490.875845290238</v>
          </cell>
          <cell r="I281">
            <v>4788.8912148819963</v>
          </cell>
          <cell r="J281">
            <v>8052.7429004732821</v>
          </cell>
        </row>
        <row r="282">
          <cell r="A282" t="str">
            <v>5.2) Urban Emissions: Grams per mmBtu of Fuel Throughput at Each Stage</v>
          </cell>
        </row>
        <row r="283">
          <cell r="A283" t="str">
            <v>Loss factor</v>
          </cell>
          <cell r="H283">
            <v>0.88035087318703953</v>
          </cell>
          <cell r="I283">
            <v>0.99919999999999998</v>
          </cell>
          <cell r="J283">
            <v>1.0008441227818503</v>
          </cell>
        </row>
        <row r="284">
          <cell r="A284" t="str">
            <v>VOC</v>
          </cell>
          <cell r="B284">
            <v>0.66050035100189142</v>
          </cell>
          <cell r="H284">
            <v>1.8872482950810316</v>
          </cell>
          <cell r="I284">
            <v>1.3361133965440306</v>
          </cell>
          <cell r="J284">
            <v>2.1043125944238534</v>
          </cell>
        </row>
        <row r="285">
          <cell r="A285" t="str">
            <v>CO</v>
          </cell>
          <cell r="B285">
            <v>0.270542020395028</v>
          </cell>
          <cell r="H285">
            <v>2.7364547258617224</v>
          </cell>
          <cell r="I285">
            <v>1.0331440162936527</v>
          </cell>
          <cell r="J285">
            <v>1.5585467397152659</v>
          </cell>
        </row>
        <row r="286">
          <cell r="A286" t="str">
            <v>NOx</v>
          </cell>
          <cell r="B286">
            <v>0.53378664823950117</v>
          </cell>
          <cell r="H286">
            <v>3.1888070205776171</v>
          </cell>
          <cell r="I286">
            <v>1.6043686269387254</v>
          </cell>
          <cell r="J286">
            <v>2.240980350821546</v>
          </cell>
        </row>
        <row r="287">
          <cell r="A287" t="str">
            <v>PM10</v>
          </cell>
          <cell r="B287">
            <v>3.7421686646476278E-2</v>
          </cell>
          <cell r="H287">
            <v>0.88200532288370992</v>
          </cell>
          <cell r="I287">
            <v>0.35985435112351455</v>
          </cell>
          <cell r="J287">
            <v>0.44876017649266653</v>
          </cell>
        </row>
        <row r="288">
          <cell r="A288" t="str">
            <v>PM2.5</v>
          </cell>
          <cell r="B288">
            <v>3.3083584077708797E-2</v>
          </cell>
          <cell r="H288">
            <v>0.76777153784910479</v>
          </cell>
          <cell r="I288">
            <v>0.31692043119670849</v>
          </cell>
          <cell r="J288">
            <v>0.38567979105122724</v>
          </cell>
        </row>
        <row r="289">
          <cell r="A289" t="str">
            <v>SOx</v>
          </cell>
          <cell r="B289">
            <v>0.20995918402890767</v>
          </cell>
          <cell r="H289">
            <v>2.2343663835153009</v>
          </cell>
          <cell r="I289">
            <v>0.64509834650256148</v>
          </cell>
          <cell r="J289">
            <v>0.6900663312047014</v>
          </cell>
        </row>
        <row r="290">
          <cell r="A290" t="str">
            <v>BC</v>
          </cell>
          <cell r="B290">
            <v>3.9836448095527674E-3</v>
          </cell>
          <cell r="H290">
            <v>5.9269366332569753E-2</v>
          </cell>
          <cell r="I290">
            <v>3.4086010602762604E-2</v>
          </cell>
          <cell r="J290">
            <v>4.993753638919661E-2</v>
          </cell>
        </row>
        <row r="291">
          <cell r="A291" t="str">
            <v>OC</v>
          </cell>
          <cell r="B291">
            <v>1.1885525846475242E-2</v>
          </cell>
          <cell r="H291">
            <v>7.6767630080228702E-2</v>
          </cell>
          <cell r="I291">
            <v>4.5464033978517122E-2</v>
          </cell>
          <cell r="J291">
            <v>6.3549201798917224E-2</v>
          </cell>
        </row>
      </sheetData>
      <sheetData sheetId="5"/>
      <sheetData sheetId="6">
        <row r="84">
          <cell r="A84" t="str">
            <v>Loss factor</v>
          </cell>
          <cell r="G84">
            <v>1.0166250453537191</v>
          </cell>
        </row>
        <row r="85">
          <cell r="A85" t="str">
            <v>Total energy</v>
          </cell>
          <cell r="B85">
            <v>112783.51399201232</v>
          </cell>
          <cell r="F85">
            <v>84292.550119185689</v>
          </cell>
          <cell r="G85">
            <v>121812.76755208134</v>
          </cell>
        </row>
        <row r="86">
          <cell r="A86" t="str">
            <v>Fossil fuels</v>
          </cell>
          <cell r="B86">
            <v>111916.78565822245</v>
          </cell>
          <cell r="F86">
            <v>83747.721176486739</v>
          </cell>
          <cell r="G86">
            <v>120597.7423213741</v>
          </cell>
        </row>
        <row r="87">
          <cell r="A87" t="str">
            <v>Coal</v>
          </cell>
          <cell r="B87">
            <v>469.87436589132193</v>
          </cell>
          <cell r="F87">
            <v>295.2724336652887</v>
          </cell>
          <cell r="G87">
            <v>656.93049214499922</v>
          </cell>
        </row>
        <row r="88">
          <cell r="A88" t="str">
            <v>Natural gas</v>
          </cell>
          <cell r="B88">
            <v>111001.75781228613</v>
          </cell>
          <cell r="F88">
            <v>82899.17648656157</v>
          </cell>
          <cell r="G88">
            <v>114101.77661977097</v>
          </cell>
        </row>
        <row r="89">
          <cell r="A89" t="str">
            <v>Petroleum</v>
          </cell>
          <cell r="B89">
            <v>445.15348004500004</v>
          </cell>
          <cell r="F89">
            <v>553.27225625988558</v>
          </cell>
          <cell r="G89">
            <v>5839.0352094581294</v>
          </cell>
        </row>
        <row r="90">
          <cell r="A90" t="str">
            <v>Water consumption</v>
          </cell>
          <cell r="B90">
            <v>3.4148726707389319</v>
          </cell>
          <cell r="F90">
            <v>2.0805769605116953</v>
          </cell>
          <cell r="G90">
            <v>0.5919478501041775</v>
          </cell>
        </row>
        <row r="91">
          <cell r="A91" t="str">
            <v>VOC</v>
          </cell>
          <cell r="B91">
            <v>11.104547458577997</v>
          </cell>
          <cell r="F91">
            <v>7.6985921639137231</v>
          </cell>
          <cell r="G91">
            <v>1.8873266971689029</v>
          </cell>
        </row>
        <row r="92">
          <cell r="A92" t="str">
            <v>CO</v>
          </cell>
          <cell r="B92">
            <v>35.002471239465372</v>
          </cell>
          <cell r="F92">
            <v>17.570957511960493</v>
          </cell>
          <cell r="G92">
            <v>7.3282919979429115</v>
          </cell>
        </row>
        <row r="93">
          <cell r="A93" t="str">
            <v>NOx</v>
          </cell>
          <cell r="B93">
            <v>41.174727148820679</v>
          </cell>
          <cell r="F93">
            <v>20.567557168014897</v>
          </cell>
          <cell r="G93">
            <v>30.130860647162269</v>
          </cell>
        </row>
        <row r="94">
          <cell r="A94" t="str">
            <v>PM10</v>
          </cell>
          <cell r="B94">
            <v>0.40007530959003629</v>
          </cell>
          <cell r="F94">
            <v>0.37539775126434405</v>
          </cell>
          <cell r="G94">
            <v>1.5150164547891956</v>
          </cell>
        </row>
        <row r="95">
          <cell r="A95" t="str">
            <v>PM2.5</v>
          </cell>
          <cell r="B95">
            <v>0.38201943100087893</v>
          </cell>
          <cell r="F95">
            <v>0.35867330766615446</v>
          </cell>
          <cell r="G95">
            <v>1.4172878267088282</v>
          </cell>
        </row>
        <row r="96">
          <cell r="A96" t="str">
            <v>SOx</v>
          </cell>
          <cell r="B96">
            <v>11.163311973835562</v>
          </cell>
          <cell r="F96">
            <v>10.858117202965214</v>
          </cell>
          <cell r="G96">
            <v>9.2228380265225951</v>
          </cell>
        </row>
        <row r="97">
          <cell r="A97" t="str">
            <v>BC</v>
          </cell>
          <cell r="B97">
            <v>7.8848791326308273E-2</v>
          </cell>
          <cell r="F97">
            <v>7.5074012646667077E-2</v>
          </cell>
          <cell r="G97">
            <v>0.17359426354938243</v>
          </cell>
        </row>
        <row r="98">
          <cell r="A98" t="str">
            <v>OC</v>
          </cell>
          <cell r="B98">
            <v>0.16158178595762304</v>
          </cell>
          <cell r="F98">
            <v>0.15139220452168528</v>
          </cell>
          <cell r="G98">
            <v>0.6494177851534656</v>
          </cell>
        </row>
        <row r="99">
          <cell r="A99" t="str">
            <v>CH4</v>
          </cell>
          <cell r="B99">
            <v>223.07561997440735</v>
          </cell>
          <cell r="F99">
            <v>142.24447375682934</v>
          </cell>
          <cell r="G99">
            <v>106.28300625905734</v>
          </cell>
        </row>
        <row r="100">
          <cell r="A100" t="str">
            <v>N2O</v>
          </cell>
          <cell r="B100">
            <v>1.4162676380721122</v>
          </cell>
          <cell r="F100">
            <v>0.13132904557557012</v>
          </cell>
          <cell r="G100">
            <v>5.066453730273357E-2</v>
          </cell>
        </row>
        <row r="101">
          <cell r="A101" t="str">
            <v>CO2</v>
          </cell>
          <cell r="B101">
            <v>6546.1833842737078</v>
          </cell>
          <cell r="F101">
            <v>5121.5267985870469</v>
          </cell>
          <cell r="G101">
            <v>7097.837450639835</v>
          </cell>
        </row>
        <row r="102">
          <cell r="A102" t="str">
            <v>CO2 (w/ C in VOC &amp; CO)</v>
          </cell>
          <cell r="B102">
            <v>6635.7964405625789</v>
          </cell>
          <cell r="F102">
            <v>5173.1322488262304</v>
          </cell>
          <cell r="G102">
            <v>7115.2355062713505</v>
          </cell>
        </row>
        <row r="103">
          <cell r="A103" t="str">
            <v>GHGs</v>
          </cell>
          <cell r="B103">
            <v>13670.090980993606</v>
          </cell>
          <cell r="F103">
            <v>9447.8703962218751</v>
          </cell>
          <cell r="G103">
            <v>10296.300511474907</v>
          </cell>
        </row>
        <row r="104">
          <cell r="A104" t="str">
            <v>4.2) Urban Emissions: Grams per mmBtu of Fuel Throughput at Each Stage</v>
          </cell>
        </row>
        <row r="105">
          <cell r="A105" t="str">
            <v>Loss factor</v>
          </cell>
          <cell r="G105">
            <v>1.0166250453537191</v>
          </cell>
        </row>
        <row r="106">
          <cell r="A106" t="str">
            <v>VOC</v>
          </cell>
          <cell r="B106">
            <v>0.59353458664939251</v>
          </cell>
          <cell r="F106">
            <v>4.0300793669219327E-2</v>
          </cell>
          <cell r="G106">
            <v>6.4824145247613901E-2</v>
          </cell>
        </row>
        <row r="107">
          <cell r="A107" t="str">
            <v>CO</v>
          </cell>
          <cell r="B107">
            <v>2.9050643888654437</v>
          </cell>
          <cell r="F107">
            <v>0.20930658378051176</v>
          </cell>
          <cell r="G107">
            <v>0.12181221647274794</v>
          </cell>
        </row>
        <row r="108">
          <cell r="A108" t="str">
            <v>NOx</v>
          </cell>
          <cell r="B108">
            <v>3.4344506229352145</v>
          </cell>
          <cell r="F108">
            <v>0.252395186138128</v>
          </cell>
          <cell r="G108">
            <v>1.3076506295816928</v>
          </cell>
        </row>
        <row r="109">
          <cell r="A109" t="str">
            <v>PM10</v>
          </cell>
          <cell r="B109">
            <v>1.0808903331192603E-2</v>
          </cell>
          <cell r="F109">
            <v>2.1069847215024569E-3</v>
          </cell>
          <cell r="G109">
            <v>6.1643057026919988E-2</v>
          </cell>
        </row>
        <row r="110">
          <cell r="A110" t="str">
            <v>PM2.5</v>
          </cell>
          <cell r="B110">
            <v>1.0311993306410288E-2</v>
          </cell>
          <cell r="F110">
            <v>1.8633054709919041E-3</v>
          </cell>
          <cell r="G110">
            <v>5.6447383612366932E-2</v>
          </cell>
        </row>
        <row r="111">
          <cell r="A111" t="str">
            <v>SOx</v>
          </cell>
          <cell r="B111">
            <v>0.1297828534396088</v>
          </cell>
          <cell r="F111">
            <v>1.1696293590869142E-2</v>
          </cell>
          <cell r="G111">
            <v>0.428488107217596</v>
          </cell>
        </row>
        <row r="112">
          <cell r="A112" t="str">
            <v>BC</v>
          </cell>
          <cell r="B112">
            <v>1.7689457123190142E-3</v>
          </cell>
          <cell r="F112">
            <v>1.593654695998482E-4</v>
          </cell>
          <cell r="G112">
            <v>8.0991007022534027E-3</v>
          </cell>
        </row>
        <row r="113">
          <cell r="A113" t="str">
            <v>OC</v>
          </cell>
          <cell r="B113">
            <v>4.1955429484776818E-3</v>
          </cell>
          <cell r="F113">
            <v>6.4193309289157618E-4</v>
          </cell>
          <cell r="G113">
            <v>2.1459204421790348E-2</v>
          </cell>
        </row>
      </sheetData>
      <sheetData sheetId="7"/>
      <sheetData sheetId="8">
        <row r="403">
          <cell r="D403" t="str">
            <v>Total energy</v>
          </cell>
          <cell r="E403">
            <v>15706</v>
          </cell>
          <cell r="F403">
            <v>12438</v>
          </cell>
        </row>
        <row r="404">
          <cell r="D404" t="str">
            <v>Fossil fuels</v>
          </cell>
          <cell r="E404">
            <v>15688</v>
          </cell>
          <cell r="F404">
            <v>12129</v>
          </cell>
        </row>
        <row r="405">
          <cell r="D405" t="str">
            <v>Coal</v>
          </cell>
          <cell r="E405">
            <v>127</v>
          </cell>
          <cell r="F405">
            <v>1137</v>
          </cell>
        </row>
        <row r="406">
          <cell r="D406" t="str">
            <v>Natural gas</v>
          </cell>
          <cell r="E406">
            <v>9366</v>
          </cell>
          <cell r="F406">
            <v>5695</v>
          </cell>
        </row>
        <row r="407">
          <cell r="D407" t="str">
            <v>Petroleum</v>
          </cell>
          <cell r="E407">
            <v>6196</v>
          </cell>
          <cell r="F407">
            <v>5297</v>
          </cell>
        </row>
        <row r="408">
          <cell r="D408" t="str">
            <v>Water consumption</v>
          </cell>
          <cell r="E408">
            <v>0</v>
          </cell>
          <cell r="F408">
            <v>0</v>
          </cell>
        </row>
        <row r="409">
          <cell r="D409" t="str">
            <v>VOC</v>
          </cell>
          <cell r="E409">
            <v>9.2999999999999999E-2</v>
          </cell>
          <cell r="F409">
            <v>8.8999999999999996E-2</v>
          </cell>
        </row>
        <row r="410">
          <cell r="D410" t="str">
            <v>CO</v>
          </cell>
          <cell r="E410">
            <v>0.13400000000000001</v>
          </cell>
          <cell r="F410">
            <v>0.66700000000000004</v>
          </cell>
        </row>
        <row r="411">
          <cell r="D411" t="str">
            <v>NOx</v>
          </cell>
          <cell r="E411">
            <v>0.44400000000000001</v>
          </cell>
          <cell r="F411">
            <v>2.3719999999999999</v>
          </cell>
        </row>
        <row r="412">
          <cell r="D412" t="str">
            <v>PM10</v>
          </cell>
          <cell r="E412">
            <v>0.17</v>
          </cell>
          <cell r="F412">
            <v>0.192</v>
          </cell>
        </row>
        <row r="413">
          <cell r="D413" t="str">
            <v>PM2.5</v>
          </cell>
          <cell r="E413">
            <v>0.05</v>
          </cell>
          <cell r="F413">
            <v>2.3E-2</v>
          </cell>
        </row>
        <row r="414">
          <cell r="D414" t="str">
            <v>SOx</v>
          </cell>
          <cell r="E414">
            <v>0.19500000000000001</v>
          </cell>
          <cell r="F414">
            <v>2.9209999999999998</v>
          </cell>
        </row>
        <row r="415">
          <cell r="D415" t="str">
            <v>BC</v>
          </cell>
          <cell r="E415">
            <v>0</v>
          </cell>
          <cell r="F415">
            <v>0</v>
          </cell>
        </row>
        <row r="416">
          <cell r="D416" t="str">
            <v>OC</v>
          </cell>
          <cell r="E416">
            <v>0</v>
          </cell>
          <cell r="F416">
            <v>0</v>
          </cell>
        </row>
        <row r="417">
          <cell r="D417" t="str">
            <v>CH4</v>
          </cell>
          <cell r="E417">
            <v>2.3929999999999998</v>
          </cell>
          <cell r="F417">
            <v>2.3140000000000001</v>
          </cell>
        </row>
        <row r="418">
          <cell r="D418" t="str">
            <v>N2O</v>
          </cell>
          <cell r="E418">
            <v>2E-3</v>
          </cell>
          <cell r="F418">
            <v>4.0000000000000001E-3</v>
          </cell>
        </row>
        <row r="419">
          <cell r="D419" t="str">
            <v>CO2</v>
          </cell>
          <cell r="E419">
            <v>97</v>
          </cell>
          <cell r="F419">
            <v>915</v>
          </cell>
        </row>
        <row r="420">
          <cell r="D420" t="str">
            <v>Urban VOC</v>
          </cell>
          <cell r="E420">
            <v>1.2999999999999999E-2</v>
          </cell>
          <cell r="F420">
            <v>2.1999999999999999E-2</v>
          </cell>
        </row>
        <row r="421">
          <cell r="D421" t="str">
            <v>Urban CO</v>
          </cell>
          <cell r="E421">
            <v>1.2999999999999999E-2</v>
          </cell>
          <cell r="F421">
            <v>6.6000000000000003E-2</v>
          </cell>
        </row>
        <row r="422">
          <cell r="D422" t="str">
            <v>Urban NOx</v>
          </cell>
          <cell r="E422">
            <v>3.5000000000000003E-2</v>
          </cell>
          <cell r="F422">
            <v>0.19500000000000001</v>
          </cell>
        </row>
        <row r="423">
          <cell r="D423" t="str">
            <v>Urban PM10</v>
          </cell>
          <cell r="E423">
            <v>5.0000000000000001E-3</v>
          </cell>
          <cell r="F423">
            <v>8.0000000000000002E-3</v>
          </cell>
        </row>
        <row r="424">
          <cell r="D424" t="str">
            <v>Urban PM2.5</v>
          </cell>
          <cell r="E424">
            <v>3.0000000000000001E-3</v>
          </cell>
          <cell r="F424">
            <v>6.0000000000000001E-3</v>
          </cell>
        </row>
        <row r="425">
          <cell r="D425" t="str">
            <v>Urban SOx</v>
          </cell>
          <cell r="E425">
            <v>2.9000000000000001E-2</v>
          </cell>
          <cell r="F425">
            <v>7.2999999999999995E-2</v>
          </cell>
        </row>
        <row r="426">
          <cell r="D426" t="str">
            <v>Urban BC</v>
          </cell>
          <cell r="E426">
            <v>0</v>
          </cell>
          <cell r="F426">
            <v>0</v>
          </cell>
        </row>
        <row r="427">
          <cell r="D427" t="str">
            <v>Urban OC</v>
          </cell>
          <cell r="E427">
            <v>0</v>
          </cell>
          <cell r="F427">
            <v>0</v>
          </cell>
        </row>
        <row r="511">
          <cell r="B511" t="str">
            <v xml:space="preserve">     Total energy</v>
          </cell>
          <cell r="BU511">
            <v>427446.15599766321</v>
          </cell>
          <cell r="CJ511">
            <v>564142.35684222879</v>
          </cell>
          <cell r="CZ511">
            <v>4282586.8205341706</v>
          </cell>
          <cell r="DP511">
            <v>4416683.9100378975</v>
          </cell>
          <cell r="EC511">
            <v>1736724.0899113908</v>
          </cell>
          <cell r="EN511">
            <v>337725.66786659043</v>
          </cell>
          <cell r="IA511">
            <v>468970.88563185657</v>
          </cell>
        </row>
        <row r="512">
          <cell r="B512" t="str">
            <v xml:space="preserve">     Fossil fuels</v>
          </cell>
          <cell r="BU512">
            <v>420626.67749336234</v>
          </cell>
          <cell r="CJ512">
            <v>555743.93651749648</v>
          </cell>
          <cell r="CZ512">
            <v>525305.08983472711</v>
          </cell>
          <cell r="DP512">
            <v>432507.56786562118</v>
          </cell>
          <cell r="EC512">
            <v>24193.037608882423</v>
          </cell>
          <cell r="EN512">
            <v>335371.45785483206</v>
          </cell>
          <cell r="IA512">
            <v>460395.84479375702</v>
          </cell>
        </row>
        <row r="513">
          <cell r="B513" t="str">
            <v xml:space="preserve">     Coal</v>
          </cell>
          <cell r="BU513">
            <v>3597.4841812365144</v>
          </cell>
          <cell r="CJ513">
            <v>4509.8702056396451</v>
          </cell>
          <cell r="CZ513">
            <v>11600.168574547757</v>
          </cell>
          <cell r="DP513">
            <v>9084.4259480655401</v>
          </cell>
          <cell r="EC513">
            <v>1581.5446240231274</v>
          </cell>
          <cell r="EN513">
            <v>1175.6298232895795</v>
          </cell>
          <cell r="IA513">
            <v>4624.6182885125263</v>
          </cell>
        </row>
        <row r="514">
          <cell r="B514" t="str">
            <v xml:space="preserve">     Natural gas</v>
          </cell>
          <cell r="BU514">
            <v>119384.93359854334</v>
          </cell>
          <cell r="CJ514">
            <v>156483.8136750416</v>
          </cell>
          <cell r="CZ514">
            <v>328153.90419838874</v>
          </cell>
          <cell r="DP514">
            <v>286153.57396031049</v>
          </cell>
          <cell r="EC514">
            <v>20999.468011321096</v>
          </cell>
          <cell r="EN514">
            <v>35453.146397612989</v>
          </cell>
          <cell r="IA514">
            <v>191800.7216269956</v>
          </cell>
        </row>
        <row r="515">
          <cell r="B515" t="str">
            <v xml:space="preserve">     Petroleum</v>
          </cell>
          <cell r="BU515">
            <v>297644.25971358246</v>
          </cell>
          <cell r="CJ515">
            <v>394750.25263681525</v>
          </cell>
          <cell r="CZ515">
            <v>185551.01706179063</v>
          </cell>
          <cell r="DP515">
            <v>137269.56795724516</v>
          </cell>
          <cell r="EC515">
            <v>1612.0249735381976</v>
          </cell>
          <cell r="EN515">
            <v>298742.68163392949</v>
          </cell>
          <cell r="IA515">
            <v>263970.5048782489</v>
          </cell>
        </row>
        <row r="516">
          <cell r="B516" t="str">
            <v>Water consumption, gallons/mmBtu of fuel throughput</v>
          </cell>
          <cell r="BU516">
            <v>22.840032052130578</v>
          </cell>
          <cell r="CJ516">
            <v>27.099800804550988</v>
          </cell>
          <cell r="CZ516">
            <v>61.753353613830285</v>
          </cell>
          <cell r="DP516">
            <v>43.006599691229376</v>
          </cell>
          <cell r="EC516">
            <v>0.82383972863026089</v>
          </cell>
          <cell r="EN516">
            <v>6.4848528522218754</v>
          </cell>
          <cell r="IA516">
            <v>39.60414014785411</v>
          </cell>
        </row>
        <row r="517">
          <cell r="B517" t="str">
            <v>Total Emissions: grams/mmBtu of fuel throughput, except as noted</v>
          </cell>
        </row>
        <row r="518">
          <cell r="B518" t="str">
            <v xml:space="preserve">     VOC</v>
          </cell>
          <cell r="BU518">
            <v>16.798979314555609</v>
          </cell>
          <cell r="CJ518">
            <v>22.407770598189998</v>
          </cell>
          <cell r="CZ518">
            <v>37.140747515030874</v>
          </cell>
          <cell r="DP518">
            <v>33.191904491199885</v>
          </cell>
          <cell r="EC518">
            <v>0.30151788315353378</v>
          </cell>
          <cell r="EN518">
            <v>6.846894447102942</v>
          </cell>
          <cell r="IA518">
            <v>28.271603213430225</v>
          </cell>
        </row>
        <row r="519">
          <cell r="B519" t="str">
            <v xml:space="preserve">     CO</v>
          </cell>
          <cell r="BU519">
            <v>68.550895259772275</v>
          </cell>
          <cell r="CJ519">
            <v>88.105356992562577</v>
          </cell>
          <cell r="CZ519">
            <v>70.555192069013685</v>
          </cell>
          <cell r="DP519">
            <v>53.5166073365153</v>
          </cell>
          <cell r="EC519">
            <v>0.57338296948562051</v>
          </cell>
          <cell r="EN519">
            <v>53.011932434473692</v>
          </cell>
          <cell r="IA519">
            <v>76.795245654240802</v>
          </cell>
        </row>
        <row r="520">
          <cell r="B520" t="str">
            <v xml:space="preserve">     NOx</v>
          </cell>
          <cell r="BU520">
            <v>89.722685877934254</v>
          </cell>
          <cell r="CJ520">
            <v>118.73378263849689</v>
          </cell>
          <cell r="CZ520">
            <v>151.95504997469902</v>
          </cell>
          <cell r="DP520">
            <v>132.52889193016301</v>
          </cell>
          <cell r="EC520">
            <v>0.81839693340667075</v>
          </cell>
          <cell r="EN520">
            <v>52.390800851401224</v>
          </cell>
          <cell r="IA520">
            <v>148.02484465127054</v>
          </cell>
        </row>
        <row r="521">
          <cell r="B521" t="str">
            <v xml:space="preserve">     PM10</v>
          </cell>
          <cell r="BU521">
            <v>6.615764335790737</v>
          </cell>
          <cell r="CJ521">
            <v>8.617203326953728</v>
          </cell>
          <cell r="CZ521">
            <v>11.593992249211254</v>
          </cell>
          <cell r="DP521">
            <v>8.9258993456897109</v>
          </cell>
          <cell r="EC521">
            <v>6.2525508910527758E-2</v>
          </cell>
          <cell r="EN521">
            <v>3.3791405733521329</v>
          </cell>
          <cell r="IA521">
            <v>11.225525923219854</v>
          </cell>
        </row>
        <row r="522">
          <cell r="B522" t="str">
            <v xml:space="preserve">     PM2.5</v>
          </cell>
          <cell r="BU522">
            <v>5.2710914078297781</v>
          </cell>
          <cell r="CJ522">
            <v>7.033606877227915</v>
          </cell>
          <cell r="CZ522">
            <v>9.110045126056395</v>
          </cell>
          <cell r="DP522">
            <v>7.0519658396137306</v>
          </cell>
          <cell r="EC522">
            <v>4.6173951077115721E-2</v>
          </cell>
          <cell r="EN522">
            <v>2.0489935065895732</v>
          </cell>
          <cell r="IA522">
            <v>9.2315240611214193</v>
          </cell>
        </row>
        <row r="523">
          <cell r="B523" t="str">
            <v xml:space="preserve">     SOx</v>
          </cell>
          <cell r="BU523">
            <v>19.579806474313738</v>
          </cell>
          <cell r="CJ523">
            <v>22.570486204164769</v>
          </cell>
          <cell r="CZ523">
            <v>63.806962614420563</v>
          </cell>
          <cell r="DP523">
            <v>43.419907683211633</v>
          </cell>
          <cell r="EC523">
            <v>0.39711688357820801</v>
          </cell>
          <cell r="EN523">
            <v>1.4917710753169642</v>
          </cell>
          <cell r="IA523">
            <v>38.997404003738737</v>
          </cell>
        </row>
        <row r="524">
          <cell r="B524" t="str">
            <v xml:space="preserve">     BC</v>
          </cell>
          <cell r="BU524">
            <v>2.1357080977753791</v>
          </cell>
          <cell r="CJ524">
            <v>3.0722161463936457</v>
          </cell>
          <cell r="CZ524">
            <v>1.1258269734431392</v>
          </cell>
          <cell r="DP524">
            <v>0.77890463668777588</v>
          </cell>
          <cell r="EC524">
            <v>4.1154730668321038E-3</v>
          </cell>
          <cell r="EN524">
            <v>1.2050110127732292</v>
          </cell>
          <cell r="IA524">
            <v>2.6275319589952675</v>
          </cell>
        </row>
        <row r="525">
          <cell r="B525" t="str">
            <v xml:space="preserve">     OC</v>
          </cell>
          <cell r="BU525">
            <v>0.90545257757103403</v>
          </cell>
          <cell r="CJ525">
            <v>1.2268762557134809</v>
          </cell>
          <cell r="CZ525">
            <v>1.2962608685892185</v>
          </cell>
          <cell r="DP525">
            <v>1.0080630033003493</v>
          </cell>
          <cell r="EC525">
            <v>1.4539892485149581E-2</v>
          </cell>
          <cell r="EN525">
            <v>0.41482331048168086</v>
          </cell>
          <cell r="IA525">
            <v>2.1262454458420339</v>
          </cell>
        </row>
        <row r="526">
          <cell r="B526" t="str">
            <v xml:space="preserve">     CH4</v>
          </cell>
          <cell r="BU526">
            <v>74.707269069549596</v>
          </cell>
          <cell r="CJ526">
            <v>98.401984587729828</v>
          </cell>
          <cell r="CZ526">
            <v>166.62116750286961</v>
          </cell>
          <cell r="DP526">
            <v>146.31809166383874</v>
          </cell>
          <cell r="EC526">
            <v>3.3435743392074873</v>
          </cell>
          <cell r="EN526">
            <v>32.153680799575866</v>
          </cell>
          <cell r="IA526">
            <v>111.02974207898238</v>
          </cell>
        </row>
        <row r="527">
          <cell r="B527" t="str">
            <v xml:space="preserve">     N2O</v>
          </cell>
          <cell r="BU527">
            <v>34.919916374424268</v>
          </cell>
          <cell r="CJ527">
            <v>47.074429396850796</v>
          </cell>
          <cell r="CZ527">
            <v>133.01725262113877</v>
          </cell>
          <cell r="DP527">
            <v>130.8771324867491</v>
          </cell>
          <cell r="EC527">
            <v>9.2646882053254185</v>
          </cell>
          <cell r="EN527">
            <v>0.3613668836461274</v>
          </cell>
          <cell r="IA527">
            <v>67.245945500652283</v>
          </cell>
        </row>
        <row r="528">
          <cell r="B528" t="str">
            <v xml:space="preserve">     CO2</v>
          </cell>
          <cell r="BU528">
            <v>31073.535933519062</v>
          </cell>
          <cell r="CJ528">
            <v>46119.983012973345</v>
          </cell>
          <cell r="CZ528">
            <v>36009.159622739309</v>
          </cell>
          <cell r="DP528">
            <v>29260.637553053766</v>
          </cell>
          <cell r="EC528">
            <v>608.25840963647352</v>
          </cell>
          <cell r="EN528">
            <v>25837.428147423147</v>
          </cell>
          <cell r="IA528">
            <v>36486.857892123997</v>
          </cell>
        </row>
        <row r="529">
          <cell r="B529" t="str">
            <v xml:space="preserve">     Misc. CO2</v>
          </cell>
          <cell r="EC529">
            <v>0</v>
          </cell>
        </row>
        <row r="530">
          <cell r="B530" t="str">
            <v xml:space="preserve">     VOC from bulk terminal</v>
          </cell>
        </row>
        <row r="531">
          <cell r="B531" t="str">
            <v xml:space="preserve">     VOC from refueling station</v>
          </cell>
        </row>
        <row r="532">
          <cell r="B532" t="str">
            <v>Urban emissions: grams/mmBtu of fuel throughput, except as noted</v>
          </cell>
        </row>
        <row r="533">
          <cell r="B533" t="str">
            <v xml:space="preserve">     VOC</v>
          </cell>
          <cell r="BU533">
            <v>0.87940621925478801</v>
          </cell>
          <cell r="CJ533">
            <v>1.1501775657379258</v>
          </cell>
          <cell r="CZ533">
            <v>0.80291595703678009</v>
          </cell>
          <cell r="DP533">
            <v>0.63690280863037052</v>
          </cell>
          <cell r="EC533">
            <v>9.2259528985093653E-2</v>
          </cell>
          <cell r="EN533">
            <v>0.85162204388880802</v>
          </cell>
          <cell r="IA533">
            <v>0.84401159963167416</v>
          </cell>
        </row>
        <row r="534">
          <cell r="B534" t="str">
            <v xml:space="preserve">     CO</v>
          </cell>
          <cell r="BU534">
            <v>1.8972836040887595</v>
          </cell>
          <cell r="CJ534">
            <v>2.1424140597764727</v>
          </cell>
          <cell r="CZ534">
            <v>2.2738986221205124</v>
          </cell>
          <cell r="DP534">
            <v>1.7828075550283022</v>
          </cell>
          <cell r="EC534">
            <v>0.11451281362977671</v>
          </cell>
          <cell r="EN534">
            <v>2.4679633054997021</v>
          </cell>
          <cell r="IA534">
            <v>2.0795368703646901</v>
          </cell>
        </row>
        <row r="535">
          <cell r="B535" t="str">
            <v xml:space="preserve">     NOx</v>
          </cell>
          <cell r="BU535">
            <v>2.1833236515894683</v>
          </cell>
          <cell r="CJ535">
            <v>2.590561165299059</v>
          </cell>
          <cell r="CZ535">
            <v>3.7326207502839757</v>
          </cell>
          <cell r="DP535">
            <v>2.9671792904962242</v>
          </cell>
          <cell r="EC535">
            <v>0.19880328997681229</v>
          </cell>
          <cell r="EN535">
            <v>1.9670740540131277</v>
          </cell>
          <cell r="IA535">
            <v>2.7349587229381607</v>
          </cell>
        </row>
        <row r="536">
          <cell r="B536" t="str">
            <v xml:space="preserve">     PM10</v>
          </cell>
          <cell r="BU536">
            <v>0.2243342350402118</v>
          </cell>
          <cell r="CJ536">
            <v>0.2766555507411611</v>
          </cell>
          <cell r="CZ536">
            <v>0.29492568163849481</v>
          </cell>
          <cell r="DP536">
            <v>0.2284173464107131</v>
          </cell>
          <cell r="EC536">
            <v>2.0683324374421254E-2</v>
          </cell>
          <cell r="EN536">
            <v>0.21270677311383202</v>
          </cell>
          <cell r="IA536">
            <v>0.24461809014535782</v>
          </cell>
        </row>
        <row r="537">
          <cell r="B537" t="str">
            <v xml:space="preserve">     PM2.5</v>
          </cell>
          <cell r="BU537">
            <v>0.16583949217451741</v>
          </cell>
          <cell r="CJ537">
            <v>0.2111143122157039</v>
          </cell>
          <cell r="CZ537">
            <v>0.2373558599279964</v>
          </cell>
          <cell r="DP537">
            <v>0.185449965289435</v>
          </cell>
          <cell r="EC537">
            <v>1.8513870374073742E-2</v>
          </cell>
          <cell r="EN537">
            <v>0.13165374849545367</v>
          </cell>
          <cell r="IA537">
            <v>0.18482007819514157</v>
          </cell>
        </row>
        <row r="538">
          <cell r="B538" t="str">
            <v xml:space="preserve">     SOx</v>
          </cell>
          <cell r="BU538">
            <v>0.59579895268616889</v>
          </cell>
          <cell r="CJ538">
            <v>0.73505773764113491</v>
          </cell>
          <cell r="CZ538">
            <v>1.4126064099412916</v>
          </cell>
          <cell r="DP538">
            <v>1.1092722318987693</v>
          </cell>
          <cell r="EC538">
            <v>7.0142979438106337E-2</v>
          </cell>
          <cell r="EN538">
            <v>0.2613437661275656</v>
          </cell>
          <cell r="IA538">
            <v>0.84013355395785194</v>
          </cell>
        </row>
        <row r="539">
          <cell r="B539" t="str">
            <v xml:space="preserve">     BC</v>
          </cell>
          <cell r="BU539">
            <v>2.0343374486531673E-2</v>
          </cell>
          <cell r="CJ539">
            <v>2.6084676404577737E-2</v>
          </cell>
          <cell r="CZ539">
            <v>2.7336036259923664E-2</v>
          </cell>
          <cell r="DP539">
            <v>2.1270414206958937E-2</v>
          </cell>
          <cell r="EC539">
            <v>1.1807499459244644E-3</v>
          </cell>
          <cell r="EN539">
            <v>1.5735985993405369E-2</v>
          </cell>
          <cell r="IA539">
            <v>2.2919269532969997E-2</v>
          </cell>
        </row>
        <row r="540">
          <cell r="B540" t="str">
            <v xml:space="preserve">     OC</v>
          </cell>
          <cell r="BU540">
            <v>3.743186325743577E-2</v>
          </cell>
          <cell r="CJ540">
            <v>4.693782522266321E-2</v>
          </cell>
          <cell r="CZ540">
            <v>7.3690968082917932E-2</v>
          </cell>
          <cell r="DP540">
            <v>5.8041083932806936E-2</v>
          </cell>
          <cell r="EC540">
            <v>5.5162753903678745E-3</v>
          </cell>
          <cell r="EN540">
            <v>2.2117589721392272E-2</v>
          </cell>
          <cell r="IA540">
            <v>4.7947078562054511E-2</v>
          </cell>
        </row>
      </sheetData>
      <sheetData sheetId="9">
        <row r="204">
          <cell r="A204" t="str">
            <v>Total energy</v>
          </cell>
          <cell r="B204">
            <v>84479.663399867277</v>
          </cell>
          <cell r="C204">
            <v>1670140.2005912566</v>
          </cell>
          <cell r="R204">
            <v>63420.76560706515</v>
          </cell>
          <cell r="S204">
            <v>3042521.7862794981</v>
          </cell>
        </row>
        <row r="205">
          <cell r="A205" t="str">
            <v>Fossil fuels</v>
          </cell>
          <cell r="B205">
            <v>82802.685356582311</v>
          </cell>
          <cell r="C205">
            <v>1081152.0424442519</v>
          </cell>
          <cell r="R205">
            <v>60015.135028715275</v>
          </cell>
          <cell r="S205">
            <v>3042521.7862794981</v>
          </cell>
        </row>
        <row r="206">
          <cell r="A206" t="str">
            <v>Coal</v>
          </cell>
          <cell r="B206">
            <v>1108.9083490050875</v>
          </cell>
          <cell r="C206">
            <v>319204.38886025263</v>
          </cell>
          <cell r="R206">
            <v>3762.7364815660153</v>
          </cell>
          <cell r="S206">
            <v>3042521.7862794981</v>
          </cell>
        </row>
        <row r="207">
          <cell r="A207" t="str">
            <v>Natural gas</v>
          </cell>
          <cell r="B207">
            <v>75801.02149518652</v>
          </cell>
          <cell r="C207">
            <v>758503.48572331131</v>
          </cell>
          <cell r="R207">
            <v>9967.5622442685999</v>
          </cell>
          <cell r="S207">
            <v>0</v>
          </cell>
        </row>
        <row r="208">
          <cell r="A208" t="str">
            <v>Petroleum</v>
          </cell>
          <cell r="B208">
            <v>5892.7555123907096</v>
          </cell>
          <cell r="C208">
            <v>3444.1678606879732</v>
          </cell>
          <cell r="R208">
            <v>46284.836302880656</v>
          </cell>
          <cell r="S208">
            <v>0</v>
          </cell>
        </row>
        <row r="209">
          <cell r="A209" t="str">
            <v>Water consumption</v>
          </cell>
          <cell r="B209">
            <v>6.2704068791739918</v>
          </cell>
          <cell r="C209">
            <v>135.3061903603797</v>
          </cell>
          <cell r="R209">
            <v>11.574107429216184</v>
          </cell>
          <cell r="S209">
            <v>123.89722799531599</v>
          </cell>
        </row>
        <row r="210">
          <cell r="A210" t="str">
            <v>VOC</v>
          </cell>
          <cell r="B210">
            <v>9.5804316217817131</v>
          </cell>
          <cell r="C210">
            <v>1.3143445142854966</v>
          </cell>
          <cell r="R210">
            <v>22.419279163930405</v>
          </cell>
          <cell r="S210">
            <v>4.1174477500186288</v>
          </cell>
        </row>
        <row r="211">
          <cell r="A211" t="str">
            <v>CO</v>
          </cell>
          <cell r="B211">
            <v>20.82461177742826</v>
          </cell>
          <cell r="C211">
            <v>17.614504662534646</v>
          </cell>
          <cell r="R211">
            <v>5.5439514980000366</v>
          </cell>
          <cell r="S211">
            <v>91.463208811479134</v>
          </cell>
        </row>
        <row r="212">
          <cell r="A212" t="str">
            <v>NOx</v>
          </cell>
          <cell r="B212">
            <v>25.434397512018698</v>
          </cell>
          <cell r="C212">
            <v>36.412810919138835</v>
          </cell>
          <cell r="R212">
            <v>16.502341067088615</v>
          </cell>
          <cell r="S212">
            <v>218.22575786029984</v>
          </cell>
        </row>
        <row r="213">
          <cell r="A213" t="str">
            <v>PM10</v>
          </cell>
          <cell r="B213">
            <v>3.0333722041768034</v>
          </cell>
          <cell r="C213">
            <v>4.7982422598684584</v>
          </cell>
          <cell r="R213">
            <v>25.888251201883886</v>
          </cell>
          <cell r="S213">
            <v>23.563240246999115</v>
          </cell>
        </row>
        <row r="214">
          <cell r="A214" t="str">
            <v>PM2.5</v>
          </cell>
          <cell r="B214">
            <v>0.6774824252593733</v>
          </cell>
          <cell r="C214">
            <v>4.1818098411833668</v>
          </cell>
          <cell r="R214">
            <v>3.6240213525960319</v>
          </cell>
          <cell r="S214">
            <v>18.332834017801119</v>
          </cell>
        </row>
        <row r="215">
          <cell r="A215" t="str">
            <v>SOx</v>
          </cell>
          <cell r="B215">
            <v>10.597573304349659</v>
          </cell>
          <cell r="C215">
            <v>32.389520158399407</v>
          </cell>
          <cell r="R215">
            <v>20.668435849288525</v>
          </cell>
          <cell r="S215">
            <v>290.17706805975894</v>
          </cell>
        </row>
        <row r="216">
          <cell r="A216" t="str">
            <v>BC</v>
          </cell>
          <cell r="B216">
            <v>7.2798883237593787E-2</v>
          </cell>
          <cell r="C216">
            <v>0.20379443535057529</v>
          </cell>
          <cell r="R216">
            <v>0.10868733223501595</v>
          </cell>
          <cell r="S216">
            <v>0.78831186276544807</v>
          </cell>
        </row>
        <row r="217">
          <cell r="A217" t="str">
            <v>OC</v>
          </cell>
          <cell r="B217">
            <v>0.14848384390475008</v>
          </cell>
          <cell r="C217">
            <v>1.5585983076619379</v>
          </cell>
          <cell r="R217">
            <v>0.23980931809238273</v>
          </cell>
          <cell r="S217">
            <v>1.4849595554418906</v>
          </cell>
        </row>
        <row r="218">
          <cell r="A218" t="str">
            <v>CH4</v>
          </cell>
          <cell r="B218">
            <v>187.4510397088323</v>
          </cell>
          <cell r="C218">
            <v>6.3369341632668119</v>
          </cell>
          <cell r="R218">
            <v>449.35020424326268</v>
          </cell>
          <cell r="S218">
            <v>48.578417910370973</v>
          </cell>
        </row>
        <row r="219">
          <cell r="A219" t="str">
            <v>N2O</v>
          </cell>
          <cell r="B219">
            <v>0.61611267947568971</v>
          </cell>
          <cell r="C219">
            <v>0.94197350497206267</v>
          </cell>
          <cell r="R219">
            <v>9.453552681068636E-2</v>
          </cell>
          <cell r="S219">
            <v>7.0651811691678752</v>
          </cell>
        </row>
        <row r="220">
          <cell r="A220" t="str">
            <v>CO2</v>
          </cell>
          <cell r="B220">
            <v>5079.5637911808217</v>
          </cell>
          <cell r="C220">
            <v>77511.869025346474</v>
          </cell>
          <cell r="R220">
            <v>4640.6206201205441</v>
          </cell>
          <cell r="S220">
            <v>304096.34219665331</v>
          </cell>
        </row>
        <row r="221">
          <cell r="A221" t="str">
            <v>CO2 (w/ C in VOC &amp; CO)</v>
          </cell>
          <cell r="B221">
            <v>5142.1471930046664</v>
          </cell>
          <cell r="C221">
            <v>77543.645334980931</v>
          </cell>
          <cell r="R221">
            <v>4719.205963964032</v>
          </cell>
          <cell r="S221">
            <v>304252.90280836844</v>
          </cell>
        </row>
        <row r="222">
          <cell r="A222" t="str">
            <v>GHGs</v>
          </cell>
          <cell r="B222">
            <v>10896.386937824733</v>
          </cell>
          <cell r="C222">
            <v>77989.644739903655</v>
          </cell>
          <cell r="R222">
            <v>18135.650249232578</v>
          </cell>
          <cell r="S222">
            <v>307629.33412128035</v>
          </cell>
        </row>
      </sheetData>
      <sheetData sheetId="10"/>
      <sheetData sheetId="11">
        <row r="207">
          <cell r="A207" t="str">
            <v>Energy use: Btu/mmBtu of fuel throughput (except as noted)</v>
          </cell>
        </row>
        <row r="208">
          <cell r="A208" t="str">
            <v xml:space="preserve">     Residual oil</v>
          </cell>
        </row>
        <row r="209">
          <cell r="A209" t="str">
            <v xml:space="preserve">     Diesel fuel</v>
          </cell>
        </row>
        <row r="210">
          <cell r="A210" t="str">
            <v xml:space="preserve">     Gasoline</v>
          </cell>
        </row>
        <row r="211">
          <cell r="A211" t="str">
            <v xml:space="preserve">     Natural gas: process fuel</v>
          </cell>
        </row>
        <row r="212">
          <cell r="A212" t="str">
            <v xml:space="preserve">     Coal: process fuel</v>
          </cell>
        </row>
        <row r="213">
          <cell r="A213" t="str">
            <v xml:space="preserve">     Natural gas: feed loss</v>
          </cell>
        </row>
        <row r="214">
          <cell r="A214" t="str">
            <v xml:space="preserve">     Natural gas flared</v>
          </cell>
        </row>
        <row r="215">
          <cell r="A215" t="str">
            <v xml:space="preserve">     N-butane</v>
          </cell>
        </row>
        <row r="216">
          <cell r="A216" t="str">
            <v xml:space="preserve">     Hydrogen</v>
          </cell>
        </row>
        <row r="217">
          <cell r="A217" t="str">
            <v xml:space="preserve">     Electricity</v>
          </cell>
          <cell r="AK217">
            <v>94280.195092446782</v>
          </cell>
        </row>
        <row r="218">
          <cell r="A218" t="str">
            <v xml:space="preserve">     Feedstock loss</v>
          </cell>
          <cell r="AJ218">
            <v>0</v>
          </cell>
          <cell r="AK218">
            <v>0</v>
          </cell>
        </row>
        <row r="219">
          <cell r="A219" t="str">
            <v xml:space="preserve">     Total energy</v>
          </cell>
          <cell r="AJ219">
            <v>23940.802405221784</v>
          </cell>
          <cell r="AK219">
            <v>165425.90309016558</v>
          </cell>
        </row>
        <row r="220">
          <cell r="A220" t="str">
            <v xml:space="preserve">     Fossil fuels</v>
          </cell>
          <cell r="AJ220">
            <v>23773.659066963632</v>
          </cell>
          <cell r="AK220">
            <v>109737.87881583844</v>
          </cell>
        </row>
        <row r="221">
          <cell r="A221" t="str">
            <v xml:space="preserve">     Coal</v>
          </cell>
          <cell r="AJ221">
            <v>83.478214120476835</v>
          </cell>
          <cell r="AK221">
            <v>30199.200151593708</v>
          </cell>
        </row>
        <row r="222">
          <cell r="A222" t="str">
            <v xml:space="preserve">     Natural gas</v>
          </cell>
          <cell r="AJ222">
            <v>2513.5029486051935</v>
          </cell>
          <cell r="AK222">
            <v>78658.391707067654</v>
          </cell>
        </row>
        <row r="223">
          <cell r="A223" t="str">
            <v xml:space="preserve">     Petroleum</v>
          </cell>
          <cell r="AJ223">
            <v>21176.67790423796</v>
          </cell>
          <cell r="AK223">
            <v>880.28695717708456</v>
          </cell>
        </row>
        <row r="224">
          <cell r="A224" t="str">
            <v>Water consumption, gallons/mmBtu of fuel throughput</v>
          </cell>
          <cell r="AJ224">
            <v>0.45974827200009311</v>
          </cell>
          <cell r="AK224">
            <v>13.347869208269886</v>
          </cell>
        </row>
        <row r="276">
          <cell r="A276" t="str">
            <v>Total emissions: grams/mmBtu of fuel throughput</v>
          </cell>
        </row>
        <row r="277">
          <cell r="A277" t="str">
            <v xml:space="preserve">     VOC</v>
          </cell>
          <cell r="AJ277">
            <v>0.31345836759664381</v>
          </cell>
          <cell r="AK277">
            <v>1.02716161959695</v>
          </cell>
        </row>
        <row r="278">
          <cell r="A278" t="str">
            <v xml:space="preserve">     CO</v>
          </cell>
          <cell r="AJ278">
            <v>5.3815509602336524</v>
          </cell>
          <cell r="AK278">
            <v>3.6240473971409806</v>
          </cell>
        </row>
        <row r="279">
          <cell r="A279" t="str">
            <v xml:space="preserve">     NOx</v>
          </cell>
          <cell r="AJ279">
            <v>3.4792359823740968</v>
          </cell>
          <cell r="AK279">
            <v>5.8309668768127514</v>
          </cell>
        </row>
        <row r="280">
          <cell r="A280" t="str">
            <v xml:space="preserve">     PM10</v>
          </cell>
          <cell r="AJ280">
            <v>0.22080770048789847</v>
          </cell>
          <cell r="AK280">
            <v>0.73836613955901531</v>
          </cell>
        </row>
        <row r="281">
          <cell r="A281" t="str">
            <v xml:space="preserve">     PM2.5</v>
          </cell>
          <cell r="AJ281">
            <v>5.434007620735868E-2</v>
          </cell>
          <cell r="AK281">
            <v>0.45813502289143937</v>
          </cell>
        </row>
        <row r="282">
          <cell r="A282" t="str">
            <v xml:space="preserve">     SOx</v>
          </cell>
          <cell r="AJ282">
            <v>0.10711196932784904</v>
          </cell>
          <cell r="AK282">
            <v>4.0528315581252254</v>
          </cell>
        </row>
        <row r="283">
          <cell r="A283" t="str">
            <v xml:space="preserve">     BC</v>
          </cell>
          <cell r="AJ283">
            <v>4.3934664300948178E-3</v>
          </cell>
          <cell r="AK283">
            <v>2.6077272037759863E-2</v>
          </cell>
        </row>
        <row r="284">
          <cell r="A284" t="str">
            <v xml:space="preserve">     OC</v>
          </cell>
          <cell r="AJ284">
            <v>7.8465566344954104E-3</v>
          </cell>
          <cell r="AK284">
            <v>0.16094403828854115</v>
          </cell>
        </row>
        <row r="285">
          <cell r="A285" t="str">
            <v xml:space="preserve">     CH4: combustion</v>
          </cell>
          <cell r="AJ285">
            <v>2.2730758502479111</v>
          </cell>
          <cell r="AK285">
            <v>18.270367983231484</v>
          </cell>
        </row>
        <row r="286">
          <cell r="A286" t="str">
            <v xml:space="preserve">     N2O</v>
          </cell>
          <cell r="AJ286">
            <v>8.4076459885731175E-3</v>
          </cell>
          <cell r="AK286">
            <v>0.14689666944058014</v>
          </cell>
        </row>
        <row r="287">
          <cell r="A287" t="str">
            <v xml:space="preserve">     CO2</v>
          </cell>
          <cell r="AJ287">
            <v>1829.5500507046534</v>
          </cell>
          <cell r="AK287">
            <v>7786.7363989069045</v>
          </cell>
        </row>
        <row r="288">
          <cell r="A288" t="str">
            <v xml:space="preserve">     CH4: leakage</v>
          </cell>
        </row>
        <row r="289">
          <cell r="A289" t="str">
            <v xml:space="preserve">     VOC evaporation</v>
          </cell>
        </row>
        <row r="290">
          <cell r="A290" t="str">
            <v xml:space="preserve">     Misc. Items</v>
          </cell>
        </row>
        <row r="291">
          <cell r="A291" t="str">
            <v>Urban emissions: grams/mmBtu of fuel throughput</v>
          </cell>
        </row>
        <row r="292">
          <cell r="A292" t="str">
            <v xml:space="preserve">     VOC</v>
          </cell>
          <cell r="AJ292">
            <v>0.16739328539989293</v>
          </cell>
          <cell r="AK292">
            <v>6.8748706549724523E-2</v>
          </cell>
        </row>
        <row r="293">
          <cell r="A293" t="str">
            <v xml:space="preserve">     CO</v>
          </cell>
          <cell r="AJ293">
            <v>3.5531732469915482</v>
          </cell>
          <cell r="AK293">
            <v>0.67673727113163262</v>
          </cell>
        </row>
        <row r="294">
          <cell r="A294" t="str">
            <v xml:space="preserve">     NOx</v>
          </cell>
          <cell r="AJ294">
            <v>2.1786115340065284</v>
          </cell>
          <cell r="AK294">
            <v>1.3269977677398024</v>
          </cell>
        </row>
        <row r="295">
          <cell r="A295" t="str">
            <v xml:space="preserve">     PM10</v>
          </cell>
          <cell r="AJ295">
            <v>0.1432506997203406</v>
          </cell>
          <cell r="AK295">
            <v>0.15497000122957832</v>
          </cell>
        </row>
        <row r="296">
          <cell r="A296" t="str">
            <v xml:space="preserve">     PM2.5</v>
          </cell>
          <cell r="AJ296">
            <v>3.0200160742660815E-2</v>
          </cell>
          <cell r="AK296">
            <v>0.13351133304687868</v>
          </cell>
        </row>
        <row r="297">
          <cell r="A297" t="str">
            <v xml:space="preserve">     SOx</v>
          </cell>
          <cell r="AJ297">
            <v>2.5790338117181962E-2</v>
          </cell>
          <cell r="AK297">
            <v>1.1261256126023722</v>
          </cell>
        </row>
        <row r="298">
          <cell r="A298" t="str">
            <v xml:space="preserve">     BC</v>
          </cell>
          <cell r="AJ298">
            <v>1.6906575907635773E-3</v>
          </cell>
          <cell r="AK298">
            <v>6.3216712928569471E-3</v>
          </cell>
        </row>
        <row r="299">
          <cell r="A299" t="str">
            <v xml:space="preserve">     OC</v>
          </cell>
          <cell r="AJ299">
            <v>2.5493297840003698E-3</v>
          </cell>
          <cell r="AK299">
            <v>4.6689271877763727E-2</v>
          </cell>
        </row>
        <row r="305">
          <cell r="A305" t="str">
            <v>Loss factor</v>
          </cell>
          <cell r="C305">
            <v>0.96143599537692093</v>
          </cell>
        </row>
        <row r="306">
          <cell r="A306" t="str">
            <v>Total energy</v>
          </cell>
          <cell r="B306">
            <v>112783.41371228261</v>
          </cell>
          <cell r="C306">
            <v>335889.08957090287</v>
          </cell>
        </row>
        <row r="307">
          <cell r="A307" t="str">
            <v>Fossil fuels</v>
          </cell>
          <cell r="B307">
            <v>111916.68545298433</v>
          </cell>
          <cell r="C307">
            <v>277564.26039682823</v>
          </cell>
        </row>
        <row r="308">
          <cell r="A308" t="str">
            <v>Coal</v>
          </cell>
          <cell r="B308">
            <v>469.87432671315912</v>
          </cell>
          <cell r="C308">
            <v>31621.934041546658</v>
          </cell>
        </row>
        <row r="309">
          <cell r="A309" t="str">
            <v>Natural gas</v>
          </cell>
          <cell r="B309">
            <v>111001.66124835781</v>
          </cell>
          <cell r="C309">
            <v>223777.24519408564</v>
          </cell>
        </row>
        <row r="310">
          <cell r="A310" t="str">
            <v>Petroleum</v>
          </cell>
          <cell r="B310">
            <v>445.14987791335921</v>
          </cell>
          <cell r="C310">
            <v>22165.081161195925</v>
          </cell>
        </row>
        <row r="311">
          <cell r="A311" t="str">
            <v>Water consumption</v>
          </cell>
          <cell r="B311">
            <v>3.4301057421488639</v>
          </cell>
          <cell r="C311">
            <v>51.58272845868607</v>
          </cell>
        </row>
        <row r="312">
          <cell r="A312" t="str">
            <v>VOC</v>
          </cell>
          <cell r="B312">
            <v>11.104540825517535</v>
          </cell>
          <cell r="C312">
            <v>4.3927383895733492</v>
          </cell>
        </row>
        <row r="313">
          <cell r="A313" t="str">
            <v>CO</v>
          </cell>
          <cell r="B313">
            <v>35.002438113452641</v>
          </cell>
          <cell r="C313">
            <v>11.035948874497414</v>
          </cell>
        </row>
        <row r="314">
          <cell r="A314" t="str">
            <v>NOx</v>
          </cell>
          <cell r="B314">
            <v>41.174689099790641</v>
          </cell>
          <cell r="C314">
            <v>12.413948596774016</v>
          </cell>
        </row>
        <row r="315">
          <cell r="A315" t="str">
            <v>PM10</v>
          </cell>
          <cell r="B315">
            <v>0.40007472391996535</v>
          </cell>
          <cell r="C315">
            <v>2.6284284898966264</v>
          </cell>
        </row>
        <row r="316">
          <cell r="A316" t="str">
            <v>PM2.5</v>
          </cell>
          <cell r="B316">
            <v>0.38201886499500626</v>
          </cell>
          <cell r="C316">
            <v>2.12319574951756</v>
          </cell>
        </row>
        <row r="317">
          <cell r="A317" t="str">
            <v>SOx</v>
          </cell>
          <cell r="B317">
            <v>11.163310961568397</v>
          </cell>
          <cell r="C317">
            <v>6.1129294299867336</v>
          </cell>
        </row>
        <row r="318">
          <cell r="A318" t="str">
            <v>BC</v>
          </cell>
          <cell r="B318">
            <v>7.8848660609282251E-2</v>
          </cell>
          <cell r="C318">
            <v>0.13683191069507383</v>
          </cell>
        </row>
        <row r="319">
          <cell r="A319" t="str">
            <v>OC</v>
          </cell>
          <cell r="B319">
            <v>0.16158155637384408</v>
          </cell>
          <cell r="C319">
            <v>0.4417142231247872</v>
          </cell>
        </row>
        <row r="320">
          <cell r="A320" t="str">
            <v>CH4</v>
          </cell>
          <cell r="B320">
            <v>223.07560920275893</v>
          </cell>
          <cell r="C320">
            <v>57.193422656081054</v>
          </cell>
        </row>
        <row r="321">
          <cell r="A321" t="str">
            <v>N2O</v>
          </cell>
          <cell r="B321">
            <v>1.4162676113646875</v>
          </cell>
          <cell r="C321">
            <v>0.50828330812282363</v>
          </cell>
        </row>
        <row r="322">
          <cell r="A322" t="str">
            <v>CO2</v>
          </cell>
          <cell r="B322">
            <v>6546.1773981246943</v>
          </cell>
          <cell r="C322">
            <v>77625.600132209438</v>
          </cell>
        </row>
        <row r="323">
          <cell r="A323" t="str">
            <v>CO2 (w/ C in VOC &amp; CO)</v>
          </cell>
          <cell r="B323">
            <v>6635.7903816853641</v>
          </cell>
          <cell r="C323">
            <v>77656.633038897824</v>
          </cell>
        </row>
        <row r="324">
          <cell r="A324" t="str">
            <v>GHGs</v>
          </cell>
          <cell r="B324">
            <v>13670.084593830139</v>
          </cell>
          <cell r="C324">
            <v>79499.758377166567</v>
          </cell>
        </row>
        <row r="325">
          <cell r="A325" t="str">
            <v>4.2) Urban Emissions: Grams per mmBtu of H2 Throughput at Each Stage</v>
          </cell>
        </row>
        <row r="326">
          <cell r="A326" t="str">
            <v>Loss factor</v>
          </cell>
        </row>
        <row r="327">
          <cell r="A327" t="str">
            <v>VOC</v>
          </cell>
          <cell r="B327">
            <v>0.59353451100338561</v>
          </cell>
          <cell r="C327">
            <v>0.64185541200402985</v>
          </cell>
        </row>
        <row r="328">
          <cell r="A328" t="str">
            <v>CO</v>
          </cell>
          <cell r="B328">
            <v>2.9050640511977055</v>
          </cell>
          <cell r="C328">
            <v>3.7920000540428846</v>
          </cell>
        </row>
        <row r="329">
          <cell r="A329" t="str">
            <v>NOx</v>
          </cell>
          <cell r="B329">
            <v>3.4344502324846116</v>
          </cell>
          <cell r="C329">
            <v>3.1778770041685078</v>
          </cell>
        </row>
        <row r="330">
          <cell r="A330" t="str">
            <v>PM10</v>
          </cell>
          <cell r="B330">
            <v>1.0808895722152623E-2</v>
          </cell>
          <cell r="C330">
            <v>0.70001157640959666</v>
          </cell>
        </row>
        <row r="331">
          <cell r="A331" t="str">
            <v>PM2.5</v>
          </cell>
          <cell r="B331">
            <v>1.03119861358313E-2</v>
          </cell>
          <cell r="C331">
            <v>0.55354619868831789</v>
          </cell>
        </row>
        <row r="332">
          <cell r="A332" t="str">
            <v>SOx</v>
          </cell>
          <cell r="B332">
            <v>0.1297828394812473</v>
          </cell>
          <cell r="C332">
            <v>1.2188419434223456</v>
          </cell>
        </row>
        <row r="333">
          <cell r="A333" t="str">
            <v>BC</v>
          </cell>
          <cell r="B333">
            <v>1.7689442204078399E-3</v>
          </cell>
          <cell r="C333">
            <v>3.1721548407755817E-2</v>
          </cell>
        </row>
        <row r="334">
          <cell r="A334" t="str">
            <v>OC</v>
          </cell>
          <cell r="B334">
            <v>4.1955403663000634E-3</v>
          </cell>
          <cell r="C334">
            <v>0.11194383873623347</v>
          </cell>
        </row>
      </sheetData>
      <sheetData sheetId="12"/>
      <sheetData sheetId="13">
        <row r="529">
          <cell r="A529" t="str">
            <v xml:space="preserve">    Total energy</v>
          </cell>
          <cell r="BA529">
            <v>61583.028792863697</v>
          </cell>
        </row>
        <row r="530">
          <cell r="A530" t="str">
            <v xml:space="preserve">    Fossil fuels</v>
          </cell>
          <cell r="BA530">
            <v>58789.329207334238</v>
          </cell>
        </row>
        <row r="531">
          <cell r="A531" t="str">
            <v xml:space="preserve">    Coal</v>
          </cell>
          <cell r="BA531">
            <v>1513.8440889064188</v>
          </cell>
        </row>
        <row r="532">
          <cell r="A532" t="str">
            <v xml:space="preserve">    Natural gas</v>
          </cell>
          <cell r="BA532">
            <v>53806.937412524632</v>
          </cell>
        </row>
        <row r="533">
          <cell r="A533" t="str">
            <v xml:space="preserve">    Petroleum</v>
          </cell>
          <cell r="BA533">
            <v>3468.5477059031846</v>
          </cell>
        </row>
        <row r="534">
          <cell r="A534" t="str">
            <v>Water consumption</v>
          </cell>
          <cell r="BA534">
            <v>1.6916627810000164</v>
          </cell>
        </row>
        <row r="535">
          <cell r="A535" t="str">
            <v>Total emissions: grams/mmBtu of fuel throughput, except as noted</v>
          </cell>
          <cell r="BA535" t="str">
            <v>Per kg of product</v>
          </cell>
        </row>
        <row r="536">
          <cell r="A536" t="str">
            <v xml:space="preserve">     VOC</v>
          </cell>
          <cell r="BA536">
            <v>1.5344032532238021</v>
          </cell>
        </row>
        <row r="537">
          <cell r="A537" t="str">
            <v xml:space="preserve">     CO</v>
          </cell>
          <cell r="BA537">
            <v>2.2494562857398166</v>
          </cell>
        </row>
        <row r="538">
          <cell r="A538" t="str">
            <v xml:space="preserve">     NOx</v>
          </cell>
          <cell r="BA538">
            <v>2.1983254205466172</v>
          </cell>
        </row>
        <row r="539">
          <cell r="A539" t="str">
            <v xml:space="preserve">     PM10</v>
          </cell>
          <cell r="BA539">
            <v>0.1292985511541031</v>
          </cell>
        </row>
        <row r="540">
          <cell r="A540" t="str">
            <v xml:space="preserve">     PM2.5</v>
          </cell>
          <cell r="BA540">
            <v>0.1102574222729404</v>
          </cell>
        </row>
        <row r="541">
          <cell r="A541" t="str">
            <v xml:space="preserve">     SOx</v>
          </cell>
          <cell r="BA541">
            <v>0.79610299617218783</v>
          </cell>
        </row>
        <row r="542">
          <cell r="A542" t="str">
            <v xml:space="preserve">     BC</v>
          </cell>
          <cell r="BA542">
            <v>1.257300523105398E-2</v>
          </cell>
        </row>
        <row r="543">
          <cell r="A543" t="str">
            <v xml:space="preserve">     OC</v>
          </cell>
          <cell r="BA543">
            <v>4.0760309414627771E-2</v>
          </cell>
        </row>
        <row r="544">
          <cell r="A544" t="str">
            <v xml:space="preserve">     CH4</v>
          </cell>
          <cell r="BA544">
            <v>11.062946988458327</v>
          </cell>
        </row>
        <row r="545">
          <cell r="A545" t="str">
            <v xml:space="preserve">     N2O</v>
          </cell>
          <cell r="BA545">
            <v>3.9709733628847797E-2</v>
          </cell>
        </row>
        <row r="546">
          <cell r="A546" t="str">
            <v xml:space="preserve">     CO2</v>
          </cell>
          <cell r="BA546">
            <v>2191.8651997578854</v>
          </cell>
        </row>
        <row r="547">
          <cell r="A547" t="str">
            <v xml:space="preserve">     VOC from bulk terminal</v>
          </cell>
        </row>
        <row r="548">
          <cell r="A548" t="str">
            <v xml:space="preserve">     VOC from ref. Station</v>
          </cell>
        </row>
        <row r="549">
          <cell r="A549" t="str">
            <v xml:space="preserve">     CO2 (w/ C in VOC &amp; CO)</v>
          </cell>
        </row>
        <row r="550">
          <cell r="A550" t="str">
            <v xml:space="preserve">     GHGs</v>
          </cell>
        </row>
        <row r="551">
          <cell r="A551" t="str">
            <v>Urban emissions: grams/mmBtu of fuel throughput, except as noted</v>
          </cell>
          <cell r="BA551" t="str">
            <v>Per kg of product</v>
          </cell>
        </row>
        <row r="552">
          <cell r="A552" t="str">
            <v xml:space="preserve">     VOC</v>
          </cell>
          <cell r="BA552">
            <v>0.19750573286478748</v>
          </cell>
        </row>
        <row r="553">
          <cell r="A553" t="str">
            <v xml:space="preserve">     CO</v>
          </cell>
          <cell r="BA553">
            <v>0.24268110550281968</v>
          </cell>
        </row>
        <row r="554">
          <cell r="A554" t="str">
            <v xml:space="preserve">     NOx</v>
          </cell>
          <cell r="BA554">
            <v>0.39743714419759629</v>
          </cell>
        </row>
        <row r="555">
          <cell r="A555" t="str">
            <v xml:space="preserve">     PM10</v>
          </cell>
          <cell r="BA555">
            <v>3.8181616994675413E-2</v>
          </cell>
        </row>
        <row r="556">
          <cell r="A556" t="str">
            <v xml:space="preserve">     PM2.5</v>
          </cell>
          <cell r="BA556">
            <v>3.4757056395929853E-2</v>
          </cell>
        </row>
        <row r="557">
          <cell r="A557" t="str">
            <v xml:space="preserve">     SOx</v>
          </cell>
          <cell r="BA557">
            <v>8.5249835896391277E-2</v>
          </cell>
        </row>
        <row r="558">
          <cell r="A558" t="str">
            <v xml:space="preserve">     BC</v>
          </cell>
          <cell r="BA558">
            <v>2.3206977580946093E-3</v>
          </cell>
        </row>
        <row r="559">
          <cell r="A559" t="str">
            <v xml:space="preserve">     OC</v>
          </cell>
          <cell r="BA559">
            <v>1.1235232113215296E-2</v>
          </cell>
        </row>
      </sheetData>
      <sheetData sheetId="14"/>
      <sheetData sheetId="15">
        <row r="125">
          <cell r="G125">
            <v>10551.749076639873</v>
          </cell>
          <cell r="R125">
            <v>-729780.18281920196</v>
          </cell>
        </row>
        <row r="126">
          <cell r="G126">
            <v>1083.3415043321977</v>
          </cell>
          <cell r="R126">
            <v>-819460.2514114544</v>
          </cell>
        </row>
        <row r="127">
          <cell r="G127">
            <v>298.12902595612013</v>
          </cell>
          <cell r="R127">
            <v>-17295.327664211338</v>
          </cell>
        </row>
        <row r="128">
          <cell r="G128">
            <v>776.52221201843599</v>
          </cell>
          <cell r="R128">
            <v>-715978.10467333905</v>
          </cell>
        </row>
        <row r="129">
          <cell r="G129">
            <v>8.6902663576416366</v>
          </cell>
          <cell r="R129">
            <v>-86186.819073904029</v>
          </cell>
        </row>
        <row r="130">
          <cell r="G130">
            <v>0.13177127955957418</v>
          </cell>
          <cell r="R130">
            <v>-155.75730106491878</v>
          </cell>
        </row>
        <row r="132">
          <cell r="G132">
            <v>0.11743116202108833</v>
          </cell>
          <cell r="R132">
            <v>-83.331351486541436</v>
          </cell>
        </row>
        <row r="133">
          <cell r="G133">
            <v>0.32457591847820394</v>
          </cell>
          <cell r="R133">
            <v>-85.792590548193303</v>
          </cell>
        </row>
        <row r="134">
          <cell r="G134">
            <v>0.32413332249455595</v>
          </cell>
          <cell r="R134">
            <v>-119.69340588607275</v>
          </cell>
        </row>
        <row r="135">
          <cell r="G135">
            <v>4.4712618689894096E-2</v>
          </cell>
          <cell r="R135">
            <v>-24.696403544462267</v>
          </cell>
        </row>
        <row r="136">
          <cell r="G136">
            <v>4.1946153702897032E-2</v>
          </cell>
          <cell r="R136">
            <v>-19.769661354169877</v>
          </cell>
        </row>
        <row r="137">
          <cell r="G137">
            <v>4.2405134537148635E-2</v>
          </cell>
          <cell r="R137">
            <v>-172.77215133820681</v>
          </cell>
        </row>
        <row r="138">
          <cell r="G138">
            <v>2.2286057388693797E-2</v>
          </cell>
          <cell r="R138">
            <v>-8.2437811651030313E-2</v>
          </cell>
        </row>
        <row r="139">
          <cell r="G139">
            <v>9.9720319343599897E-3</v>
          </cell>
          <cell r="R139">
            <v>-2.552919130424927</v>
          </cell>
        </row>
        <row r="140">
          <cell r="G140">
            <v>19.008617808695011</v>
          </cell>
          <cell r="R140">
            <v>9536.9972000326015</v>
          </cell>
        </row>
        <row r="141">
          <cell r="G141">
            <v>7.5764456365928889E-3</v>
          </cell>
          <cell r="R141">
            <v>84.655563812645624</v>
          </cell>
        </row>
        <row r="142">
          <cell r="G142">
            <v>-149.95259493231342</v>
          </cell>
          <cell r="R142">
            <v>-76747.500075801159</v>
          </cell>
        </row>
        <row r="143">
          <cell r="D143" t="str">
            <v xml:space="preserve">     Biogenic CH4</v>
          </cell>
          <cell r="G143">
            <v>18.828251210130869</v>
          </cell>
          <cell r="R143">
            <v>9907.0916435687213</v>
          </cell>
        </row>
        <row r="144">
          <cell r="D144" t="str">
            <v xml:space="preserve">     CO2 (w/ C in VOC &amp; CO)</v>
          </cell>
          <cell r="G144">
            <v>-149.07655327212004</v>
          </cell>
          <cell r="R144">
            <v>-77142.033049271849</v>
          </cell>
        </row>
        <row r="145">
          <cell r="D145" t="str">
            <v xml:space="preserve">     GHGs</v>
          </cell>
          <cell r="G145">
            <v>367.67093625792126</v>
          </cell>
          <cell r="R145">
            <v>202926.9504127379</v>
          </cell>
        </row>
        <row r="147">
          <cell r="G147">
            <v>5.432416133751141E-2</v>
          </cell>
          <cell r="R147">
            <v>0.73751054225950707</v>
          </cell>
        </row>
        <row r="148">
          <cell r="G148">
            <v>0.15108031681498008</v>
          </cell>
          <cell r="R148">
            <v>5.7165074980443507</v>
          </cell>
        </row>
        <row r="149">
          <cell r="G149">
            <v>0.14638499804547667</v>
          </cell>
          <cell r="R149">
            <v>-2.5661455080056448</v>
          </cell>
        </row>
        <row r="150">
          <cell r="G150">
            <v>2.0241580042406504E-2</v>
          </cell>
          <cell r="R150">
            <v>0.14131014930045679</v>
          </cell>
        </row>
        <row r="151">
          <cell r="G151">
            <v>2.0029738278005131E-2</v>
          </cell>
          <cell r="R151">
            <v>0.18430483601131351</v>
          </cell>
        </row>
        <row r="152">
          <cell r="G152">
            <v>1.2314827558338971E-2</v>
          </cell>
          <cell r="R152">
            <v>-2.8544716011775608</v>
          </cell>
        </row>
        <row r="153">
          <cell r="G153">
            <v>1.1076718257610208E-2</v>
          </cell>
          <cell r="R153">
            <v>0.44444044395255605</v>
          </cell>
        </row>
        <row r="154">
          <cell r="G154">
            <v>4.6525098648286739E-3</v>
          </cell>
          <cell r="R154">
            <v>-7.7634654663314262E-2</v>
          </cell>
        </row>
      </sheetData>
      <sheetData sheetId="16"/>
      <sheetData sheetId="17">
        <row r="261">
          <cell r="A261" t="str">
            <v xml:space="preserve">    Total energy</v>
          </cell>
          <cell r="DL261">
            <v>1054691.6527784606</v>
          </cell>
          <cell r="DP261">
            <v>40872.961046024051</v>
          </cell>
          <cell r="DQ261">
            <v>446274.06053352298</v>
          </cell>
          <cell r="DR261">
            <v>200124.92251967438</v>
          </cell>
          <cell r="DS261">
            <v>34100.337022864966</v>
          </cell>
          <cell r="DT261">
            <v>117388.3702217446</v>
          </cell>
          <cell r="DU261">
            <v>84.705786537502533</v>
          </cell>
          <cell r="DV261">
            <v>13534.286447581722</v>
          </cell>
          <cell r="DW261">
            <v>469370.8976398324</v>
          </cell>
          <cell r="DX261">
            <v>230668.1824406744</v>
          </cell>
          <cell r="DY261">
            <v>193717.07769843109</v>
          </cell>
          <cell r="DZ261">
            <v>20043.022706370608</v>
          </cell>
          <cell r="EA261">
            <v>10308.886617061646</v>
          </cell>
          <cell r="EB261">
            <v>282423.61330801126</v>
          </cell>
          <cell r="EC261">
            <v>200124.92251967438</v>
          </cell>
          <cell r="ED261">
            <v>34100.337022864966</v>
          </cell>
          <cell r="EE261">
            <v>117388.3702217446</v>
          </cell>
          <cell r="EF261">
            <v>84.705786537502533</v>
          </cell>
          <cell r="EG261">
            <v>13534.286447581722</v>
          </cell>
          <cell r="EH261">
            <v>1871617.0527517088</v>
          </cell>
          <cell r="EI261">
            <v>245391.68344752595</v>
          </cell>
          <cell r="EJ261">
            <v>206081.99755152245</v>
          </cell>
          <cell r="EK261">
            <v>21322.364581245329</v>
          </cell>
          <cell r="EL261">
            <v>10966.900656448559</v>
          </cell>
          <cell r="EM261">
            <v>1598274.2215482381</v>
          </cell>
        </row>
        <row r="262">
          <cell r="A262" t="str">
            <v xml:space="preserve">    Fossil fuels</v>
          </cell>
          <cell r="DL262">
            <v>913061.91885577305</v>
          </cell>
          <cell r="DP262">
            <v>40270.425023057927</v>
          </cell>
          <cell r="DQ262">
            <v>436743.40200905933</v>
          </cell>
          <cell r="DR262">
            <v>198729.8964940414</v>
          </cell>
          <cell r="DS262">
            <v>33862.631208762396</v>
          </cell>
          <cell r="DT262">
            <v>116570.08217693662</v>
          </cell>
          <cell r="DU262">
            <v>56.190917893833372</v>
          </cell>
          <cell r="DV262">
            <v>13439.941967169036</v>
          </cell>
          <cell r="DW262">
            <v>311364.57908171049</v>
          </cell>
          <cell r="DX262">
            <v>229060.24618896362</v>
          </cell>
          <cell r="DY262">
            <v>192366.7193242895</v>
          </cell>
          <cell r="DZ262">
            <v>13295.854855668929</v>
          </cell>
          <cell r="EA262">
            <v>10237.025676679837</v>
          </cell>
          <cell r="EB262">
            <v>187350.15298682227</v>
          </cell>
          <cell r="EC262">
            <v>198729.8964940414</v>
          </cell>
          <cell r="ED262">
            <v>33862.631208762396</v>
          </cell>
          <cell r="EE262">
            <v>116570.08217693662</v>
          </cell>
          <cell r="EF262">
            <v>56.190917893833372</v>
          </cell>
          <cell r="EG262">
            <v>13439.941967169036</v>
          </cell>
          <cell r="EH262">
            <v>1634284.0932677868</v>
          </cell>
          <cell r="EI262">
            <v>243681.11296698256</v>
          </cell>
          <cell r="EJ262">
            <v>204645.44608966968</v>
          </cell>
          <cell r="EK262">
            <v>14144.526442200988</v>
          </cell>
          <cell r="EL262">
            <v>10890.452847531742</v>
          </cell>
          <cell r="EM262">
            <v>1423712.9046050094</v>
          </cell>
        </row>
        <row r="263">
          <cell r="A263" t="str">
            <v xml:space="preserve">    Coal</v>
          </cell>
          <cell r="DL263">
            <v>76644.318267046634</v>
          </cell>
          <cell r="DP263">
            <v>316.90330321226958</v>
          </cell>
          <cell r="DQ263">
            <v>5173.7203283803465</v>
          </cell>
          <cell r="DR263">
            <v>696.63886900827413</v>
          </cell>
          <cell r="DS263">
            <v>118.70395709497001</v>
          </cell>
          <cell r="DT263">
            <v>408.63127108999203</v>
          </cell>
          <cell r="DU263">
            <v>15.463400554929683</v>
          </cell>
          <cell r="DV263">
            <v>47.113122568481806</v>
          </cell>
          <cell r="DW263">
            <v>85685.647884494872</v>
          </cell>
          <cell r="DX263">
            <v>802.9605693707033</v>
          </cell>
          <cell r="DY263">
            <v>674.3330326694113</v>
          </cell>
          <cell r="DZ263">
            <v>3658.938794021351</v>
          </cell>
          <cell r="EA263">
            <v>35.885441069631561</v>
          </cell>
          <cell r="EB263">
            <v>51557.628318802126</v>
          </cell>
          <cell r="EC263">
            <v>696.63886900827413</v>
          </cell>
          <cell r="ED263">
            <v>118.70395709497001</v>
          </cell>
          <cell r="EE263">
            <v>408.63127108999203</v>
          </cell>
          <cell r="EF263">
            <v>15.463400554929683</v>
          </cell>
          <cell r="EG263">
            <v>47.113122568481806</v>
          </cell>
          <cell r="EH263">
            <v>128703.74015371726</v>
          </cell>
          <cell r="EI263">
            <v>854.21337167096101</v>
          </cell>
          <cell r="EJ263">
            <v>717.37556666958642</v>
          </cell>
          <cell r="EK263">
            <v>3892.4880787461179</v>
          </cell>
          <cell r="EL263">
            <v>38.176001137905914</v>
          </cell>
          <cell r="EM263">
            <v>94663.158077686778</v>
          </cell>
        </row>
        <row r="264">
          <cell r="A264" t="str">
            <v xml:space="preserve">    Natural gas</v>
          </cell>
          <cell r="DL264">
            <v>302955.12754312356</v>
          </cell>
          <cell r="DP264">
            <v>10831.984081614904</v>
          </cell>
          <cell r="DQ264">
            <v>219346.57410372637</v>
          </cell>
          <cell r="DR264">
            <v>21008.347457628493</v>
          </cell>
          <cell r="DS264">
            <v>3579.7227030938702</v>
          </cell>
          <cell r="DT264">
            <v>12322.981256173602</v>
          </cell>
          <cell r="DU264">
            <v>40.276769313996439</v>
          </cell>
          <cell r="DV264">
            <v>1420.7775258672064</v>
          </cell>
          <cell r="DW264">
            <v>223181.25053443792</v>
          </cell>
          <cell r="DX264">
            <v>24214.661837817432</v>
          </cell>
          <cell r="DY264">
            <v>20335.676464109394</v>
          </cell>
          <cell r="DZ264">
            <v>9530.2603859569008</v>
          </cell>
          <cell r="EA264">
            <v>1082.187411871384</v>
          </cell>
          <cell r="EB264">
            <v>134289.6534818894</v>
          </cell>
          <cell r="EC264">
            <v>21008.347457628493</v>
          </cell>
          <cell r="ED264">
            <v>3579.7227030938702</v>
          </cell>
          <cell r="EE264">
            <v>12322.981256173602</v>
          </cell>
          <cell r="EF264">
            <v>40.276769313996439</v>
          </cell>
          <cell r="EG264">
            <v>1420.7775258672064</v>
          </cell>
          <cell r="EH264">
            <v>1501375.3511759895</v>
          </cell>
          <cell r="EI264">
            <v>25760.27855086964</v>
          </cell>
          <cell r="EJ264">
            <v>21633.698366073822</v>
          </cell>
          <cell r="EK264">
            <v>10138.574878677553</v>
          </cell>
          <cell r="EL264">
            <v>1151.2632041184934</v>
          </cell>
          <cell r="EM264">
            <v>1325870.767063872</v>
          </cell>
        </row>
        <row r="265">
          <cell r="A265" t="str">
            <v xml:space="preserve">    Petroleum</v>
          </cell>
          <cell r="DL265">
            <v>533462.47304560291</v>
          </cell>
          <cell r="DP265">
            <v>29121.537638230755</v>
          </cell>
          <cell r="DQ265">
            <v>212223.10757695258</v>
          </cell>
          <cell r="DR265">
            <v>177024.91016740463</v>
          </cell>
          <cell r="DS265">
            <v>30164.204548573554</v>
          </cell>
          <cell r="DT265">
            <v>103838.46964967302</v>
          </cell>
          <cell r="DU265">
            <v>0.4507480249072468</v>
          </cell>
          <cell r="DV265">
            <v>11972.051318733347</v>
          </cell>
          <cell r="DW265">
            <v>2497.6806627777032</v>
          </cell>
          <cell r="DX265">
            <v>204042.62378177547</v>
          </cell>
          <cell r="DY265">
            <v>171356.7098275107</v>
          </cell>
          <cell r="DZ265">
            <v>106.65567569067781</v>
          </cell>
          <cell r="EA265">
            <v>9118.9528237388222</v>
          </cell>
          <cell r="EB265">
            <v>1502.8711861307449</v>
          </cell>
          <cell r="EC265">
            <v>177024.91016740463</v>
          </cell>
          <cell r="ED265">
            <v>30164.204548573554</v>
          </cell>
          <cell r="EE265">
            <v>103838.46964967302</v>
          </cell>
          <cell r="EF265">
            <v>0.4507480249072468</v>
          </cell>
          <cell r="EG265">
            <v>11972.051318733347</v>
          </cell>
          <cell r="EH265">
            <v>4205.0019380799176</v>
          </cell>
          <cell r="EI265">
            <v>217066.62104444197</v>
          </cell>
          <cell r="EJ265">
            <v>182294.37215692629</v>
          </cell>
          <cell r="EK265">
            <v>113.46348477731682</v>
          </cell>
          <cell r="EL265">
            <v>9701.0136422753421</v>
          </cell>
          <cell r="EM265">
            <v>3178.9794634507143</v>
          </cell>
        </row>
        <row r="266">
          <cell r="A266" t="str">
            <v>Water consumption: gallons/mmBtu of fuel throughput</v>
          </cell>
          <cell r="DL266">
            <v>54.25248505235114</v>
          </cell>
          <cell r="DP266">
            <v>40.594027454648142</v>
          </cell>
          <cell r="DQ266">
            <v>45.591746863523547</v>
          </cell>
          <cell r="DR266">
            <v>3.8427066642593659</v>
          </cell>
          <cell r="DS266">
            <v>0.65477897845717448</v>
          </cell>
          <cell r="DT266">
            <v>2.2540374625918811</v>
          </cell>
          <cell r="DU266">
            <v>6.8347322805301786E-3</v>
          </cell>
          <cell r="DV266">
            <v>0.25987913985577954</v>
          </cell>
          <cell r="DW266">
            <v>37.87255342018544</v>
          </cell>
          <cell r="DX266">
            <v>4.4291842851818375</v>
          </cell>
          <cell r="DY266">
            <v>3.7196661769072183</v>
          </cell>
          <cell r="DZ266">
            <v>1.6172294702674221</v>
          </cell>
          <cell r="EA266">
            <v>0.19794649664677572</v>
          </cell>
          <cell r="EB266">
            <v>22.788169091678565</v>
          </cell>
          <cell r="EC266">
            <v>3.8427066642593659</v>
          </cell>
          <cell r="ED266">
            <v>0.65477897845717448</v>
          </cell>
          <cell r="EE266">
            <v>2.2540374625918811</v>
          </cell>
          <cell r="EF266">
            <v>6.8347322805301786E-3</v>
          </cell>
          <cell r="EG266">
            <v>0.25987913985577954</v>
          </cell>
          <cell r="EH266">
            <v>60.25639184320989</v>
          </cell>
          <cell r="EI266">
            <v>4.7118981757253593</v>
          </cell>
          <cell r="EJ266">
            <v>3.9570916775608707</v>
          </cell>
          <cell r="EK266">
            <v>1.720456883263215</v>
          </cell>
          <cell r="EL266">
            <v>0.21058137941146352</v>
          </cell>
          <cell r="EM266">
            <v>44.959689914584935</v>
          </cell>
        </row>
        <row r="267">
          <cell r="A267" t="str">
            <v>Total emissions: grams/mmBtu of fuel throughput, except as noted</v>
          </cell>
        </row>
        <row r="268">
          <cell r="A268" t="str">
            <v xml:space="preserve">     VOC</v>
          </cell>
          <cell r="DL268">
            <v>20.085751156241201</v>
          </cell>
          <cell r="DP268">
            <v>0.31618546195226394</v>
          </cell>
          <cell r="DQ268">
            <v>32.620245828982249</v>
          </cell>
          <cell r="DR268">
            <v>8.2860188473131107</v>
          </cell>
          <cell r="DS268">
            <v>0.27331834739439209</v>
          </cell>
          <cell r="DT268">
            <v>1.5369993522895686</v>
          </cell>
          <cell r="DU268">
            <v>5.259547100170376E-4</v>
          </cell>
          <cell r="DV268">
            <v>0.10847895147003934</v>
          </cell>
          <cell r="DW268">
            <v>2.9144152300539328</v>
          </cell>
          <cell r="DX268">
            <v>1.8488335285038309</v>
          </cell>
          <cell r="DY268">
            <v>2.5363928503946793</v>
          </cell>
          <cell r="DZ268">
            <v>0.12445102780229574</v>
          </cell>
          <cell r="EA268">
            <v>8.2626979661878167E-2</v>
          </cell>
          <cell r="EB268">
            <v>1.7536231668613782</v>
          </cell>
          <cell r="EC268">
            <v>8.2860188473131107</v>
          </cell>
          <cell r="ED268">
            <v>0.27331834739439209</v>
          </cell>
          <cell r="EE268">
            <v>1.5369993522895686</v>
          </cell>
          <cell r="EF268">
            <v>5.259547100170376E-4</v>
          </cell>
          <cell r="EG268">
            <v>0.10847895147003934</v>
          </cell>
          <cell r="EH268">
            <v>152.69342201726448</v>
          </cell>
          <cell r="EI268">
            <v>1.9668441792593947</v>
          </cell>
          <cell r="EJ268">
            <v>2.6982902663773185</v>
          </cell>
          <cell r="EK268">
            <v>0.13239471042797418</v>
          </cell>
          <cell r="EL268">
            <v>8.7901042193487405E-2</v>
          </cell>
          <cell r="EM268">
            <v>140.49080752312187</v>
          </cell>
        </row>
        <row r="269">
          <cell r="A269" t="str">
            <v xml:space="preserve">     CO</v>
          </cell>
          <cell r="DL269">
            <v>170.87284265082994</v>
          </cell>
          <cell r="DP269">
            <v>0.76263774592356626</v>
          </cell>
          <cell r="DQ269">
            <v>65.684001105141633</v>
          </cell>
          <cell r="DR269">
            <v>35.951984894401633</v>
          </cell>
          <cell r="DS269">
            <v>15.53172803676199</v>
          </cell>
          <cell r="DT269">
            <v>26.38800817891731</v>
          </cell>
          <cell r="DU269">
            <v>1.8556814833085536E-3</v>
          </cell>
          <cell r="DV269">
            <v>6.1644803139195439</v>
          </cell>
          <cell r="DW269">
            <v>10.282684562152376</v>
          </cell>
          <cell r="DX269">
            <v>105.0627585880015</v>
          </cell>
          <cell r="DY269">
            <v>43.54611807835856</v>
          </cell>
          <cell r="DZ269">
            <v>0.43909002709369621</v>
          </cell>
          <cell r="EA269">
            <v>4.6954029571806455</v>
          </cell>
          <cell r="EB269">
            <v>6.187160182176429</v>
          </cell>
          <cell r="EC269">
            <v>35.951984894401633</v>
          </cell>
          <cell r="ED269">
            <v>15.53172803676199</v>
          </cell>
          <cell r="EE269">
            <v>26.38800817891731</v>
          </cell>
          <cell r="EF269">
            <v>1.8556814833085536E-3</v>
          </cell>
          <cell r="EG269">
            <v>6.1644803139195439</v>
          </cell>
          <cell r="EH269">
            <v>746.64688481643111</v>
          </cell>
          <cell r="EI269">
            <v>111.76889211489521</v>
          </cell>
          <cell r="EJ269">
            <v>46.325657530168684</v>
          </cell>
          <cell r="EK269">
            <v>0.4671170500996768</v>
          </cell>
          <cell r="EL269">
            <v>4.99510952891558</v>
          </cell>
          <cell r="EM269">
            <v>688.11065362063721</v>
          </cell>
        </row>
        <row r="270">
          <cell r="A270" t="str">
            <v xml:space="preserve">     NOx</v>
          </cell>
          <cell r="DL270">
            <v>166.37256115998616</v>
          </cell>
          <cell r="DP270">
            <v>1.0839702786729233</v>
          </cell>
          <cell r="DQ270">
            <v>161.49256212269108</v>
          </cell>
          <cell r="DR270">
            <v>76.703348996430421</v>
          </cell>
          <cell r="DS270">
            <v>8.2695807738291158</v>
          </cell>
          <cell r="DT270">
            <v>17.060076894257087</v>
          </cell>
          <cell r="DU270">
            <v>2.985727303573122E-3</v>
          </cell>
          <cell r="DV270">
            <v>3.2821633088075117</v>
          </cell>
          <cell r="DW270">
            <v>16.544483699061256</v>
          </cell>
          <cell r="DX270">
            <v>55.938718886164409</v>
          </cell>
          <cell r="DY270">
            <v>28.152944239904222</v>
          </cell>
          <cell r="DZ270">
            <v>0.70648066190911252</v>
          </cell>
          <cell r="EA270">
            <v>2.4999802937688065</v>
          </cell>
          <cell r="EB270">
            <v>9.9549266690791161</v>
          </cell>
          <cell r="EC270">
            <v>76.703348996430421</v>
          </cell>
          <cell r="ED270">
            <v>8.2695807738291158</v>
          </cell>
          <cell r="EE270">
            <v>17.060076894257087</v>
          </cell>
          <cell r="EF270">
            <v>2.985727303573122E-3</v>
          </cell>
          <cell r="EG270">
            <v>3.2821633088075117</v>
          </cell>
          <cell r="EH270">
            <v>859.07521407374986</v>
          </cell>
          <cell r="EI270">
            <v>59.509275410813203</v>
          </cell>
          <cell r="EJ270">
            <v>29.949940680749172</v>
          </cell>
          <cell r="EK270">
            <v>0.75157517224373671</v>
          </cell>
          <cell r="EL270">
            <v>2.6595535040093687</v>
          </cell>
          <cell r="EM270">
            <v>790.3794277607002</v>
          </cell>
        </row>
        <row r="271">
          <cell r="A271" t="str">
            <v xml:space="preserve">     PM10</v>
          </cell>
          <cell r="DL271">
            <v>13.068833441229041</v>
          </cell>
          <cell r="DP271">
            <v>8.0348856715989181E-2</v>
          </cell>
          <cell r="DQ271">
            <v>12.464666699063679</v>
          </cell>
          <cell r="DR271">
            <v>5.2674200064484324</v>
          </cell>
          <cell r="DS271">
            <v>0.68723793786073928</v>
          </cell>
          <cell r="DT271">
            <v>1.0826993958305713</v>
          </cell>
          <cell r="DU271">
            <v>3.7807793964356439E-4</v>
          </cell>
          <cell r="DV271">
            <v>0.27276197013583536</v>
          </cell>
          <cell r="DW271">
            <v>2.0950018784106366</v>
          </cell>
          <cell r="DX271">
            <v>4.6487495394640925</v>
          </cell>
          <cell r="DY271">
            <v>1.7866962680371568</v>
          </cell>
          <cell r="DZ271">
            <v>8.946053202278903E-2</v>
          </cell>
          <cell r="EA271">
            <v>0.20775917773478933</v>
          </cell>
          <cell r="EB271">
            <v>1.2605766641327254</v>
          </cell>
          <cell r="EC271">
            <v>5.2674200064484324</v>
          </cell>
          <cell r="ED271">
            <v>0.68723793786073928</v>
          </cell>
          <cell r="EE271">
            <v>1.0826993958305713</v>
          </cell>
          <cell r="EF271">
            <v>3.7807793964356439E-4</v>
          </cell>
          <cell r="EG271">
            <v>0.27276197013583536</v>
          </cell>
          <cell r="EH271">
            <v>11.117670554124825</v>
          </cell>
          <cell r="EI271">
            <v>4.9454782334724392</v>
          </cell>
          <cell r="EJ271">
            <v>1.9007407106778262</v>
          </cell>
          <cell r="EK271">
            <v>9.5170778747647899E-2</v>
          </cell>
          <cell r="EL271">
            <v>0.22102040184552055</v>
          </cell>
          <cell r="EM271">
            <v>9.6918068212809239</v>
          </cell>
        </row>
        <row r="272">
          <cell r="A272" t="str">
            <v xml:space="preserve">     PM2.5</v>
          </cell>
          <cell r="DL272">
            <v>10.614736484140289</v>
          </cell>
          <cell r="DP272">
            <v>7.1924307689803915E-2</v>
          </cell>
          <cell r="DQ272">
            <v>10.894451643813385</v>
          </cell>
          <cell r="DR272">
            <v>5.0873225848993808</v>
          </cell>
          <cell r="DS272">
            <v>0.67546931597152859</v>
          </cell>
          <cell r="DT272">
            <v>0.26644249776994161</v>
          </cell>
          <cell r="DU272">
            <v>2.3458652320758051E-4</v>
          </cell>
          <cell r="DV272">
            <v>0.26809105149843138</v>
          </cell>
          <cell r="DW272">
            <v>1.2998886082404815</v>
          </cell>
          <cell r="DX272">
            <v>4.5691419209471391</v>
          </cell>
          <cell r="DY272">
            <v>0.43968974051828991</v>
          </cell>
          <cell r="DZ272">
            <v>5.5507695559575417E-2</v>
          </cell>
          <cell r="EA272">
            <v>0.20420140091241967</v>
          </cell>
          <cell r="EB272">
            <v>0.78215168320662343</v>
          </cell>
          <cell r="EC272">
            <v>5.0873225848993808</v>
          </cell>
          <cell r="ED272">
            <v>0.67546931597152859</v>
          </cell>
          <cell r="EE272">
            <v>0.26644249776994161</v>
          </cell>
          <cell r="EF272">
            <v>2.3458652320758051E-4</v>
          </cell>
          <cell r="EG272">
            <v>0.26809105149843138</v>
          </cell>
          <cell r="EH272">
            <v>9.9089828960575268</v>
          </cell>
          <cell r="EI272">
            <v>4.8607892776033399</v>
          </cell>
          <cell r="EJ272">
            <v>0.46775504310456373</v>
          </cell>
          <cell r="EK272">
            <v>5.905073995699512E-2</v>
          </cell>
          <cell r="EL272">
            <v>0.21723553288555283</v>
          </cell>
          <cell r="EM272">
            <v>8.8000677804334604</v>
          </cell>
        </row>
        <row r="273">
          <cell r="A273" t="str">
            <v xml:space="preserve">     SOx</v>
          </cell>
          <cell r="DL273">
            <v>23.923389405125565</v>
          </cell>
          <cell r="DP273">
            <v>0.28355814656839401</v>
          </cell>
          <cell r="DQ273">
            <v>46.641869372143653</v>
          </cell>
          <cell r="DR273">
            <v>0.89484934495840118</v>
          </cell>
          <cell r="DS273">
            <v>0.15247808150817158</v>
          </cell>
          <cell r="DT273">
            <v>0.52512292760373458</v>
          </cell>
          <cell r="DU273">
            <v>2.075238994753403E-3</v>
          </cell>
          <cell r="DV273">
            <v>6.0517936544895949E-2</v>
          </cell>
          <cell r="DW273">
            <v>11.499294553546653</v>
          </cell>
          <cell r="DX273">
            <v>1.0314221205481784</v>
          </cell>
          <cell r="DY273">
            <v>0.86657033210089707</v>
          </cell>
          <cell r="DZ273">
            <v>0.49104156862498255</v>
          </cell>
          <cell r="EA273">
            <v>4.609571022130509E-2</v>
          </cell>
          <cell r="EB273">
            <v>6.9192025637640899</v>
          </cell>
          <cell r="EC273">
            <v>0.89484934495840118</v>
          </cell>
          <cell r="ED273">
            <v>0.15247808150817158</v>
          </cell>
          <cell r="EE273">
            <v>0.52512292760373458</v>
          </cell>
          <cell r="EF273">
            <v>2.075238994753403E-3</v>
          </cell>
          <cell r="EG273">
            <v>6.0517936544895949E-2</v>
          </cell>
          <cell r="EH273">
            <v>29.218739919418205</v>
          </cell>
          <cell r="EI273">
            <v>1.0972575750512537</v>
          </cell>
          <cell r="EJ273">
            <v>0.92188333202223094</v>
          </cell>
          <cell r="EK273">
            <v>0.52238464747338564</v>
          </cell>
          <cell r="EL273">
            <v>4.9037989597133076E-2</v>
          </cell>
          <cell r="EM273">
            <v>23.760765991566316</v>
          </cell>
        </row>
        <row r="274">
          <cell r="A274" t="str">
            <v xml:space="preserve">     BC</v>
          </cell>
          <cell r="DL274">
            <v>5.4890980484862126</v>
          </cell>
          <cell r="DP274">
            <v>9.4448627382192063E-3</v>
          </cell>
          <cell r="DQ274">
            <v>3.1568753678533326</v>
          </cell>
          <cell r="DR274">
            <v>2.7870711162162203</v>
          </cell>
          <cell r="DS274">
            <v>0.52796142678275892</v>
          </cell>
          <cell r="DT274">
            <v>2.1542479096296193E-2</v>
          </cell>
          <cell r="DU274">
            <v>1.3352780897359885E-5</v>
          </cell>
          <cell r="DV274">
            <v>0.20954576427090874</v>
          </cell>
          <cell r="DW274">
            <v>7.3990302339108721E-2</v>
          </cell>
          <cell r="DX274">
            <v>3.5713401493101262</v>
          </cell>
          <cell r="DY274">
            <v>3.5549910855999081E-2</v>
          </cell>
          <cell r="DZ274">
            <v>3.1595254782326551E-3</v>
          </cell>
          <cell r="EA274">
            <v>0.15960823153261267</v>
          </cell>
          <cell r="EB274">
            <v>4.4520460559951687E-2</v>
          </cell>
          <cell r="EC274">
            <v>2.7870711162162203</v>
          </cell>
          <cell r="ED274">
            <v>0.52796142678275892</v>
          </cell>
          <cell r="EE274">
            <v>2.1542479096296193E-2</v>
          </cell>
          <cell r="EF274">
            <v>1.3352780897359885E-5</v>
          </cell>
          <cell r="EG274">
            <v>0.20954576427090874</v>
          </cell>
          <cell r="EH274">
            <v>1.7060758090512136</v>
          </cell>
          <cell r="EI274">
            <v>3.7992980311809852</v>
          </cell>
          <cell r="EJ274">
            <v>3.781905410212668E-2</v>
          </cell>
          <cell r="EK274">
            <v>3.3611973172687818E-3</v>
          </cell>
          <cell r="EL274">
            <v>0.16979599099214113</v>
          </cell>
          <cell r="EM274">
            <v>1.5579094163824285</v>
          </cell>
        </row>
        <row r="275">
          <cell r="A275" t="str">
            <v xml:space="preserve">     OC</v>
          </cell>
          <cell r="DL275">
            <v>2.512036564278858</v>
          </cell>
          <cell r="DP275">
            <v>2.0833184364834174E-2</v>
          </cell>
          <cell r="DQ275">
            <v>2.5328876391834698</v>
          </cell>
          <cell r="DR275">
            <v>1.7625720880763183</v>
          </cell>
          <cell r="DS275">
            <v>0.1254769682695083</v>
          </cell>
          <cell r="DT275">
            <v>3.847136585980885E-2</v>
          </cell>
          <cell r="DU275">
            <v>8.2410862489426306E-5</v>
          </cell>
          <cell r="DV275">
            <v>4.9801303429785559E-2</v>
          </cell>
          <cell r="DW275">
            <v>0.45665428636105204</v>
          </cell>
          <cell r="DX275">
            <v>0.84877589888587968</v>
          </cell>
          <cell r="DY275">
            <v>6.3486362025059251E-2</v>
          </cell>
          <cell r="DZ275">
            <v>1.9499999417346276E-2</v>
          </cell>
          <cell r="EA275">
            <v>3.7932992805193286E-2</v>
          </cell>
          <cell r="EB275">
            <v>0.27477194311617409</v>
          </cell>
          <cell r="EC275">
            <v>1.7625720880763183</v>
          </cell>
          <cell r="ED275">
            <v>0.1254769682695083</v>
          </cell>
          <cell r="EE275">
            <v>3.847136585980885E-2</v>
          </cell>
          <cell r="EF275">
            <v>8.2410862489426306E-5</v>
          </cell>
          <cell r="EG275">
            <v>4.9801303429785559E-2</v>
          </cell>
          <cell r="EH275">
            <v>4.0898479937754786</v>
          </cell>
          <cell r="EI275">
            <v>0.90295308392114859</v>
          </cell>
          <cell r="EJ275">
            <v>6.7538683005382183E-2</v>
          </cell>
          <cell r="EK275">
            <v>2.0744680231219441E-2</v>
          </cell>
          <cell r="EL275">
            <v>4.0354247665099242E-2</v>
          </cell>
          <cell r="EM275">
            <v>3.6549473069858784</v>
          </cell>
        </row>
        <row r="276">
          <cell r="A276" t="str">
            <v xml:space="preserve">     CH4</v>
          </cell>
          <cell r="DL276">
            <v>127.02500664806266</v>
          </cell>
          <cell r="DP276">
            <v>4.5977855537662897</v>
          </cell>
          <cell r="DQ276">
            <v>122.8352335718902</v>
          </cell>
          <cell r="DR276">
            <v>18.900878356219764</v>
          </cell>
          <cell r="DS276">
            <v>3.3242006598611811</v>
          </cell>
          <cell r="DT276">
            <v>11.145459726955657</v>
          </cell>
          <cell r="DU276">
            <v>9.35528149727375E-3</v>
          </cell>
          <cell r="DV276">
            <v>1.319361855855977</v>
          </cell>
          <cell r="DW276">
            <v>51.839396734774283</v>
          </cell>
          <cell r="DX276">
            <v>22.486209557522045</v>
          </cell>
          <cell r="DY276">
            <v>18.392502458573752</v>
          </cell>
          <cell r="DZ276">
            <v>2.2136400255409883</v>
          </cell>
          <cell r="EA276">
            <v>1.0049404400869262</v>
          </cell>
          <cell r="EB276">
            <v>31.192112274453073</v>
          </cell>
          <cell r="EC276">
            <v>18.900878356219764</v>
          </cell>
          <cell r="ED276">
            <v>3.3242006598611811</v>
          </cell>
          <cell r="EE276">
            <v>11.145459726955657</v>
          </cell>
          <cell r="EF276">
            <v>9.35528149727375E-3</v>
          </cell>
          <cell r="EG276">
            <v>1.319361855855977</v>
          </cell>
          <cell r="EH276">
            <v>724.25562117917752</v>
          </cell>
          <cell r="EI276">
            <v>23.921499529278773</v>
          </cell>
          <cell r="EJ276">
            <v>19.56649197720612</v>
          </cell>
          <cell r="EK276">
            <v>2.3549361973840299</v>
          </cell>
          <cell r="EL276">
            <v>1.0690855745605596</v>
          </cell>
          <cell r="EM276">
            <v>655.52577397987648</v>
          </cell>
        </row>
        <row r="277">
          <cell r="A277" t="str">
            <v xml:space="preserve">     N2O</v>
          </cell>
          <cell r="DL277">
            <v>21.167908571409466</v>
          </cell>
          <cell r="DP277">
            <v>2.151464248357279E-2</v>
          </cell>
          <cell r="DQ277">
            <v>81.319763754845908</v>
          </cell>
          <cell r="DR277">
            <v>0.19497904446303671</v>
          </cell>
          <cell r="DS277">
            <v>2.3993255308605431E-2</v>
          </cell>
          <cell r="DT277">
            <v>4.1222956801804128E-2</v>
          </cell>
          <cell r="DU277">
            <v>7.5217953731960454E-5</v>
          </cell>
          <cell r="DV277">
            <v>9.522826414850024E-3</v>
          </cell>
          <cell r="DW277">
            <v>0.41679700885807519</v>
          </cell>
          <cell r="DX277">
            <v>0.16229987959239509</v>
          </cell>
          <cell r="DY277">
            <v>6.8027102775594497E-2</v>
          </cell>
          <cell r="DZ277">
            <v>1.7798018484946675E-2</v>
          </cell>
          <cell r="EA277">
            <v>7.2534106740580542E-3</v>
          </cell>
          <cell r="EB277">
            <v>0.25078955224871025</v>
          </cell>
          <cell r="EC277">
            <v>0.19497904446303671</v>
          </cell>
          <cell r="ED277">
            <v>2.3993255308605431E-2</v>
          </cell>
          <cell r="EE277">
            <v>4.1222956801804128E-2</v>
          </cell>
          <cell r="EF277">
            <v>7.5217953731960454E-5</v>
          </cell>
          <cell r="EG277">
            <v>9.522826414850024E-3</v>
          </cell>
          <cell r="EH277">
            <v>2.2284886828268791</v>
          </cell>
          <cell r="EI277">
            <v>0.17265944637488839</v>
          </cell>
          <cell r="EJ277">
            <v>7.2369258271909043E-2</v>
          </cell>
          <cell r="EK277">
            <v>1.8934062218028378E-2</v>
          </cell>
          <cell r="EL277">
            <v>7.7163943341043125E-3</v>
          </cell>
          <cell r="EM277">
            <v>1.943575860214436</v>
          </cell>
        </row>
        <row r="278">
          <cell r="A278" t="str">
            <v xml:space="preserve">     CO2</v>
          </cell>
          <cell r="DL278">
            <v>68937.726343741306</v>
          </cell>
          <cell r="DP278">
            <v>879.84751950142027</v>
          </cell>
          <cell r="DQ278">
            <v>34888.331905366715</v>
          </cell>
          <cell r="DR278">
            <v>15290.501428448755</v>
          </cell>
          <cell r="DS278">
            <v>2593.9122483710071</v>
          </cell>
          <cell r="DT278">
            <v>8970.9018434312366</v>
          </cell>
          <cell r="DU278">
            <v>3.9871726187289029</v>
          </cell>
          <cell r="DV278">
            <v>1029.5133260942309</v>
          </cell>
          <cell r="DW278">
            <v>22093.682941828039</v>
          </cell>
          <cell r="DX278">
            <v>17546.249567596617</v>
          </cell>
          <cell r="DY278">
            <v>14803.995371485787</v>
          </cell>
          <cell r="DZ278">
            <v>943.44193706319118</v>
          </cell>
          <cell r="EA278">
            <v>784.16665633346133</v>
          </cell>
          <cell r="EB278">
            <v>13293.917026148232</v>
          </cell>
          <cell r="EC278">
            <v>15290.501428448755</v>
          </cell>
          <cell r="ED278">
            <v>2593.9122483710071</v>
          </cell>
          <cell r="EE278">
            <v>8970.9018434312366</v>
          </cell>
          <cell r="EF278">
            <v>3.9871726187289029</v>
          </cell>
          <cell r="EG278">
            <v>1029.5133260942309</v>
          </cell>
          <cell r="EH278">
            <v>99716.487732033056</v>
          </cell>
          <cell r="EI278">
            <v>18666.22294425172</v>
          </cell>
          <cell r="EJ278">
            <v>15748.931246261476</v>
          </cell>
          <cell r="EK278">
            <v>1003.6616351736076</v>
          </cell>
          <cell r="EL278">
            <v>834.21984716325676</v>
          </cell>
          <cell r="EM278">
            <v>85984.848078326177</v>
          </cell>
        </row>
        <row r="279">
          <cell r="A279" t="str">
            <v xml:space="preserve">     VOC from bulk terminal</v>
          </cell>
        </row>
        <row r="280">
          <cell r="A280" t="str">
            <v xml:space="preserve">     VOC from ref. Station</v>
          </cell>
        </row>
        <row r="281">
          <cell r="A281" t="str">
            <v>Biogenic CH4</v>
          </cell>
        </row>
        <row r="282">
          <cell r="A282" t="str">
            <v>Urban emissions: grams/mmBtu of fuel throughput, except as noted</v>
          </cell>
        </row>
        <row r="283">
          <cell r="A283" t="str">
            <v xml:space="preserve">     VOC</v>
          </cell>
          <cell r="DL283">
            <v>1.6654496470437252</v>
          </cell>
          <cell r="DP283">
            <v>7.1709540391770257E-2</v>
          </cell>
          <cell r="DQ283">
            <v>0.69666912553864746</v>
          </cell>
          <cell r="DR283">
            <v>0.46812218401782052</v>
          </cell>
          <cell r="DS283">
            <v>7.9765798491779269E-2</v>
          </cell>
          <cell r="DT283">
            <v>0.3144584583005306</v>
          </cell>
          <cell r="DU283">
            <v>3.5202547805081705E-5</v>
          </cell>
          <cell r="DV283">
            <v>3.1658724216829512E-2</v>
          </cell>
          <cell r="DW283">
            <v>0.19506402263515865</v>
          </cell>
          <cell r="DX283">
            <v>0.53956744611323415</v>
          </cell>
          <cell r="DY283">
            <v>0.51892681944952068</v>
          </cell>
          <cell r="DZ283">
            <v>8.3296017169614284E-3</v>
          </cell>
          <cell r="EA283">
            <v>2.4114030662505566E-2</v>
          </cell>
          <cell r="EB283">
            <v>0.11737132910462326</v>
          </cell>
          <cell r="EC283">
            <v>0.46812218401782052</v>
          </cell>
          <cell r="ED283">
            <v>7.9765798491779269E-2</v>
          </cell>
          <cell r="EE283">
            <v>0.3144584583005306</v>
          </cell>
          <cell r="EF283">
            <v>3.5202547805081705E-5</v>
          </cell>
          <cell r="EG283">
            <v>3.1658724216829512E-2</v>
          </cell>
          <cell r="EH283">
            <v>0.91555307940833797</v>
          </cell>
          <cell r="EI283">
            <v>0.57400792139705759</v>
          </cell>
          <cell r="EJ283">
            <v>0.55204980792502201</v>
          </cell>
          <cell r="EK283">
            <v>8.8612784222993918E-3</v>
          </cell>
          <cell r="EL283">
            <v>2.5653224109048474E-2</v>
          </cell>
          <cell r="EM283">
            <v>0.79169873244392475</v>
          </cell>
        </row>
        <row r="284">
          <cell r="A284" t="str">
            <v xml:space="preserve">     CO</v>
          </cell>
          <cell r="DL284">
            <v>4.6126559060446644</v>
          </cell>
          <cell r="DP284">
            <v>0.10402446917684752</v>
          </cell>
          <cell r="DQ284">
            <v>1.0298867073533442</v>
          </cell>
          <cell r="DR284">
            <v>0.30966698096705458</v>
          </cell>
          <cell r="DS284">
            <v>5.2765783905757854E-2</v>
          </cell>
          <cell r="DT284">
            <v>1.4401174906573495</v>
          </cell>
          <cell r="DU284">
            <v>3.4652108140043682E-4</v>
          </cell>
          <cell r="DV284">
            <v>2.0942527152528558E-2</v>
          </cell>
          <cell r="DW284">
            <v>1.9201393160553253</v>
          </cell>
          <cell r="DX284">
            <v>0.35692865617244174</v>
          </cell>
          <cell r="DY284">
            <v>2.3765161004072191</v>
          </cell>
          <cell r="DZ284">
            <v>8.1993570765913223E-2</v>
          </cell>
          <cell r="EA284">
            <v>1.5951645380516331E-2</v>
          </cell>
          <cell r="EB284">
            <v>1.1553606890030108</v>
          </cell>
          <cell r="EC284">
            <v>0.30966698096705458</v>
          </cell>
          <cell r="ED284">
            <v>5.2765783905757854E-2</v>
          </cell>
          <cell r="EE284">
            <v>1.4401174906573495</v>
          </cell>
          <cell r="EF284">
            <v>3.4652108140043682E-4</v>
          </cell>
          <cell r="EG284">
            <v>2.0942527152528558E-2</v>
          </cell>
          <cell r="EH284">
            <v>5.9256939147995151</v>
          </cell>
          <cell r="EI284">
            <v>0.37971133635366139</v>
          </cell>
          <cell r="EJ284">
            <v>2.5282086174544882</v>
          </cell>
          <cell r="EK284">
            <v>8.7227202942460877E-2</v>
          </cell>
          <cell r="EL284">
            <v>1.6969835511187584E-2</v>
          </cell>
          <cell r="EM284">
            <v>4.936375733947294</v>
          </cell>
        </row>
        <row r="285">
          <cell r="A285" t="str">
            <v xml:space="preserve">     NOx</v>
          </cell>
          <cell r="DL285">
            <v>6.1878325748398613</v>
          </cell>
          <cell r="DP285">
            <v>0.13006853465057278</v>
          </cell>
          <cell r="DQ285">
            <v>2.240758829848172</v>
          </cell>
          <cell r="DR285">
            <v>0.46978910065596907</v>
          </cell>
          <cell r="DS285">
            <v>8.0049833175886667E-2</v>
          </cell>
          <cell r="DT285">
            <v>1.035208024218413</v>
          </cell>
          <cell r="DU285">
            <v>6.7948481797704856E-4</v>
          </cell>
          <cell r="DV285">
            <v>3.1771456439187905E-2</v>
          </cell>
          <cell r="DW285">
            <v>3.7651548020904411</v>
          </cell>
          <cell r="DX285">
            <v>0.54148876918664623</v>
          </cell>
          <cell r="DY285">
            <v>1.7083248782034013</v>
          </cell>
          <cell r="DZ285">
            <v>0.1607792122834307</v>
          </cell>
          <cell r="EA285">
            <v>2.4199897302234451E-2</v>
          </cell>
          <cell r="EB285">
            <v>2.2655188662471333</v>
          </cell>
          <cell r="EC285">
            <v>0.46978910065596907</v>
          </cell>
          <cell r="ED285">
            <v>8.0049833175886667E-2</v>
          </cell>
          <cell r="EE285">
            <v>1.035208024218413</v>
          </cell>
          <cell r="EF285">
            <v>6.7948481797704856E-4</v>
          </cell>
          <cell r="EG285">
            <v>3.1771456439187905E-2</v>
          </cell>
          <cell r="EH285">
            <v>9.2426350802412838</v>
          </cell>
          <cell r="EI285">
            <v>0.57605188211345337</v>
          </cell>
          <cell r="EJ285">
            <v>1.8173668917057459</v>
          </cell>
          <cell r="EK285">
            <v>0.17104171519513903</v>
          </cell>
          <cell r="EL285">
            <v>2.5744571598121754E-2</v>
          </cell>
          <cell r="EM285">
            <v>7.4797092640833673</v>
          </cell>
        </row>
        <row r="286">
          <cell r="A286" t="str">
            <v xml:space="preserve">     PM10</v>
          </cell>
          <cell r="DL286">
            <v>0.71962708432684575</v>
          </cell>
          <cell r="DP286">
            <v>2.6026292984584611E-2</v>
          </cell>
          <cell r="DQ286">
            <v>0.19687045612255089</v>
          </cell>
          <cell r="DR286">
            <v>8.2306260155578126E-2</v>
          </cell>
          <cell r="DS286">
            <v>1.4024596112565095E-2</v>
          </cell>
          <cell r="DT286">
            <v>9.6026150946288386E-2</v>
          </cell>
          <cell r="DU286">
            <v>7.9351876572282377E-5</v>
          </cell>
          <cell r="DV286">
            <v>5.5663057221934107E-3</v>
          </cell>
          <cell r="DW286">
            <v>0.43970386273017326</v>
          </cell>
          <cell r="DX286">
            <v>9.4867921468951663E-2</v>
          </cell>
          <cell r="DY286">
            <v>0.15846463588177209</v>
          </cell>
          <cell r="DZ286">
            <v>1.8776184354621618E-2</v>
          </cell>
          <cell r="EA286">
            <v>4.2397812982779212E-3</v>
          </cell>
          <cell r="EB286">
            <v>0.26457275967083044</v>
          </cell>
          <cell r="EC286">
            <v>8.2306260155578126E-2</v>
          </cell>
          <cell r="ED286">
            <v>1.4024596112565095E-2</v>
          </cell>
          <cell r="EE286">
            <v>9.6026150946288386E-2</v>
          </cell>
          <cell r="EF286">
            <v>7.9351876572282377E-5</v>
          </cell>
          <cell r="EG286">
            <v>5.5663057221934107E-3</v>
          </cell>
          <cell r="EH286">
            <v>0.66927944438020603</v>
          </cell>
          <cell r="EI286">
            <v>0.10092332071165071</v>
          </cell>
          <cell r="EJ286">
            <v>0.16857939987422563</v>
          </cell>
          <cell r="EK286">
            <v>1.9974664207044274E-2</v>
          </cell>
          <cell r="EL286">
            <v>4.5104056364658734E-3</v>
          </cell>
          <cell r="EM286">
            <v>0.49393991032591383</v>
          </cell>
        </row>
        <row r="287">
          <cell r="A287" t="str">
            <v xml:space="preserve">     PM2.5</v>
          </cell>
          <cell r="DL287">
            <v>0.57107232818360565</v>
          </cell>
          <cell r="DP287">
            <v>2.2665051502895918E-2</v>
          </cell>
          <cell r="DQ287">
            <v>0.17268107892792481</v>
          </cell>
          <cell r="DR287">
            <v>7.0893032094226677E-2</v>
          </cell>
          <cell r="DS287">
            <v>1.2079836217042124E-2</v>
          </cell>
          <cell r="DT287">
            <v>4.9357643437282682E-2</v>
          </cell>
          <cell r="DU287">
            <v>6.8364036503051339E-5</v>
          </cell>
          <cell r="DV287">
            <v>4.7944383509082459E-3</v>
          </cell>
          <cell r="DW287">
            <v>0.37881814798464608</v>
          </cell>
          <cell r="DX287">
            <v>8.1712795462923996E-2</v>
          </cell>
          <cell r="DY287">
            <v>8.1451155942366266E-2</v>
          </cell>
          <cell r="DZ287">
            <v>1.6176249485897361E-2</v>
          </cell>
          <cell r="EA287">
            <v>3.6518601511375823E-3</v>
          </cell>
          <cell r="EB287">
            <v>0.22793741725028796</v>
          </cell>
          <cell r="EC287">
            <v>7.0893032094226677E-2</v>
          </cell>
          <cell r="ED287">
            <v>1.2079836217042124E-2</v>
          </cell>
          <cell r="EE287">
            <v>4.9357643437282682E-2</v>
          </cell>
          <cell r="EF287">
            <v>6.8364036503051339E-5</v>
          </cell>
          <cell r="EG287">
            <v>4.7944383509082459E-3</v>
          </cell>
          <cell r="EH287">
            <v>0.57765501981721801</v>
          </cell>
          <cell r="EI287">
            <v>8.6928505811621259E-2</v>
          </cell>
          <cell r="EJ287">
            <v>8.6650165896134321E-2</v>
          </cell>
          <cell r="EK287">
            <v>1.7208776048826979E-2</v>
          </cell>
          <cell r="EL287">
            <v>3.8849576075931725E-3</v>
          </cell>
          <cell r="EM287">
            <v>0.42651648483470794</v>
          </cell>
        </row>
        <row r="288">
          <cell r="A288" t="str">
            <v xml:space="preserve">     SOx</v>
          </cell>
          <cell r="DL288">
            <v>3.3857325602172939</v>
          </cell>
          <cell r="DP288">
            <v>7.3819606183059619E-2</v>
          </cell>
          <cell r="DQ288">
            <v>0.92145895230544506</v>
          </cell>
          <cell r="DR288">
            <v>0.15238640807233411</v>
          </cell>
          <cell r="DS288">
            <v>2.5965920723639804E-2</v>
          </cell>
          <cell r="DT288">
            <v>9.209044192522936E-2</v>
          </cell>
          <cell r="DU288">
            <v>5.7662889531586066E-4</v>
          </cell>
          <cell r="DV288">
            <v>1.0305769374458049E-2</v>
          </cell>
          <cell r="DW288">
            <v>3.1952105430204822</v>
          </cell>
          <cell r="DX288">
            <v>0.17564376958223452</v>
          </cell>
          <cell r="DY288">
            <v>0.15196983534241104</v>
          </cell>
          <cell r="DZ288">
            <v>0.13644151733185658</v>
          </cell>
          <cell r="EA288">
            <v>7.8497679500390098E-3</v>
          </cell>
          <cell r="EB288">
            <v>1.922579587650848</v>
          </cell>
          <cell r="EC288">
            <v>0.15238640807233411</v>
          </cell>
          <cell r="ED288">
            <v>2.5965920723639804E-2</v>
          </cell>
          <cell r="EE288">
            <v>9.209044192522936E-2</v>
          </cell>
          <cell r="EF288">
            <v>5.7662889531586066E-4</v>
          </cell>
          <cell r="EG288">
            <v>1.0305769374458049E-2</v>
          </cell>
          <cell r="EH288">
            <v>4.917314932479278</v>
          </cell>
          <cell r="EI288">
            <v>0.18685507402365373</v>
          </cell>
          <cell r="EJ288">
            <v>0.16167003759830961</v>
          </cell>
          <cell r="EK288">
            <v>0.14515055035303892</v>
          </cell>
          <cell r="EL288">
            <v>8.3508169681266054E-3</v>
          </cell>
          <cell r="EM288">
            <v>3.6391600068936181</v>
          </cell>
        </row>
        <row r="289">
          <cell r="A289" t="str">
            <v xml:space="preserve">     BC</v>
          </cell>
          <cell r="DL289">
            <v>4.5855970209735468E-2</v>
          </cell>
          <cell r="DP289">
            <v>1.7660658923307686E-3</v>
          </cell>
          <cell r="DQ289">
            <v>2.198362877024829E-2</v>
          </cell>
          <cell r="DR289">
            <v>9.1283520082549793E-3</v>
          </cell>
          <cell r="DS289">
            <v>1.5554278598870609E-3</v>
          </cell>
          <cell r="DT289">
            <v>5.5687314499390569E-3</v>
          </cell>
          <cell r="DU289">
            <v>3.236990876822555E-6</v>
          </cell>
          <cell r="DV289">
            <v>6.1734305412128223E-4</v>
          </cell>
          <cell r="DW289">
            <v>1.7936783018164603E-2</v>
          </cell>
          <cell r="DX289">
            <v>1.0521529951952142E-2</v>
          </cell>
          <cell r="DY289">
            <v>9.1896529522625201E-3</v>
          </cell>
          <cell r="DZ289">
            <v>7.6593446913741253E-4</v>
          </cell>
          <cell r="EA289">
            <v>4.7022202266924665E-4</v>
          </cell>
          <cell r="EB289">
            <v>1.0792682496048141E-2</v>
          </cell>
          <cell r="EC289">
            <v>9.1283520082549793E-3</v>
          </cell>
          <cell r="ED289">
            <v>1.5554278598870609E-3</v>
          </cell>
          <cell r="EE289">
            <v>5.5687314499390569E-3</v>
          </cell>
          <cell r="EF289">
            <v>3.236990876822555E-6</v>
          </cell>
          <cell r="EG289">
            <v>6.1734305412128223E-4</v>
          </cell>
          <cell r="EH289">
            <v>2.8697303884305844E-2</v>
          </cell>
          <cell r="EI289">
            <v>1.1193116970161855E-2</v>
          </cell>
          <cell r="EJ289">
            <v>9.7762265449601281E-3</v>
          </cell>
          <cell r="EK289">
            <v>8.1482390333767289E-4</v>
          </cell>
          <cell r="EL289">
            <v>5.0023619432898578E-4</v>
          </cell>
          <cell r="EM289">
            <v>2.1440782605947898E-2</v>
          </cell>
        </row>
        <row r="290">
          <cell r="A290" t="str">
            <v xml:space="preserve">     OC</v>
          </cell>
          <cell r="DL290">
            <v>0.16110973371733328</v>
          </cell>
          <cell r="DP290">
            <v>2.6956695188333061E-3</v>
          </cell>
          <cell r="DQ290">
            <v>4.9903957480937088E-2</v>
          </cell>
          <cell r="DR290">
            <v>1.2771296358077137E-2</v>
          </cell>
          <cell r="DS290">
            <v>2.1761682880177186E-3</v>
          </cell>
          <cell r="DT290">
            <v>7.8568814461393178E-3</v>
          </cell>
          <cell r="DU290">
            <v>2.3907087242036562E-5</v>
          </cell>
          <cell r="DV290">
            <v>8.6371243042045523E-4</v>
          </cell>
          <cell r="DW290">
            <v>0.13247372413902783</v>
          </cell>
          <cell r="DX290">
            <v>1.4720464004373277E-2</v>
          </cell>
          <cell r="DY290">
            <v>1.2965612442647233E-2</v>
          </cell>
          <cell r="DZ290">
            <v>5.6568779067198037E-3</v>
          </cell>
          <cell r="EA290">
            <v>6.5787831146001422E-4</v>
          </cell>
          <cell r="EB290">
            <v>7.971032722276282E-2</v>
          </cell>
          <cell r="EC290">
            <v>1.2771296358077137E-2</v>
          </cell>
          <cell r="ED290">
            <v>2.1761682880177186E-3</v>
          </cell>
          <cell r="EE290">
            <v>7.8568814461393178E-3</v>
          </cell>
          <cell r="EF290">
            <v>2.3907087242036562E-5</v>
          </cell>
          <cell r="EG290">
            <v>8.6371243042045523E-4</v>
          </cell>
          <cell r="EH290">
            <v>0.20262686165010974</v>
          </cell>
          <cell r="EI290">
            <v>1.5660068089758804E-2</v>
          </cell>
          <cell r="EJ290">
            <v>1.379320472622046E-2</v>
          </cell>
          <cell r="EK290">
            <v>6.0179552199146847E-3</v>
          </cell>
          <cell r="EL290">
            <v>6.9987054410639807E-4</v>
          </cell>
          <cell r="EM290">
            <v>0.14972718814617456</v>
          </cell>
        </row>
        <row r="297">
          <cell r="A297" t="str">
            <v>Loss factor</v>
          </cell>
        </row>
        <row r="298">
          <cell r="A298" t="str">
            <v>Total energy</v>
          </cell>
        </row>
        <row r="299">
          <cell r="A299" t="str">
            <v>Fossil fuels</v>
          </cell>
        </row>
        <row r="300">
          <cell r="A300" t="str">
            <v>Coal</v>
          </cell>
        </row>
        <row r="301">
          <cell r="A301" t="str">
            <v>Natural gas</v>
          </cell>
        </row>
        <row r="302">
          <cell r="A302" t="str">
            <v>Petroleum</v>
          </cell>
        </row>
        <row r="303">
          <cell r="A303" t="str">
            <v>Water consumption</v>
          </cell>
        </row>
        <row r="304">
          <cell r="A304" t="str">
            <v>VOC</v>
          </cell>
        </row>
        <row r="305">
          <cell r="A305" t="str">
            <v>CO</v>
          </cell>
        </row>
        <row r="306">
          <cell r="A306" t="str">
            <v>NOx</v>
          </cell>
        </row>
        <row r="307">
          <cell r="A307" t="str">
            <v>PM10</v>
          </cell>
        </row>
        <row r="308">
          <cell r="A308" t="str">
            <v>PM2.5</v>
          </cell>
        </row>
        <row r="309">
          <cell r="A309" t="str">
            <v>SOx</v>
          </cell>
        </row>
        <row r="310">
          <cell r="A310" t="str">
            <v>BC</v>
          </cell>
        </row>
        <row r="311">
          <cell r="A311" t="str">
            <v>OC</v>
          </cell>
        </row>
        <row r="312">
          <cell r="A312" t="str">
            <v>CH4</v>
          </cell>
        </row>
        <row r="313">
          <cell r="A313" t="str">
            <v>N2O</v>
          </cell>
        </row>
        <row r="314">
          <cell r="A314" t="str">
            <v>CO2</v>
          </cell>
        </row>
        <row r="315">
          <cell r="A315" t="str">
            <v>CO2 (w/ C in VOC &amp; CO)</v>
          </cell>
        </row>
        <row r="316">
          <cell r="A316" t="str">
            <v>GHGs</v>
          </cell>
        </row>
        <row r="334">
          <cell r="A334" t="str">
            <v>Energy: Btu/g of material throughput, except as noted</v>
          </cell>
        </row>
        <row r="335">
          <cell r="A335" t="str">
            <v xml:space="preserve">    Total energy</v>
          </cell>
          <cell r="J335">
            <v>109.04669613423722</v>
          </cell>
          <cell r="V335">
            <v>109.04669613423722</v>
          </cell>
          <cell r="Y335">
            <v>109.04669613423722</v>
          </cell>
        </row>
        <row r="336">
          <cell r="A336" t="str">
            <v xml:space="preserve">    Fossil fuels</v>
          </cell>
          <cell r="J336">
            <v>104.87436602205632</v>
          </cell>
          <cell r="V336">
            <v>104.87436602205632</v>
          </cell>
          <cell r="Y336">
            <v>104.87436602205632</v>
          </cell>
        </row>
        <row r="337">
          <cell r="A337" t="str">
            <v xml:space="preserve">    Coal</v>
          </cell>
          <cell r="J337">
            <v>9.5946328996680688</v>
          </cell>
          <cell r="V337">
            <v>9.5946328996680688</v>
          </cell>
          <cell r="Y337">
            <v>9.5946328996680688</v>
          </cell>
        </row>
        <row r="338">
          <cell r="A338" t="str">
            <v xml:space="preserve">    Natural gas</v>
          </cell>
          <cell r="J338">
            <v>91.205843180216092</v>
          </cell>
          <cell r="V338">
            <v>91.205843180216092</v>
          </cell>
          <cell r="Y338">
            <v>91.205843180216092</v>
          </cell>
        </row>
        <row r="339">
          <cell r="A339" t="str">
            <v xml:space="preserve">    Petroleum</v>
          </cell>
          <cell r="J339">
            <v>4.0738899421721513</v>
          </cell>
          <cell r="V339">
            <v>4.0738899421721513</v>
          </cell>
          <cell r="Y339">
            <v>4.0738899421721513</v>
          </cell>
        </row>
        <row r="340">
          <cell r="A340" t="str">
            <v>Water consumption (gal/g)</v>
          </cell>
          <cell r="J340">
            <v>3.1394141906213669E-3</v>
          </cell>
          <cell r="V340">
            <v>3.1394141906213669E-3</v>
          </cell>
          <cell r="Y340">
            <v>3.1394141906213669E-3</v>
          </cell>
        </row>
        <row r="341">
          <cell r="A341" t="str">
            <v>Total emissions: grams/g of material throughput, except as noted</v>
          </cell>
        </row>
        <row r="342">
          <cell r="A342" t="str">
            <v xml:space="preserve">     VOC</v>
          </cell>
          <cell r="J342">
            <v>1.5431599893793923E-3</v>
          </cell>
          <cell r="V342">
            <v>1.5431599893793923E-3</v>
          </cell>
          <cell r="Y342">
            <v>1.5431599893793923E-3</v>
          </cell>
        </row>
        <row r="343">
          <cell r="A343" t="str">
            <v xml:space="preserve">     CO</v>
          </cell>
          <cell r="J343">
            <v>5.4434477259279832E-3</v>
          </cell>
          <cell r="V343">
            <v>5.4434477259279832E-3</v>
          </cell>
          <cell r="Y343">
            <v>5.4434477259279832E-3</v>
          </cell>
        </row>
        <row r="344">
          <cell r="A344" t="str">
            <v xml:space="preserve">     NOx</v>
          </cell>
          <cell r="J344">
            <v>7.1749313337834001E-3</v>
          </cell>
          <cell r="V344">
            <v>7.1749313337834001E-3</v>
          </cell>
          <cell r="Y344">
            <v>7.1749313337834001E-3</v>
          </cell>
        </row>
        <row r="345">
          <cell r="A345" t="str">
            <v xml:space="preserve">     PM10</v>
          </cell>
          <cell r="J345">
            <v>6.432978764423443E-4</v>
          </cell>
          <cell r="V345">
            <v>6.432978764423443E-4</v>
          </cell>
          <cell r="Y345">
            <v>6.432978764423443E-4</v>
          </cell>
        </row>
        <row r="346">
          <cell r="A346" t="str">
            <v xml:space="preserve">     PM2.5</v>
          </cell>
          <cell r="J346">
            <v>5.1501845087628098E-4</v>
          </cell>
          <cell r="V346">
            <v>5.1501845087628098E-4</v>
          </cell>
          <cell r="Y346">
            <v>5.1501845087628098E-4</v>
          </cell>
        </row>
        <row r="347">
          <cell r="A347" t="str">
            <v xml:space="preserve">     SOx</v>
          </cell>
          <cell r="J347">
            <v>4.4629078148180606E-3</v>
          </cell>
          <cell r="V347">
            <v>4.4629078148180606E-3</v>
          </cell>
          <cell r="Y347">
            <v>4.4629078148180606E-3</v>
          </cell>
        </row>
        <row r="348">
          <cell r="A348" t="str">
            <v xml:space="preserve">     BC</v>
          </cell>
          <cell r="J348">
            <v>6.1317382638754336E-5</v>
          </cell>
          <cell r="V348">
            <v>6.1317382638754336E-5</v>
          </cell>
          <cell r="Y348">
            <v>6.1317382638754336E-5</v>
          </cell>
        </row>
        <row r="349">
          <cell r="A349" t="str">
            <v xml:space="preserve">     OC</v>
          </cell>
          <cell r="J349">
            <v>1.5708810876714495E-4</v>
          </cell>
          <cell r="V349">
            <v>1.5708810876714495E-4</v>
          </cell>
          <cell r="Y349">
            <v>1.5708810876714495E-4</v>
          </cell>
        </row>
        <row r="350">
          <cell r="A350" t="str">
            <v xml:space="preserve">     CH4</v>
          </cell>
          <cell r="J350">
            <v>1.9796725930204113E-2</v>
          </cell>
          <cell r="V350">
            <v>1.9796725930204113E-2</v>
          </cell>
          <cell r="Y350">
            <v>1.9796725930204113E-2</v>
          </cell>
        </row>
        <row r="351">
          <cell r="A351" t="str">
            <v xml:space="preserve">     N2O</v>
          </cell>
          <cell r="J351">
            <v>1.4930359973927706E-4</v>
          </cell>
          <cell r="V351">
            <v>1.4930359973927706E-4</v>
          </cell>
          <cell r="Y351">
            <v>1.4930359973927706E-4</v>
          </cell>
        </row>
        <row r="352">
          <cell r="A352" t="str">
            <v xml:space="preserve">     CO2</v>
          </cell>
          <cell r="J352">
            <v>6.1237428591799903</v>
          </cell>
          <cell r="V352">
            <v>6.1237428591799903</v>
          </cell>
          <cell r="Y352">
            <v>6.1237428591799903</v>
          </cell>
        </row>
        <row r="353">
          <cell r="A353" t="str">
            <v>Urban emissions: grams/g of material throughput, except as noted</v>
          </cell>
        </row>
        <row r="354">
          <cell r="A354" t="str">
            <v xml:space="preserve">     VOC</v>
          </cell>
          <cell r="J354">
            <v>1.2235049514708622E-4</v>
          </cell>
          <cell r="V354">
            <v>1.2235049514708622E-4</v>
          </cell>
          <cell r="Y354">
            <v>1.2235049514708622E-4</v>
          </cell>
        </row>
        <row r="355">
          <cell r="A355" t="str">
            <v xml:space="preserve">     CO</v>
          </cell>
          <cell r="J355">
            <v>3.1536390497910704E-4</v>
          </cell>
          <cell r="V355">
            <v>3.1536390497910704E-4</v>
          </cell>
          <cell r="Y355">
            <v>3.1536390497910704E-4</v>
          </cell>
        </row>
        <row r="356">
          <cell r="A356" t="str">
            <v xml:space="preserve">     NOx</v>
          </cell>
          <cell r="J356">
            <v>4.7874051588064963E-4</v>
          </cell>
          <cell r="V356">
            <v>4.7874051588064963E-4</v>
          </cell>
          <cell r="Y356">
            <v>4.7874051588064963E-4</v>
          </cell>
        </row>
        <row r="357">
          <cell r="A357" t="str">
            <v xml:space="preserve">     PM10</v>
          </cell>
          <cell r="J357">
            <v>2.8762780419440416E-5</v>
          </cell>
          <cell r="V357">
            <v>2.8762780419440416E-5</v>
          </cell>
          <cell r="Y357">
            <v>2.8762780419440416E-5</v>
          </cell>
        </row>
        <row r="358">
          <cell r="A358" t="str">
            <v xml:space="preserve">     PM2.5</v>
          </cell>
          <cell r="J358">
            <v>2.5327669097120364E-5</v>
          </cell>
          <cell r="V358">
            <v>2.5327669097120364E-5</v>
          </cell>
          <cell r="Y358">
            <v>2.5327669097120364E-5</v>
          </cell>
        </row>
        <row r="359">
          <cell r="A359" t="str">
            <v xml:space="preserve">     SOx</v>
          </cell>
          <cell r="J359">
            <v>1.515872806927338E-4</v>
          </cell>
          <cell r="V359">
            <v>1.515872806927338E-4</v>
          </cell>
          <cell r="Y359">
            <v>1.515872806927338E-4</v>
          </cell>
        </row>
        <row r="360">
          <cell r="A360" t="str">
            <v xml:space="preserve">     BC</v>
          </cell>
          <cell r="J360">
            <v>1.7208674959907658E-6</v>
          </cell>
          <cell r="V360">
            <v>1.7208674959907658E-6</v>
          </cell>
          <cell r="Y360">
            <v>1.7208674959907658E-6</v>
          </cell>
        </row>
        <row r="361">
          <cell r="A361" t="str">
            <v xml:space="preserve">     OC</v>
          </cell>
          <cell r="J361">
            <v>7.6272546065395258E-6</v>
          </cell>
          <cell r="V361">
            <v>7.6272546065395258E-6</v>
          </cell>
          <cell r="Y361">
            <v>7.6272546065395258E-6</v>
          </cell>
        </row>
      </sheetData>
      <sheetData sheetId="18">
        <row r="163">
          <cell r="A163" t="str">
            <v xml:space="preserve">    Total energy, Btu</v>
          </cell>
          <cell r="AK163">
            <v>142589.3696960042</v>
          </cell>
          <cell r="AL163">
            <v>61.211740192331654</v>
          </cell>
          <cell r="AM163">
            <v>70667.800751894436</v>
          </cell>
          <cell r="AN163">
            <v>21287.649773893681</v>
          </cell>
          <cell r="AO163">
            <v>584180.98900308565</v>
          </cell>
          <cell r="AP163">
            <v>9590.6688516509457</v>
          </cell>
          <cell r="AQ163">
            <v>772.03274015609452</v>
          </cell>
          <cell r="AR163">
            <v>105885.38958000188</v>
          </cell>
          <cell r="BC163">
            <v>116950.60314786491</v>
          </cell>
          <cell r="BD163">
            <v>60.431972801346532</v>
          </cell>
          <cell r="BE163">
            <v>44280.344450397832</v>
          </cell>
          <cell r="BF163">
            <v>21287.649773893681</v>
          </cell>
          <cell r="BG163">
            <v>584180.98900308565</v>
          </cell>
          <cell r="BH163">
            <v>9590.6688516509457</v>
          </cell>
          <cell r="BI163">
            <v>772.03274015609452</v>
          </cell>
          <cell r="BJ163">
            <v>77435.947020292631</v>
          </cell>
        </row>
        <row r="164">
          <cell r="A164" t="str">
            <v xml:space="preserve">    Fossil fuels, Btu</v>
          </cell>
          <cell r="AK164">
            <v>141595.41112652631</v>
          </cell>
          <cell r="AL164">
            <v>40.605772142416143</v>
          </cell>
          <cell r="AM164">
            <v>70175.191335826094</v>
          </cell>
          <cell r="AN164">
            <v>14121.49782787211</v>
          </cell>
          <cell r="AO164">
            <v>387525.66182332265</v>
          </cell>
          <cell r="AP164">
            <v>9054.9357861227491</v>
          </cell>
          <cell r="AQ164">
            <v>512.14008023236704</v>
          </cell>
          <cell r="AR164">
            <v>105147.28623765646</v>
          </cell>
          <cell r="BC164">
            <v>116135.3666793101</v>
          </cell>
          <cell r="BD164">
            <v>40.088501159710205</v>
          </cell>
          <cell r="BE164">
            <v>43971.676083886785</v>
          </cell>
          <cell r="BF164">
            <v>14121.49782787211</v>
          </cell>
          <cell r="BG164">
            <v>387525.66182332265</v>
          </cell>
          <cell r="BH164">
            <v>9054.9357861227491</v>
          </cell>
          <cell r="BI164">
            <v>512.14008023236704</v>
          </cell>
          <cell r="BJ164">
            <v>76896.158372018588</v>
          </cell>
        </row>
        <row r="165">
          <cell r="A165" t="str">
            <v xml:space="preserve">    Coal, Btu</v>
          </cell>
          <cell r="AK165">
            <v>496.35645569262635</v>
          </cell>
          <cell r="AL165">
            <v>11.174462760454295</v>
          </cell>
          <cell r="AM165">
            <v>245.99603173493787</v>
          </cell>
          <cell r="AN165">
            <v>3886.1507434446153</v>
          </cell>
          <cell r="AO165">
            <v>106644.71695248634</v>
          </cell>
          <cell r="AP165">
            <v>288.08023240205739</v>
          </cell>
          <cell r="AQ165">
            <v>140.93785077207338</v>
          </cell>
          <cell r="AR165">
            <v>368.58916477162524</v>
          </cell>
          <cell r="BC165">
            <v>407.10739512593449</v>
          </cell>
          <cell r="BD165">
            <v>11.032112916372077</v>
          </cell>
          <cell r="BE165">
            <v>154.14076712104324</v>
          </cell>
          <cell r="BF165">
            <v>3886.1507434446153</v>
          </cell>
          <cell r="BG165">
            <v>106644.71695248634</v>
          </cell>
          <cell r="BH165">
            <v>288.08023240205739</v>
          </cell>
          <cell r="BI165">
            <v>140.93785077207338</v>
          </cell>
          <cell r="BJ165">
            <v>269.55608463757403</v>
          </cell>
        </row>
        <row r="166">
          <cell r="A166" t="str">
            <v xml:space="preserve">    Natural gas, Btu</v>
          </cell>
          <cell r="AK166">
            <v>14968.485607000826</v>
          </cell>
          <cell r="AL166">
            <v>29.105581092069706</v>
          </cell>
          <cell r="AM166">
            <v>7418.4349134041822</v>
          </cell>
          <cell r="AN166">
            <v>10122.068328834433</v>
          </cell>
          <cell r="AO166">
            <v>277772.32103597088</v>
          </cell>
          <cell r="AP166">
            <v>1533.7718325861924</v>
          </cell>
          <cell r="AQ166">
            <v>367.09398317613903</v>
          </cell>
          <cell r="AR166">
            <v>11115.442429537214</v>
          </cell>
          <cell r="BC166">
            <v>12277.026146346292</v>
          </cell>
          <cell r="BD166">
            <v>28.734809358412768</v>
          </cell>
          <cell r="BE166">
            <v>4648.3808715327586</v>
          </cell>
          <cell r="BF166">
            <v>10122.068328834433</v>
          </cell>
          <cell r="BG166">
            <v>277772.32103597088</v>
          </cell>
          <cell r="BH166">
            <v>1533.7718325861924</v>
          </cell>
          <cell r="BI166">
            <v>367.09398317613903</v>
          </cell>
          <cell r="BJ166">
            <v>8128.928972116847</v>
          </cell>
        </row>
        <row r="167">
          <cell r="A167" t="str">
            <v xml:space="preserve">    Petroleum, Btu</v>
          </cell>
          <cell r="AK167">
            <v>126130.56906383285</v>
          </cell>
          <cell r="AL167">
            <v>0.32572828989213609</v>
          </cell>
          <cell r="AM167">
            <v>62510.76039068697</v>
          </cell>
          <cell r="AN167">
            <v>113.27875559306135</v>
          </cell>
          <cell r="AO167">
            <v>3108.623834865421</v>
          </cell>
          <cell r="AP167">
            <v>7233.0837211344988</v>
          </cell>
          <cell r="AQ167">
            <v>4.108246284154621</v>
          </cell>
          <cell r="AR167">
            <v>93663.254643347609</v>
          </cell>
          <cell r="BC167">
            <v>103451.23313783786</v>
          </cell>
          <cell r="BD167">
            <v>0.3215788849253573</v>
          </cell>
          <cell r="BE167">
            <v>39169.154445232984</v>
          </cell>
          <cell r="BF167">
            <v>113.27875559306135</v>
          </cell>
          <cell r="BG167">
            <v>3108.623834865421</v>
          </cell>
          <cell r="BH167">
            <v>7233.0837211344988</v>
          </cell>
          <cell r="BI167">
            <v>4.108246284154621</v>
          </cell>
          <cell r="BJ167">
            <v>68497.673315264154</v>
          </cell>
        </row>
        <row r="168">
          <cell r="A168" t="str">
            <v>Water consumption: gallons</v>
          </cell>
          <cell r="AK168">
            <v>2.7379354569369569</v>
          </cell>
          <cell r="AL168">
            <v>4.9390469499356925E-3</v>
          </cell>
          <cell r="AM168">
            <v>1.356930588548565</v>
          </cell>
          <cell r="AN168">
            <v>1.7176558182578907</v>
          </cell>
          <cell r="AO168">
            <v>47.136338925838352</v>
          </cell>
          <cell r="AP168">
            <v>0.27160734797137676</v>
          </cell>
          <cell r="AQ168">
            <v>6.229370278540363E-2</v>
          </cell>
          <cell r="AR168">
            <v>2.0331625220080785</v>
          </cell>
          <cell r="BC168">
            <v>2.2456316607006874</v>
          </cell>
          <cell r="BD168">
            <v>4.8761291543951103E-3</v>
          </cell>
          <cell r="BE168">
            <v>0.85025079621712685</v>
          </cell>
          <cell r="BF168">
            <v>1.7176558182578907</v>
          </cell>
          <cell r="BG168">
            <v>47.136338925838352</v>
          </cell>
          <cell r="BH168">
            <v>0.27160734797137676</v>
          </cell>
          <cell r="BI168">
            <v>6.229370278540363E-2</v>
          </cell>
          <cell r="BJ168">
            <v>1.4868894184774015</v>
          </cell>
        </row>
        <row r="169">
          <cell r="A169" t="str">
            <v>Total emissions: grams</v>
          </cell>
        </row>
        <row r="170">
          <cell r="A170" t="str">
            <v xml:space="preserve">     VOC</v>
          </cell>
          <cell r="AK170">
            <v>5.9038034336349785</v>
          </cell>
          <cell r="AL170">
            <v>3.8007560496758087E-4</v>
          </cell>
          <cell r="AM170">
            <v>0.92527363467280122</v>
          </cell>
          <cell r="AN170">
            <v>0.13217915943458547</v>
          </cell>
          <cell r="AO170">
            <v>3.6272934262000089</v>
          </cell>
          <cell r="AP170">
            <v>7.4301816232659953E-2</v>
          </cell>
          <cell r="AQ170">
            <v>4.793701499869572E-3</v>
          </cell>
          <cell r="AR170">
            <v>1.3863875517989352</v>
          </cell>
          <cell r="BC170">
            <v>4.8422499790978133</v>
          </cell>
          <cell r="BD170">
            <v>3.7523387751576458E-4</v>
          </cell>
          <cell r="BE170">
            <v>0.57977515669447044</v>
          </cell>
          <cell r="BF170">
            <v>0.13217915943458547</v>
          </cell>
          <cell r="BG170">
            <v>3.6272934262000089</v>
          </cell>
          <cell r="BH170">
            <v>7.4301816232659953E-2</v>
          </cell>
          <cell r="BI170">
            <v>4.793701499869572E-3</v>
          </cell>
          <cell r="BJ170">
            <v>1.0138909006854284</v>
          </cell>
        </row>
        <row r="171">
          <cell r="A171" t="str">
            <v xml:space="preserve">     CO</v>
          </cell>
          <cell r="AK171">
            <v>25.615854341725061</v>
          </cell>
          <cell r="AL171">
            <v>1.3409885850680738E-3</v>
          </cell>
          <cell r="AM171">
            <v>15.885581345959119</v>
          </cell>
          <cell r="AN171">
            <v>0.46635653977526642</v>
          </cell>
          <cell r="AO171">
            <v>12.797872359215404</v>
          </cell>
          <cell r="AP171">
            <v>3.7516194349816416</v>
          </cell>
          <cell r="AQ171">
            <v>1.6913211233583674E-2</v>
          </cell>
          <cell r="AR171">
            <v>23.802226072198806</v>
          </cell>
          <cell r="BC171">
            <v>21.009908535254233</v>
          </cell>
          <cell r="BD171">
            <v>1.3239059279334488E-3</v>
          </cell>
          <cell r="BE171">
            <v>9.9538829043725023</v>
          </cell>
          <cell r="BF171">
            <v>0.46635653977526642</v>
          </cell>
          <cell r="BG171">
            <v>12.797872359215404</v>
          </cell>
          <cell r="BH171">
            <v>3.7516194349816416</v>
          </cell>
          <cell r="BI171">
            <v>1.6913211233583674E-2</v>
          </cell>
          <cell r="BJ171">
            <v>17.407008883876479</v>
          </cell>
        </row>
        <row r="172">
          <cell r="A172" t="str">
            <v xml:space="preserve">     NOx</v>
          </cell>
          <cell r="AK172">
            <v>54.651275059948709</v>
          </cell>
          <cell r="AL172">
            <v>2.1576042377052158E-3</v>
          </cell>
          <cell r="AM172">
            <v>10.270166563331646</v>
          </cell>
          <cell r="AN172">
            <v>0.75035153744397964</v>
          </cell>
          <cell r="AO172">
            <v>20.591333843793958</v>
          </cell>
          <cell r="AP172">
            <v>2.0310236959806947</v>
          </cell>
          <cell r="AQ172">
            <v>2.7212771709709316E-2</v>
          </cell>
          <cell r="AR172">
            <v>15.388346262929771</v>
          </cell>
          <cell r="BC172">
            <v>44.824516685131115</v>
          </cell>
          <cell r="BD172">
            <v>2.1301188334032391E-3</v>
          </cell>
          <cell r="BE172">
            <v>6.4352719081199474</v>
          </cell>
          <cell r="BF172">
            <v>0.75035153744397964</v>
          </cell>
          <cell r="BG172">
            <v>20.591333843793958</v>
          </cell>
          <cell r="BH172">
            <v>2.0310236959806947</v>
          </cell>
          <cell r="BI172">
            <v>2.7212771709709316E-2</v>
          </cell>
          <cell r="BJ172">
            <v>11.253782704797286</v>
          </cell>
        </row>
        <row r="173">
          <cell r="A173" t="str">
            <v xml:space="preserve">     PM10</v>
          </cell>
          <cell r="AK173">
            <v>3.7530462932210029</v>
          </cell>
          <cell r="AL173">
            <v>2.732140218504162E-4</v>
          </cell>
          <cell r="AM173">
            <v>0.65178505361494898</v>
          </cell>
          <cell r="AN173">
            <v>9.5015831802756232E-2</v>
          </cell>
          <cell r="AO173">
            <v>2.6074481299272327</v>
          </cell>
          <cell r="AP173">
            <v>0.17096886432684333</v>
          </cell>
          <cell r="AQ173">
            <v>3.4459103641799153E-3</v>
          </cell>
          <cell r="AR173">
            <v>0.97660481280211853</v>
          </cell>
          <cell r="BC173">
            <v>3.0782170407921714</v>
          </cell>
          <cell r="BD173">
            <v>2.6973358845104785E-4</v>
          </cell>
          <cell r="BE173">
            <v>0.40840759687738348</v>
          </cell>
          <cell r="BF173">
            <v>9.5015831802756232E-2</v>
          </cell>
          <cell r="BG173">
            <v>2.6074481299272327</v>
          </cell>
          <cell r="BH173">
            <v>0.17096886432684333</v>
          </cell>
          <cell r="BI173">
            <v>3.4459103641799153E-3</v>
          </cell>
          <cell r="BJ173">
            <v>0.71420919206959699</v>
          </cell>
        </row>
        <row r="174">
          <cell r="A174" t="str">
            <v xml:space="preserve">     PM2.5</v>
          </cell>
          <cell r="AK174">
            <v>3.6247265542338201</v>
          </cell>
          <cell r="AL174">
            <v>1.6952146834558129E-4</v>
          </cell>
          <cell r="AM174">
            <v>0.16039838792101666</v>
          </cell>
          <cell r="AN174">
            <v>5.8954599819546101E-2</v>
          </cell>
          <cell r="AO174">
            <v>1.6178468170356501</v>
          </cell>
          <cell r="AP174">
            <v>0.16574045142405375</v>
          </cell>
          <cell r="AQ174">
            <v>2.1380885972348057E-3</v>
          </cell>
          <cell r="AR174">
            <v>0.24033358350359899</v>
          </cell>
          <cell r="BC174">
            <v>2.9729702688741653</v>
          </cell>
          <cell r="BD174">
            <v>1.6736195919468216E-4</v>
          </cell>
          <cell r="BE174">
            <v>0.100505404029299</v>
          </cell>
          <cell r="BF174">
            <v>5.8954599819546101E-2</v>
          </cell>
          <cell r="BG174">
            <v>1.6178468170356501</v>
          </cell>
          <cell r="BH174">
            <v>0.16574045142405375</v>
          </cell>
          <cell r="BI174">
            <v>2.1380885972348057E-3</v>
          </cell>
          <cell r="BJ174">
            <v>0.17576040200825446</v>
          </cell>
        </row>
        <row r="175">
          <cell r="A175" t="str">
            <v xml:space="preserve">     SOx</v>
          </cell>
          <cell r="AK175">
            <v>0.63758177874100941</v>
          </cell>
          <cell r="AL175">
            <v>1.4996494971167074E-3</v>
          </cell>
          <cell r="AM175">
            <v>0.3161240108202662</v>
          </cell>
          <cell r="AN175">
            <v>0.52153415632211608</v>
          </cell>
          <cell r="AO175">
            <v>14.312070260230373</v>
          </cell>
          <cell r="AP175">
            <v>7.136984486492795E-2</v>
          </cell>
          <cell r="AQ175">
            <v>1.8914321123609589E-2</v>
          </cell>
          <cell r="AR175">
            <v>0.47366571033978705</v>
          </cell>
          <cell r="BC175">
            <v>0.52293921867261861</v>
          </cell>
          <cell r="BD175">
            <v>1.4805456818668128E-3</v>
          </cell>
          <cell r="BE175">
            <v>0.19808286007524331</v>
          </cell>
          <cell r="BF175">
            <v>0.52153415632211608</v>
          </cell>
          <cell r="BG175">
            <v>14.312070260230373</v>
          </cell>
          <cell r="BH175">
            <v>7.136984486492795E-2</v>
          </cell>
          <cell r="BI175">
            <v>1.8914321123609589E-2</v>
          </cell>
          <cell r="BJ175">
            <v>0.34640050904745773</v>
          </cell>
        </row>
        <row r="176">
          <cell r="A176" t="str">
            <v xml:space="preserve">     BC</v>
          </cell>
          <cell r="AK176">
            <v>1.9857932173347397</v>
          </cell>
          <cell r="AL176">
            <v>9.649245801790072E-6</v>
          </cell>
          <cell r="AM176">
            <v>1.2968572760684889E-2</v>
          </cell>
          <cell r="AN176">
            <v>3.3557249731066109E-3</v>
          </cell>
          <cell r="AO176">
            <v>9.2088640805048777E-2</v>
          </cell>
          <cell r="AP176">
            <v>0.1266917655981111</v>
          </cell>
          <cell r="AQ176">
            <v>1.2170106017879438E-4</v>
          </cell>
          <cell r="AR176">
            <v>1.9431514274553224E-2</v>
          </cell>
          <cell r="BC176">
            <v>1.628730914438884</v>
          </cell>
          <cell r="BD176">
            <v>9.5263254731048476E-6</v>
          </cell>
          <cell r="BE176">
            <v>8.1260894320073947E-3</v>
          </cell>
          <cell r="BF176">
            <v>3.3557249731066109E-3</v>
          </cell>
          <cell r="BG176">
            <v>9.2088640805048777E-2</v>
          </cell>
          <cell r="BH176">
            <v>0.1266917655981111</v>
          </cell>
          <cell r="BI176">
            <v>1.2170106017879438E-4</v>
          </cell>
          <cell r="BJ176">
            <v>1.4210626374958813E-2</v>
          </cell>
        </row>
        <row r="177">
          <cell r="A177" t="str">
            <v xml:space="preserve">     OC</v>
          </cell>
          <cell r="AK177">
            <v>1.2558358045478539</v>
          </cell>
          <cell r="AL177">
            <v>5.955333761637798E-5</v>
          </cell>
          <cell r="AM177">
            <v>2.3159762863209143E-2</v>
          </cell>
          <cell r="AN177">
            <v>2.0710905948116167E-2</v>
          </cell>
          <cell r="AO177">
            <v>0.56835384123793764</v>
          </cell>
          <cell r="AP177">
            <v>3.1440437453551073E-2</v>
          </cell>
          <cell r="AQ177">
            <v>7.5111614668934266E-4</v>
          </cell>
          <cell r="AR177">
            <v>3.4701525832974499E-2</v>
          </cell>
          <cell r="BC177">
            <v>1.0300259767588515</v>
          </cell>
          <cell r="BD177">
            <v>5.8794696372857246E-5</v>
          </cell>
          <cell r="BE177">
            <v>1.4511874800984818E-2</v>
          </cell>
          <cell r="BF177">
            <v>2.0710905948116167E-2</v>
          </cell>
          <cell r="BG177">
            <v>0.56835384123793764</v>
          </cell>
          <cell r="BH177">
            <v>3.1440437453551073E-2</v>
          </cell>
          <cell r="BI177">
            <v>7.5111614668934266E-4</v>
          </cell>
          <cell r="BJ177">
            <v>2.5377868718094033E-2</v>
          </cell>
        </row>
        <row r="178">
          <cell r="A178" t="str">
            <v xml:space="preserve">     CH4</v>
          </cell>
          <cell r="AK178">
            <v>13.46691005588907</v>
          </cell>
          <cell r="AL178">
            <v>6.760495166215269E-3</v>
          </cell>
          <cell r="AM178">
            <v>6.7095669339727237</v>
          </cell>
          <cell r="AN178">
            <v>2.351102140607348</v>
          </cell>
          <cell r="AO178">
            <v>64.519530729580097</v>
          </cell>
          <cell r="AP178">
            <v>0.95336153583363736</v>
          </cell>
          <cell r="AQ178">
            <v>8.5266708503723615E-2</v>
          </cell>
          <cell r="AR178">
            <v>10.053307180325055</v>
          </cell>
          <cell r="BC178">
            <v>11.045446493886912</v>
          </cell>
          <cell r="BD178">
            <v>6.6743742086838639E-3</v>
          </cell>
          <cell r="BE178">
            <v>4.2042051937118954</v>
          </cell>
          <cell r="BF178">
            <v>2.351102140607348</v>
          </cell>
          <cell r="BG178">
            <v>64.519530729580097</v>
          </cell>
          <cell r="BH178">
            <v>0.95336153583363736</v>
          </cell>
          <cell r="BI178">
            <v>8.5266708503723615E-2</v>
          </cell>
          <cell r="BJ178">
            <v>7.3521697873736507</v>
          </cell>
        </row>
        <row r="179">
          <cell r="A179" t="str">
            <v xml:space="preserve">     N2O</v>
          </cell>
          <cell r="AK179">
            <v>0.13892292226212036</v>
          </cell>
          <cell r="AL179">
            <v>5.4355458225998761E-5</v>
          </cell>
          <cell r="AM179">
            <v>2.4816220654320202E-2</v>
          </cell>
          <cell r="AN179">
            <v>1.8903235790697661E-2</v>
          </cell>
          <cell r="AO179">
            <v>0.5187473063894007</v>
          </cell>
          <cell r="AP179">
            <v>7.0103144445235232E-3</v>
          </cell>
          <cell r="AQ179">
            <v>6.8555792115701118E-4</v>
          </cell>
          <cell r="AR179">
            <v>3.7183486169484942E-2</v>
          </cell>
          <cell r="BC179">
            <v>0.11394341376399408</v>
          </cell>
          <cell r="BD179">
            <v>5.3663032006559286E-5</v>
          </cell>
          <cell r="BE179">
            <v>1.5549808920591287E-2</v>
          </cell>
          <cell r="BF179">
            <v>1.8903235790697661E-2</v>
          </cell>
          <cell r="BG179">
            <v>0.5187473063894007</v>
          </cell>
          <cell r="BH179">
            <v>7.0103144445235232E-3</v>
          </cell>
          <cell r="BI179">
            <v>6.8555792115701118E-4</v>
          </cell>
          <cell r="BJ179">
            <v>2.719297229269323E-2</v>
          </cell>
        </row>
        <row r="180">
          <cell r="A180" t="str">
            <v xml:space="preserve">     CO2</v>
          </cell>
          <cell r="AK180">
            <v>10894.509956919619</v>
          </cell>
          <cell r="AL180">
            <v>2.8812880963162613</v>
          </cell>
          <cell r="AM180">
            <v>5400.4830532945716</v>
          </cell>
          <cell r="AN180">
            <v>1002.027579992789</v>
          </cell>
          <cell r="AO180">
            <v>27497.890509567878</v>
          </cell>
          <cell r="AP180">
            <v>688.29277774273032</v>
          </cell>
          <cell r="AQ180">
            <v>36.340230439272005</v>
          </cell>
          <cell r="AR180">
            <v>8091.8359696224788</v>
          </cell>
          <cell r="BC180">
            <v>8935.5855431477794</v>
          </cell>
          <cell r="BD180">
            <v>2.8445837893568187</v>
          </cell>
          <cell r="BE180">
            <v>3383.9350772778826</v>
          </cell>
          <cell r="BF180">
            <v>1002.027579992789</v>
          </cell>
          <cell r="BG180">
            <v>27497.890509567878</v>
          </cell>
          <cell r="BH180">
            <v>688.29277774273032</v>
          </cell>
          <cell r="BI180">
            <v>36.340230439272005</v>
          </cell>
          <cell r="BJ180">
            <v>5917.7095529988737</v>
          </cell>
        </row>
        <row r="181">
          <cell r="A181" t="str">
            <v xml:space="preserve">     VOC from bulk terminal</v>
          </cell>
        </row>
        <row r="182">
          <cell r="A182" t="str">
            <v xml:space="preserve">     VOC from ref. Station</v>
          </cell>
        </row>
        <row r="183">
          <cell r="A183" t="str">
            <v>Urban emissions: grams</v>
          </cell>
        </row>
        <row r="184">
          <cell r="A184" t="str">
            <v xml:space="preserve">     VOC</v>
          </cell>
          <cell r="AK184">
            <v>0.33353790382232767</v>
          </cell>
          <cell r="AL184">
            <v>2.5438748619597298E-5</v>
          </cell>
          <cell r="AM184">
            <v>0.18930399692876443</v>
          </cell>
          <cell r="AN184">
            <v>8.8468514307644113E-3</v>
          </cell>
          <cell r="AO184">
            <v>0.24277750119345456</v>
          </cell>
          <cell r="AP184">
            <v>1.9698136835644208E-2</v>
          </cell>
          <cell r="AQ184">
            <v>3.2084607856631606E-4</v>
          </cell>
          <cell r="AR184">
            <v>0.28364442151281122</v>
          </cell>
          <cell r="BC184">
            <v>0.27356498670173224</v>
          </cell>
          <cell r="BD184">
            <v>2.5114688127627905E-5</v>
          </cell>
          <cell r="BE184">
            <v>0.11861761793426168</v>
          </cell>
          <cell r="BF184">
            <v>8.8468514307644113E-3</v>
          </cell>
          <cell r="BG184">
            <v>0.24277750119345456</v>
          </cell>
          <cell r="BH184">
            <v>1.9698136835644208E-2</v>
          </cell>
          <cell r="BI184">
            <v>3.2084607856631606E-4</v>
          </cell>
          <cell r="BJ184">
            <v>0.20743442021594921</v>
          </cell>
        </row>
        <row r="185">
          <cell r="A185" t="str">
            <v xml:space="preserve">     CO</v>
          </cell>
          <cell r="AK185">
            <v>0.22063828470647337</v>
          </cell>
          <cell r="AL185">
            <v>2.5040979221010301E-4</v>
          </cell>
          <cell r="AM185">
            <v>0.86695075241993824</v>
          </cell>
          <cell r="AN185">
            <v>8.7085188883258738E-2</v>
          </cell>
          <cell r="AO185">
            <v>2.3898134509771878</v>
          </cell>
          <cell r="AP185">
            <v>1.8457919261296977E-2</v>
          </cell>
          <cell r="AQ185">
            <v>3.1582921419068383E-3</v>
          </cell>
          <cell r="AR185">
            <v>1.2989992215683897</v>
          </cell>
          <cell r="BC185">
            <v>0.18096566755954674</v>
          </cell>
          <cell r="BD185">
            <v>2.4721985855137557E-4</v>
          </cell>
          <cell r="BE185">
            <v>0.54323012079383737</v>
          </cell>
          <cell r="BF185">
            <v>8.7085188883258738E-2</v>
          </cell>
          <cell r="BG185">
            <v>2.3898134509771878</v>
          </cell>
          <cell r="BH185">
            <v>1.8457919261296977E-2</v>
          </cell>
          <cell r="BI185">
            <v>3.1582921419068383E-3</v>
          </cell>
          <cell r="BJ185">
            <v>0.94998219584176746</v>
          </cell>
        </row>
        <row r="186">
          <cell r="A186" t="str">
            <v xml:space="preserve">     NOx</v>
          </cell>
          <cell r="AK186">
            <v>0.33472558494558213</v>
          </cell>
          <cell r="AL186">
            <v>4.9102251266187435E-4</v>
          </cell>
          <cell r="AM186">
            <v>0.62319524714449082</v>
          </cell>
          <cell r="AN186">
            <v>0.17076324325693212</v>
          </cell>
          <cell r="AO186">
            <v>4.6861274678403735</v>
          </cell>
          <cell r="AP186">
            <v>3.058431792957679E-2</v>
          </cell>
          <cell r="AQ186">
            <v>6.1930187695622436E-3</v>
          </cell>
          <cell r="AR186">
            <v>0.93376715882206096</v>
          </cell>
          <cell r="BC186">
            <v>0.27453911278145388</v>
          </cell>
          <cell r="BD186">
            <v>4.8476744880630911E-4</v>
          </cell>
          <cell r="BE186">
            <v>0.39049326439763438</v>
          </cell>
          <cell r="BF186">
            <v>0.17076324325693212</v>
          </cell>
          <cell r="BG186">
            <v>4.6861274678403735</v>
          </cell>
          <cell r="BH186">
            <v>3.058431792957679E-2</v>
          </cell>
          <cell r="BI186">
            <v>6.1930187695622436E-3</v>
          </cell>
          <cell r="BJ186">
            <v>0.68288122210857527</v>
          </cell>
        </row>
        <row r="187">
          <cell r="A187" t="str">
            <v xml:space="preserve">     PM10</v>
          </cell>
          <cell r="AK187">
            <v>5.864335940699969E-2</v>
          </cell>
          <cell r="AL187">
            <v>5.7342793816878354E-5</v>
          </cell>
          <cell r="AM187">
            <v>5.7807744406239654E-2</v>
          </cell>
          <cell r="AN187">
            <v>1.9942143582175529E-2</v>
          </cell>
          <cell r="AO187">
            <v>0.5472572728514028</v>
          </cell>
          <cell r="AP187">
            <v>4.6918405822684818E-3</v>
          </cell>
          <cell r="AQ187">
            <v>7.2323567504451662E-4</v>
          </cell>
          <cell r="AR187">
            <v>8.6616471321725272E-2</v>
          </cell>
          <cell r="BC187">
            <v>4.8098790729543595E-2</v>
          </cell>
          <cell r="BD187">
            <v>5.6612312366981815E-5</v>
          </cell>
          <cell r="BE187">
            <v>3.6222251251256464E-2</v>
          </cell>
          <cell r="BF187">
            <v>1.9942143582175529E-2</v>
          </cell>
          <cell r="BG187">
            <v>0.5472572728514028</v>
          </cell>
          <cell r="BH187">
            <v>4.6918405822684818E-3</v>
          </cell>
          <cell r="BI187">
            <v>7.2323567504451662E-4</v>
          </cell>
          <cell r="BJ187">
            <v>6.3344230124271844E-2</v>
          </cell>
        </row>
        <row r="188">
          <cell r="A188" t="str">
            <v xml:space="preserve">     PM2.5</v>
          </cell>
          <cell r="AK188">
            <v>5.0511413745384946E-2</v>
          </cell>
          <cell r="AL188">
            <v>4.9402547476153061E-5</v>
          </cell>
          <cell r="AM188">
            <v>2.9713302139046466E-2</v>
          </cell>
          <cell r="AN188">
            <v>1.7180758549031575E-2</v>
          </cell>
          <cell r="AO188">
            <v>0.47147865676111667</v>
          </cell>
          <cell r="AP188">
            <v>4.0414971571371867E-3</v>
          </cell>
          <cell r="AQ188">
            <v>6.2308936127066785E-4</v>
          </cell>
          <cell r="AR188">
            <v>4.4521048330726426E-2</v>
          </cell>
          <cell r="BC188">
            <v>4.1429037213421845E-2</v>
          </cell>
          <cell r="BD188">
            <v>4.8773215661170219E-5</v>
          </cell>
          <cell r="BE188">
            <v>1.8618313283797063E-2</v>
          </cell>
          <cell r="BF188">
            <v>1.7180758549031575E-2</v>
          </cell>
          <cell r="BG188">
            <v>0.47147865676111667</v>
          </cell>
          <cell r="BH188">
            <v>4.0414971571371867E-3</v>
          </cell>
          <cell r="BI188">
            <v>6.2308936127066785E-4</v>
          </cell>
          <cell r="BJ188">
            <v>3.255906743603406E-2</v>
          </cell>
        </row>
        <row r="189">
          <cell r="A189" t="str">
            <v xml:space="preserve">     SOx</v>
          </cell>
          <cell r="AK189">
            <v>0.10857559170390711</v>
          </cell>
          <cell r="AL189">
            <v>4.1669476868429244E-4</v>
          </cell>
          <cell r="AM189">
            <v>5.5438447512584414E-2</v>
          </cell>
          <cell r="AN189">
            <v>0.14491423165708514</v>
          </cell>
          <cell r="AO189">
            <v>3.9767724511269038</v>
          </cell>
          <cell r="AP189">
            <v>1.5902036638358655E-2</v>
          </cell>
          <cell r="AQ189">
            <v>5.2555605030217018E-3</v>
          </cell>
          <cell r="AR189">
            <v>8.3066425587372233E-2</v>
          </cell>
          <cell r="BC189">
            <v>8.9052788184560513E-2</v>
          </cell>
          <cell r="BD189">
            <v>4.1138655507047978E-4</v>
          </cell>
          <cell r="BE189">
            <v>3.4737653153678071E-2</v>
          </cell>
          <cell r="BF189">
            <v>0.14491423165708514</v>
          </cell>
          <cell r="BG189">
            <v>3.9767724511269038</v>
          </cell>
          <cell r="BH189">
            <v>1.5902036638358655E-2</v>
          </cell>
          <cell r="BI189">
            <v>5.2555605030217018E-3</v>
          </cell>
          <cell r="BJ189">
            <v>6.074801591100424E-2</v>
          </cell>
        </row>
        <row r="190">
          <cell r="A190" t="str">
            <v xml:space="preserve">     BC</v>
          </cell>
          <cell r="AK190">
            <v>6.5039673361640907E-3</v>
          </cell>
          <cell r="AL190">
            <v>2.3391771997688141E-6</v>
          </cell>
          <cell r="AM190">
            <v>3.3523764219720413E-3</v>
          </cell>
          <cell r="AN190">
            <v>8.1349729367756224E-4</v>
          </cell>
          <cell r="AO190">
            <v>2.2324195419387929E-2</v>
          </cell>
          <cell r="AP190">
            <v>4.2693855732544461E-4</v>
          </cell>
          <cell r="AQ190">
            <v>2.9502859705897007E-5</v>
          </cell>
          <cell r="AR190">
            <v>5.023046984376495E-3</v>
          </cell>
          <cell r="BC190">
            <v>5.3344993700446819E-3</v>
          </cell>
          <cell r="BD190">
            <v>2.3093787641029699E-6</v>
          </cell>
          <cell r="BE190">
            <v>2.1005943458391094E-3</v>
          </cell>
          <cell r="BF190">
            <v>8.1349729367756224E-4</v>
          </cell>
          <cell r="BG190">
            <v>2.2324195419387929E-2</v>
          </cell>
          <cell r="BH190">
            <v>4.2693855732544461E-4</v>
          </cell>
          <cell r="BI190">
            <v>2.9502859705897007E-5</v>
          </cell>
          <cell r="BJ190">
            <v>3.6734473160599393E-3</v>
          </cell>
        </row>
        <row r="191">
          <cell r="A191" t="str">
            <v xml:space="preserve">     OC</v>
          </cell>
          <cell r="AK191">
            <v>9.0995717823204383E-3</v>
          </cell>
          <cell r="AL191">
            <v>1.7276203584592739E-5</v>
          </cell>
          <cell r="AM191">
            <v>4.7298427562987065E-3</v>
          </cell>
          <cell r="AN191">
            <v>6.0081574249602771E-3</v>
          </cell>
          <cell r="AO191">
            <v>0.16487735301357068</v>
          </cell>
          <cell r="AP191">
            <v>9.2270193000051101E-4</v>
          </cell>
          <cell r="AQ191">
            <v>2.1789602372027607E-4</v>
          </cell>
          <cell r="AR191">
            <v>7.086979325437867E-3</v>
          </cell>
          <cell r="BC191">
            <v>7.4633923314094686E-3</v>
          </cell>
          <cell r="BD191">
            <v>1.7056124558037418E-5</v>
          </cell>
          <cell r="BE191">
            <v>2.9637128114463258E-3</v>
          </cell>
          <cell r="BF191">
            <v>6.0081574249602771E-3</v>
          </cell>
          <cell r="BG191">
            <v>0.16487735301357068</v>
          </cell>
          <cell r="BH191">
            <v>9.2270193000051101E-4</v>
          </cell>
          <cell r="BI191">
            <v>2.1789602372027607E-4</v>
          </cell>
          <cell r="BJ191">
            <v>5.1828392732491107E-3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6">
          <cell r="A6" t="str">
            <v>VOC</v>
          </cell>
          <cell r="C6">
            <v>2.54</v>
          </cell>
          <cell r="L6">
            <v>2.089</v>
          </cell>
          <cell r="O6">
            <v>2.0270000000000001</v>
          </cell>
          <cell r="Q6">
            <v>1.1729999780654907</v>
          </cell>
          <cell r="X6">
            <v>0.81999999284744263</v>
          </cell>
          <cell r="Z6">
            <v>4.2720000000000002</v>
          </cell>
          <cell r="AC6">
            <v>0.12199999999999996</v>
          </cell>
          <cell r="AD6">
            <v>0.47154493127067021</v>
          </cell>
          <cell r="BJ6">
            <v>1.4950000000000001</v>
          </cell>
          <cell r="BX6">
            <v>2.54</v>
          </cell>
        </row>
        <row r="7">
          <cell r="A7" t="str">
            <v>CO</v>
          </cell>
          <cell r="C7">
            <v>24.97</v>
          </cell>
          <cell r="L7">
            <v>16.209</v>
          </cell>
          <cell r="O7">
            <v>526.19200000000001</v>
          </cell>
          <cell r="Q7">
            <v>16.686000823974609</v>
          </cell>
          <cell r="X7">
            <v>23.739999771118164</v>
          </cell>
          <cell r="Z7">
            <v>3.5310000000000001</v>
          </cell>
          <cell r="AC7">
            <v>2.2349999999999994</v>
          </cell>
          <cell r="AD7">
            <v>23.954809379648633</v>
          </cell>
          <cell r="BJ7">
            <v>12.417</v>
          </cell>
          <cell r="BX7">
            <v>22.21</v>
          </cell>
        </row>
        <row r="8">
          <cell r="A8" t="str">
            <v>NOx</v>
          </cell>
          <cell r="C8">
            <v>41.05</v>
          </cell>
          <cell r="L8">
            <v>112.08</v>
          </cell>
          <cell r="O8">
            <v>267.89</v>
          </cell>
          <cell r="Q8">
            <v>82.224998474121094</v>
          </cell>
          <cell r="X8">
            <v>181.60000610351563</v>
          </cell>
          <cell r="Z8">
            <v>69.412999999999997</v>
          </cell>
          <cell r="AC8">
            <v>11.902000000000001</v>
          </cell>
          <cell r="AD8">
            <v>121.63087470943928</v>
          </cell>
          <cell r="BJ8">
            <v>116.035</v>
          </cell>
          <cell r="BX8">
            <v>36.4</v>
          </cell>
        </row>
        <row r="9">
          <cell r="A9" t="str">
            <v>PM10</v>
          </cell>
          <cell r="C9">
            <v>3.5070000000000001</v>
          </cell>
          <cell r="L9">
            <v>11.81</v>
          </cell>
          <cell r="O9">
            <v>22.539000000000001</v>
          </cell>
          <cell r="Q9">
            <v>6.4169999999999998</v>
          </cell>
          <cell r="X9">
            <v>29.711999893188477</v>
          </cell>
          <cell r="Z9">
            <v>3.738</v>
          </cell>
          <cell r="AC9">
            <v>251.84100000000001</v>
          </cell>
          <cell r="AD9">
            <v>2.6634014598039615</v>
          </cell>
          <cell r="BJ9">
            <v>22.42</v>
          </cell>
          <cell r="BX9">
            <v>3.5070000000000001</v>
          </cell>
        </row>
        <row r="10">
          <cell r="A10" t="str">
            <v>PM2.5</v>
          </cell>
          <cell r="C10">
            <v>3.5070000000000001</v>
          </cell>
          <cell r="L10">
            <v>9.8699999999999992</v>
          </cell>
          <cell r="O10">
            <v>22.3</v>
          </cell>
          <cell r="Q10">
            <v>5.03</v>
          </cell>
          <cell r="X10">
            <v>19.312799453735352</v>
          </cell>
          <cell r="Z10">
            <v>3.738</v>
          </cell>
          <cell r="AC10">
            <v>73.411000000000001</v>
          </cell>
          <cell r="AD10">
            <v>2.5210846263102669</v>
          </cell>
          <cell r="BJ10">
            <v>16.93</v>
          </cell>
          <cell r="BX10">
            <v>3.5070000000000001</v>
          </cell>
        </row>
        <row r="11">
          <cell r="A11" t="str">
            <v>SOx</v>
          </cell>
          <cell r="C11">
            <v>0.26856561546286878</v>
          </cell>
          <cell r="L11">
            <v>269.58</v>
          </cell>
          <cell r="O11">
            <v>267.3268667464024</v>
          </cell>
          <cell r="Q11">
            <v>0.54242117555469049</v>
          </cell>
          <cell r="X11">
            <v>395.46499633789063</v>
          </cell>
          <cell r="Z11">
            <v>0</v>
          </cell>
          <cell r="AC11">
            <v>4.1099999999999994</v>
          </cell>
          <cell r="AD11">
            <v>217.68799999999999</v>
          </cell>
          <cell r="BJ11">
            <v>0</v>
          </cell>
          <cell r="BX11">
            <v>0.26856561546286878</v>
          </cell>
        </row>
        <row r="12">
          <cell r="A12" t="str">
            <v>BC</v>
          </cell>
          <cell r="C12">
            <v>0.57865500000000003</v>
          </cell>
          <cell r="L12">
            <v>0.62575799999999993</v>
          </cell>
          <cell r="O12">
            <v>18.129899999999999</v>
          </cell>
          <cell r="Q12">
            <v>0.503</v>
          </cell>
          <cell r="X12">
            <v>0.56007118415832513</v>
          </cell>
          <cell r="Z12">
            <v>0.61677000000000004</v>
          </cell>
          <cell r="AC12">
            <v>3.1566730000000001</v>
          </cell>
          <cell r="AD12">
            <v>0.10840663893134148</v>
          </cell>
          <cell r="BJ12">
            <v>0.72798999999999991</v>
          </cell>
          <cell r="BX12">
            <v>0.57865500000000003</v>
          </cell>
        </row>
        <row r="13">
          <cell r="A13" t="str">
            <v>OC</v>
          </cell>
          <cell r="C13">
            <v>1.5009959999999998</v>
          </cell>
          <cell r="L13">
            <v>0.43428</v>
          </cell>
          <cell r="O13">
            <v>4.0363000000000007</v>
          </cell>
          <cell r="Q13">
            <v>1.2575000000000001</v>
          </cell>
          <cell r="X13">
            <v>0.40556878852844241</v>
          </cell>
          <cell r="Z13">
            <v>1.5998639999999997</v>
          </cell>
          <cell r="AC13">
            <v>5.9462909999999995</v>
          </cell>
          <cell r="AD13">
            <v>0.20420785473113159</v>
          </cell>
          <cell r="BJ13">
            <v>1.3713299999999997</v>
          </cell>
          <cell r="BX13">
            <v>1.5009959999999998</v>
          </cell>
        </row>
        <row r="14">
          <cell r="A14" t="str">
            <v>CH4</v>
          </cell>
          <cell r="C14">
            <v>1.06</v>
          </cell>
          <cell r="L14">
            <v>3.1819999999999999</v>
          </cell>
          <cell r="O14">
            <v>4.2210000000000001</v>
          </cell>
          <cell r="Q14">
            <v>0.18000000715255737</v>
          </cell>
          <cell r="X14">
            <v>0.36000001430511475</v>
          </cell>
          <cell r="Z14">
            <v>1.0680000000000001</v>
          </cell>
          <cell r="AC14">
            <v>1.0499999999999996</v>
          </cell>
          <cell r="AD14">
            <v>1.246</v>
          </cell>
          <cell r="BJ14">
            <v>1.0580000000000001</v>
          </cell>
          <cell r="BX14">
            <v>1.06</v>
          </cell>
        </row>
        <row r="15">
          <cell r="A15" t="str">
            <v>N2O</v>
          </cell>
          <cell r="C15">
            <v>0.35</v>
          </cell>
          <cell r="L15">
            <v>0.63800000000000001</v>
          </cell>
          <cell r="O15">
            <v>0.6</v>
          </cell>
          <cell r="Q15">
            <v>0.38999998569488525</v>
          </cell>
          <cell r="X15">
            <v>2</v>
          </cell>
          <cell r="Z15">
            <v>4.806</v>
          </cell>
          <cell r="AC15">
            <v>1.5809999999999997</v>
          </cell>
          <cell r="AD15">
            <v>0.85699999999999998</v>
          </cell>
          <cell r="BJ15">
            <v>1.5860000000000001</v>
          </cell>
          <cell r="BX15">
            <v>0.75</v>
          </cell>
        </row>
        <row r="16">
          <cell r="A16" t="str">
            <v>CO2</v>
          </cell>
          <cell r="C16">
            <v>59362.612360412735</v>
          </cell>
          <cell r="L16">
            <v>85040.498287440714</v>
          </cell>
          <cell r="O16">
            <v>84236.432413631192</v>
          </cell>
          <cell r="Q16">
            <v>78168.681100745569</v>
          </cell>
          <cell r="X16">
            <v>77264.397841775266</v>
          </cell>
          <cell r="Z16">
            <v>68039.647796249905</v>
          </cell>
          <cell r="AC16">
            <v>100037.36601301163</v>
          </cell>
          <cell r="AD16">
            <v>100001.60646895067</v>
          </cell>
          <cell r="BJ16">
            <v>90002.849570264574</v>
          </cell>
          <cell r="BX16">
            <v>60873.708109661638</v>
          </cell>
        </row>
        <row r="17">
          <cell r="A17" t="str">
            <v>Biogenic CO2</v>
          </cell>
          <cell r="BJ17">
            <v>-90029.930915502671</v>
          </cell>
          <cell r="BX17">
            <v>-60919.440871566396</v>
          </cell>
        </row>
      </sheetData>
      <sheetData sheetId="26">
        <row r="287">
          <cell r="C287" t="str">
            <v>Energy use: Btu/gal treated</v>
          </cell>
        </row>
        <row r="288">
          <cell r="C288" t="str">
            <v xml:space="preserve">     Total energy</v>
          </cell>
          <cell r="D288">
            <v>14.70332460641049</v>
          </cell>
        </row>
        <row r="289">
          <cell r="C289" t="str">
            <v xml:space="preserve">     Fossil fuels</v>
          </cell>
          <cell r="D289">
            <v>9.753682003287981</v>
          </cell>
        </row>
        <row r="290">
          <cell r="C290" t="str">
            <v xml:space="preserve">     Coal</v>
          </cell>
          <cell r="D290">
            <v>2.684154261142675</v>
          </cell>
        </row>
        <row r="291">
          <cell r="C291" t="str">
            <v xml:space="preserve">     Natural gas</v>
          </cell>
          <cell r="D291">
            <v>6.9912863988224929</v>
          </cell>
        </row>
        <row r="292">
          <cell r="C292" t="str">
            <v xml:space="preserve">     Petroleum</v>
          </cell>
          <cell r="D292">
            <v>7.8241343322813031E-2</v>
          </cell>
        </row>
        <row r="293">
          <cell r="C293" t="str">
            <v>Water consumption, gallons/gal treated</v>
          </cell>
          <cell r="D293">
            <v>1.59638042837906E-3</v>
          </cell>
        </row>
        <row r="294">
          <cell r="C294" t="str">
            <v>Total emissions: grams/gal treated</v>
          </cell>
        </row>
        <row r="295">
          <cell r="C295" t="str">
            <v xml:space="preserve">     VOC</v>
          </cell>
          <cell r="D295">
            <v>9.1295803341926116E-5</v>
          </cell>
        </row>
        <row r="296">
          <cell r="C296" t="str">
            <v xml:space="preserve">     CO</v>
          </cell>
          <cell r="D296">
            <v>3.2211125509248401E-4</v>
          </cell>
        </row>
        <row r="297">
          <cell r="C297" t="str">
            <v xml:space="preserve">     NOx</v>
          </cell>
          <cell r="D297">
            <v>5.1826586500347354E-4</v>
          </cell>
        </row>
        <row r="298">
          <cell r="C298" t="str">
            <v xml:space="preserve">     PM10</v>
          </cell>
          <cell r="D298">
            <v>6.5627189125279118E-5</v>
          </cell>
        </row>
        <row r="299">
          <cell r="C299" t="str">
            <v xml:space="preserve">     PM2.5</v>
          </cell>
          <cell r="D299">
            <v>4.0719789520910822E-5</v>
          </cell>
        </row>
        <row r="300">
          <cell r="C300" t="str">
            <v xml:space="preserve">     SOx</v>
          </cell>
          <cell r="D300">
            <v>3.6022229204177254E-4</v>
          </cell>
        </row>
        <row r="301">
          <cell r="C301" t="str">
            <v xml:space="preserve">     BC</v>
          </cell>
          <cell r="D301">
            <v>2.3177905543116174E-6</v>
          </cell>
        </row>
        <row r="302">
          <cell r="C302" t="str">
            <v xml:space="preserve">     OC</v>
          </cell>
          <cell r="D302">
            <v>1.4304969138558445E-5</v>
          </cell>
        </row>
        <row r="303">
          <cell r="C303" t="str">
            <v xml:space="preserve">     CH4: combustion</v>
          </cell>
          <cell r="D303">
            <v>1.6239001638673355E-3</v>
          </cell>
        </row>
        <row r="304">
          <cell r="C304" t="str">
            <v xml:space="preserve">     N2O</v>
          </cell>
          <cell r="D304">
            <v>1.3056416039078173E-5</v>
          </cell>
        </row>
        <row r="305">
          <cell r="C305" t="str">
            <v xml:space="preserve">     CO2</v>
          </cell>
          <cell r="D305">
            <v>0.69209785625457143</v>
          </cell>
        </row>
        <row r="306">
          <cell r="C306" t="str">
            <v>Urban emissions: grams/gal treated</v>
          </cell>
        </row>
        <row r="307">
          <cell r="C307" t="str">
            <v xml:space="preserve">     VOC</v>
          </cell>
          <cell r="D307">
            <v>6.1104973875856785E-6</v>
          </cell>
        </row>
        <row r="308">
          <cell r="C308" t="str">
            <v xml:space="preserve">     CO</v>
          </cell>
          <cell r="D308">
            <v>6.0149514585278729E-5</v>
          </cell>
        </row>
        <row r="309">
          <cell r="C309" t="str">
            <v xml:space="preserve">     NOx</v>
          </cell>
          <cell r="D309">
            <v>1.1794573018244779E-4</v>
          </cell>
        </row>
        <row r="310">
          <cell r="C310" t="str">
            <v xml:space="preserve">     PM10</v>
          </cell>
          <cell r="D310">
            <v>1.3773986961959537E-5</v>
          </cell>
        </row>
        <row r="311">
          <cell r="C311" t="str">
            <v xml:space="preserve">     PM2.5</v>
          </cell>
          <cell r="D311">
            <v>1.1866705466028913E-5</v>
          </cell>
        </row>
        <row r="312">
          <cell r="C312" t="str">
            <v xml:space="preserve">     SOx</v>
          </cell>
          <cell r="D312">
            <v>1.0009188476765155E-4</v>
          </cell>
        </row>
        <row r="313">
          <cell r="C313" t="str">
            <v xml:space="preserve">     BC</v>
          </cell>
          <cell r="D313">
            <v>5.618804754128504E-7</v>
          </cell>
        </row>
        <row r="314">
          <cell r="C314" t="str">
            <v xml:space="preserve">     OC</v>
          </cell>
          <cell r="D314">
            <v>4.1498187843142187E-6</v>
          </cell>
        </row>
      </sheetData>
      <sheetData sheetId="27">
        <row r="181">
          <cell r="F181">
            <v>907184.74</v>
          </cell>
        </row>
        <row r="183">
          <cell r="F183">
            <v>0.90718474000000004</v>
          </cell>
        </row>
        <row r="199">
          <cell r="G199">
            <v>2.9307106944444444E-4</v>
          </cell>
          <cell r="H199">
            <v>293.07106944444445</v>
          </cell>
        </row>
        <row r="200">
          <cell r="F200">
            <v>3412.141641601248</v>
          </cell>
          <cell r="H200">
            <v>1000000</v>
          </cell>
        </row>
        <row r="201">
          <cell r="G201">
            <v>9.9999999999999995E-7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72">
          <cell r="A72" t="str">
            <v>Total energy</v>
          </cell>
          <cell r="B72">
            <v>20844.802457312318</v>
          </cell>
        </row>
        <row r="73">
          <cell r="A73" t="str">
            <v>Fossil fuels</v>
          </cell>
          <cell r="B73">
            <v>19725.457776295458</v>
          </cell>
        </row>
        <row r="74">
          <cell r="A74" t="str">
            <v>Coal</v>
          </cell>
          <cell r="B74">
            <v>1236.716364212866</v>
          </cell>
        </row>
        <row r="75">
          <cell r="A75" t="str">
            <v>Natural gas</v>
          </cell>
          <cell r="B75">
            <v>3276.0857421689288</v>
          </cell>
        </row>
        <row r="76">
          <cell r="A76" t="str">
            <v>Petroleum</v>
          </cell>
          <cell r="B76">
            <v>15212.655669913664</v>
          </cell>
        </row>
        <row r="77">
          <cell r="A77" t="str">
            <v>Water consumption</v>
          </cell>
          <cell r="B77">
            <v>3.8041165330058018</v>
          </cell>
        </row>
        <row r="78">
          <cell r="A78" t="str">
            <v>VOC</v>
          </cell>
          <cell r="B78">
            <v>7.3686503298125867</v>
          </cell>
        </row>
        <row r="79">
          <cell r="A79" t="str">
            <v>CO</v>
          </cell>
          <cell r="B79">
            <v>1.8221567132241883</v>
          </cell>
        </row>
        <row r="80">
          <cell r="A80" t="str">
            <v>NOx</v>
          </cell>
          <cell r="B80">
            <v>5.4239023501844024</v>
          </cell>
        </row>
        <row r="81">
          <cell r="A81" t="str">
            <v>PM10</v>
          </cell>
          <cell r="B81">
            <v>8.5088137474081798</v>
          </cell>
        </row>
        <row r="82">
          <cell r="A82" t="str">
            <v>PM2.5</v>
          </cell>
          <cell r="B82">
            <v>1.1911242078656112</v>
          </cell>
        </row>
        <row r="83">
          <cell r="A83" t="str">
            <v>SOx</v>
          </cell>
          <cell r="B83">
            <v>6.793192391421659</v>
          </cell>
        </row>
        <row r="84">
          <cell r="A84" t="str">
            <v>BC</v>
          </cell>
          <cell r="B84">
            <v>3.5722778625661908E-2</v>
          </cell>
        </row>
        <row r="85">
          <cell r="A85" t="str">
            <v>OC</v>
          </cell>
          <cell r="B85">
            <v>7.88192607769721E-2</v>
          </cell>
        </row>
        <row r="86">
          <cell r="A86" t="str">
            <v>CH4</v>
          </cell>
          <cell r="B86">
            <v>147.69005312292072</v>
          </cell>
        </row>
        <row r="87">
          <cell r="A87" t="str">
            <v>N2O</v>
          </cell>
          <cell r="B87">
            <v>3.1071437922647618E-2</v>
          </cell>
        </row>
        <row r="88">
          <cell r="A88" t="str">
            <v>CO2</v>
          </cell>
          <cell r="B88">
            <v>1525.2546887413607</v>
          </cell>
        </row>
        <row r="89">
          <cell r="A89" t="str">
            <v>CO2 (w/ C in VOC &amp; CO)</v>
          </cell>
          <cell r="B89">
            <v>1551.0837047233906</v>
          </cell>
        </row>
        <row r="90">
          <cell r="A90" t="str">
            <v>GHGs</v>
          </cell>
          <cell r="B90">
            <v>5960.729790339311</v>
          </cell>
        </row>
      </sheetData>
      <sheetData sheetId="35"/>
      <sheetData sheetId="36">
        <row r="127">
          <cell r="A127" t="str">
            <v>Energy Consumption: Btu/mmBtu of fuel transported</v>
          </cell>
        </row>
        <row r="128">
          <cell r="A128" t="str">
            <v xml:space="preserve">           Total energy </v>
          </cell>
          <cell r="JT128">
            <v>40329.136524213973</v>
          </cell>
          <cell r="JU128">
            <v>70646.415697012941</v>
          </cell>
          <cell r="JV128">
            <v>63946.833812178615</v>
          </cell>
        </row>
        <row r="129">
          <cell r="A129" t="str">
            <v xml:space="preserve">           Fossil energy</v>
          </cell>
          <cell r="JT129">
            <v>40048.011143455595</v>
          </cell>
          <cell r="JU129">
            <v>70153.955351373923</v>
          </cell>
          <cell r="JV129">
            <v>63501.074751779503</v>
          </cell>
        </row>
        <row r="130">
          <cell r="A130" t="str">
            <v xml:space="preserve">           Coal</v>
          </cell>
          <cell r="JT130">
            <v>140.38653308433726</v>
          </cell>
          <cell r="JU130">
            <v>245.92158992999543</v>
          </cell>
          <cell r="JV130">
            <v>222.60021102167647</v>
          </cell>
        </row>
        <row r="131">
          <cell r="A131" t="str">
            <v xml:space="preserve">           Natural gas</v>
          </cell>
          <cell r="JT131">
            <v>4233.5982050587918</v>
          </cell>
          <cell r="JU131">
            <v>7416.1899922934463</v>
          </cell>
          <cell r="JV131">
            <v>6712.8935598183889</v>
          </cell>
        </row>
        <row r="132">
          <cell r="A132" t="str">
            <v xml:space="preserve">           Petroleum</v>
          </cell>
          <cell r="JT132">
            <v>35674.026405312463</v>
          </cell>
          <cell r="JU132">
            <v>62491.843769150488</v>
          </cell>
          <cell r="JV132">
            <v>56565.580980939434</v>
          </cell>
        </row>
        <row r="133">
          <cell r="A133" t="str">
            <v>Water consumption: gallons/mmBtu of fuel transported</v>
          </cell>
          <cell r="JT133">
            <v>0.77438151997379212</v>
          </cell>
          <cell r="JU133">
            <v>1.3565199625661835</v>
          </cell>
          <cell r="JV133">
            <v>1.227877674377049</v>
          </cell>
        </row>
        <row r="134">
          <cell r="A134" t="str">
            <v>Total Emissions: grams/mmBtu fuel transported</v>
          </cell>
        </row>
        <row r="135">
          <cell r="A135" t="str">
            <v xml:space="preserve">              VOC</v>
          </cell>
          <cell r="JT135">
            <v>0.52804086639097436</v>
          </cell>
          <cell r="JU135">
            <v>0.92499363406082036</v>
          </cell>
          <cell r="JV135">
            <v>0.83727410104277122</v>
          </cell>
        </row>
        <row r="136">
          <cell r="A136" t="str">
            <v xml:space="preserve">              CO</v>
          </cell>
          <cell r="JT136">
            <v>9.0656815699831714</v>
          </cell>
          <cell r="JU136">
            <v>15.880774149112847</v>
          </cell>
          <cell r="JV136">
            <v>14.37475936043843</v>
          </cell>
        </row>
        <row r="137">
          <cell r="A137" t="str">
            <v xml:space="preserve">              NOx</v>
          </cell>
          <cell r="JT137">
            <v>5.8610420170450279</v>
          </cell>
          <cell r="JU137">
            <v>10.267058668742283</v>
          </cell>
          <cell r="JV137">
            <v>9.2934070037711844</v>
          </cell>
        </row>
        <row r="138">
          <cell r="A138" t="str">
            <v xml:space="preserve">              PM10</v>
          </cell>
          <cell r="JT138">
            <v>0.3719647156413699</v>
          </cell>
          <cell r="JU138">
            <v>0.65158781443396141</v>
          </cell>
          <cell r="JV138">
            <v>0.58979606074213009</v>
          </cell>
        </row>
        <row r="139">
          <cell r="A139" t="str">
            <v xml:space="preserve">              PM2.5</v>
          </cell>
          <cell r="JT139">
            <v>9.1537141610524841E-2</v>
          </cell>
          <cell r="JU139">
            <v>0.16034984914816541</v>
          </cell>
          <cell r="JV139">
            <v>0.14514345921330579</v>
          </cell>
        </row>
        <row r="140">
          <cell r="A140" t="str">
            <v xml:space="preserve">              SOx</v>
          </cell>
          <cell r="JT140">
            <v>0.18040760084939872</v>
          </cell>
          <cell r="JU140">
            <v>0.31602834731795232</v>
          </cell>
          <cell r="JV140">
            <v>0.28605856371469146</v>
          </cell>
        </row>
        <row r="141">
          <cell r="A141" t="str">
            <v xml:space="preserve">              BC</v>
          </cell>
          <cell r="JT141">
            <v>7.4009851138015321E-3</v>
          </cell>
          <cell r="JU141">
            <v>1.2964648291021605E-2</v>
          </cell>
          <cell r="JV141">
            <v>1.1735177241757185E-2</v>
          </cell>
        </row>
        <row r="142">
          <cell r="A142" t="str">
            <v xml:space="preserve">              OC</v>
          </cell>
          <cell r="JT142">
            <v>1.3216956356940871E-2</v>
          </cell>
          <cell r="JU142">
            <v>2.3152754398326938E-2</v>
          </cell>
          <cell r="JV142">
            <v>2.0957118959208574E-2</v>
          </cell>
        </row>
        <row r="143">
          <cell r="A143" t="str">
            <v xml:space="preserve">              CH4</v>
          </cell>
          <cell r="JT143">
            <v>3.8290570531343993</v>
          </cell>
          <cell r="JU143">
            <v>6.7075365261266144</v>
          </cell>
          <cell r="JV143">
            <v>6.0714435303399563</v>
          </cell>
        </row>
        <row r="144">
          <cell r="A144" t="str">
            <v xml:space="preserve">              N2O</v>
          </cell>
          <cell r="JT144">
            <v>1.4162273908832072E-2</v>
          </cell>
          <cell r="JU144">
            <v>2.4808710922377263E-2</v>
          </cell>
          <cell r="JV144">
            <v>2.2456036853327813E-2</v>
          </cell>
        </row>
        <row r="145">
          <cell r="A145" t="str">
            <v xml:space="preserve">              CO2</v>
          </cell>
          <cell r="JT145">
            <v>3081.980987602506</v>
          </cell>
          <cell r="JU145">
            <v>5398.848792354619</v>
          </cell>
          <cell r="JV145">
            <v>4886.862031082198</v>
          </cell>
        </row>
        <row r="146">
          <cell r="A146" t="str">
            <v>Urban Emissions: grams/mmBtu of fuel transported</v>
          </cell>
        </row>
        <row r="147">
          <cell r="A147" t="str">
            <v xml:space="preserve">              VOC</v>
          </cell>
          <cell r="JT147">
            <v>0.10803317289472691</v>
          </cell>
          <cell r="JU147">
            <v>0.18924671091843817</v>
          </cell>
          <cell r="JV147">
            <v>0.17129995702123721</v>
          </cell>
        </row>
        <row r="148">
          <cell r="A148" t="str">
            <v xml:space="preserve">              CO</v>
          </cell>
          <cell r="JT148">
            <v>0.49475680411883255</v>
          </cell>
          <cell r="JU148">
            <v>0.86668840111958956</v>
          </cell>
          <cell r="JV148">
            <v>0.78449810378250406</v>
          </cell>
        </row>
        <row r="149">
          <cell r="A149" t="str">
            <v xml:space="preserve">              NOx</v>
          </cell>
          <cell r="JT149">
            <v>0.3556489084975194</v>
          </cell>
          <cell r="JU149">
            <v>0.62300665963475832</v>
          </cell>
          <cell r="JV149">
            <v>0.56392533059860384</v>
          </cell>
        </row>
        <row r="150">
          <cell r="A150" t="str">
            <v xml:space="preserve">              PM10</v>
          </cell>
          <cell r="JT150">
            <v>3.2990080227643243E-2</v>
          </cell>
          <cell r="JU150">
            <v>5.7790250982451878E-2</v>
          </cell>
          <cell r="JV150">
            <v>5.2309852369413198E-2</v>
          </cell>
        </row>
        <row r="151">
          <cell r="A151" t="str">
            <v xml:space="preserve">              PM2.5</v>
          </cell>
          <cell r="JT151">
            <v>1.6956970583504396E-2</v>
          </cell>
          <cell r="JU151">
            <v>2.9704310482447659E-2</v>
          </cell>
          <cell r="JV151">
            <v>2.6887374075324103E-2</v>
          </cell>
        </row>
        <row r="152">
          <cell r="A152" t="str">
            <v xml:space="preserve">              SOx</v>
          </cell>
          <cell r="JT152">
            <v>3.1637955258789499E-2</v>
          </cell>
          <cell r="JU152">
            <v>5.5421671070838854E-2</v>
          </cell>
          <cell r="JV152">
            <v>5.0165891002308949E-2</v>
          </cell>
        </row>
        <row r="153">
          <cell r="A153" t="str">
            <v xml:space="preserve">              BC</v>
          </cell>
          <cell r="JT153">
            <v>1.9131548592679537E-3</v>
          </cell>
          <cell r="JU153">
            <v>3.3513619464541314E-3</v>
          </cell>
          <cell r="JV153">
            <v>3.0335436457737115E-3</v>
          </cell>
        </row>
        <row r="154">
          <cell r="A154" t="str">
            <v xml:space="preserve">              OC</v>
          </cell>
          <cell r="JT154">
            <v>2.6992558453394558E-3</v>
          </cell>
          <cell r="JU154">
            <v>4.728411440397433E-3</v>
          </cell>
          <cell r="JV154">
            <v>4.28000398309639E-3</v>
          </cell>
        </row>
        <row r="176">
          <cell r="A176" t="str">
            <v>Energy Consumption: Btu/mmBtu of fuel transported</v>
          </cell>
          <cell r="FO176" t="str">
            <v>Per ton</v>
          </cell>
        </row>
        <row r="177">
          <cell r="A177" t="str">
            <v xml:space="preserve">           Total energy </v>
          </cell>
          <cell r="FO177">
            <v>86991.736472934295</v>
          </cell>
        </row>
        <row r="178">
          <cell r="A178" t="str">
            <v xml:space="preserve">           Fossil energy</v>
          </cell>
          <cell r="FO178">
            <v>86385.336555988324</v>
          </cell>
        </row>
        <row r="179">
          <cell r="A179" t="str">
            <v xml:space="preserve">           Coal</v>
          </cell>
          <cell r="FO179">
            <v>302.81997937369829</v>
          </cell>
        </row>
        <row r="180">
          <cell r="A180" t="str">
            <v xml:space="preserve">           Natural gas</v>
          </cell>
          <cell r="FO180">
            <v>9132.0591296478342</v>
          </cell>
        </row>
        <row r="181">
          <cell r="A181" t="str">
            <v xml:space="preserve">           Petroleum</v>
          </cell>
          <cell r="FO181">
            <v>76950.457446966786</v>
          </cell>
        </row>
        <row r="182">
          <cell r="A182" t="str">
            <v>Water consumption: gallons/mmBtu of fuel transported</v>
          </cell>
          <cell r="FO182">
            <v>1.6703752899500837</v>
          </cell>
        </row>
        <row r="183">
          <cell r="A183" t="str">
            <v>Total Emissions: grams/mmBtu fuel transported</v>
          </cell>
          <cell r="FO183" t="str">
            <v>Per ton</v>
          </cell>
        </row>
        <row r="184">
          <cell r="A184" t="str">
            <v xml:space="preserve">              VOC</v>
          </cell>
          <cell r="FO184">
            <v>1.4041123938161999</v>
          </cell>
        </row>
        <row r="185">
          <cell r="A185" t="str">
            <v xml:space="preserve">              CO</v>
          </cell>
          <cell r="FO185">
            <v>8.6993369130688354</v>
          </cell>
        </row>
        <row r="186">
          <cell r="A186" t="str">
            <v xml:space="preserve">              NOx</v>
          </cell>
          <cell r="FO186">
            <v>6.650707748345507</v>
          </cell>
        </row>
        <row r="187">
          <cell r="A187" t="str">
            <v xml:space="preserve">              PM10</v>
          </cell>
          <cell r="FO187">
            <v>0.70141604487812248</v>
          </cell>
        </row>
        <row r="188">
          <cell r="A188" t="str">
            <v xml:space="preserve">              PM2.5</v>
          </cell>
          <cell r="FO188">
            <v>0.20116887505437536</v>
          </cell>
        </row>
        <row r="189">
          <cell r="A189" t="str">
            <v xml:space="preserve">              SOx</v>
          </cell>
          <cell r="FO189">
            <v>0.38914719786728907</v>
          </cell>
        </row>
        <row r="190">
          <cell r="A190" t="str">
            <v xml:space="preserve">              BC</v>
          </cell>
          <cell r="FO190">
            <v>1.8648538461060973E-2</v>
          </cell>
        </row>
        <row r="191">
          <cell r="A191" t="str">
            <v xml:space="preserve">              OC</v>
          </cell>
          <cell r="FO191">
            <v>3.3280777860825055E-2</v>
          </cell>
        </row>
        <row r="192">
          <cell r="A192" t="str">
            <v xml:space="preserve">              CH4</v>
          </cell>
          <cell r="FO192">
            <v>8.3553546658270701</v>
          </cell>
        </row>
        <row r="193">
          <cell r="A193" t="str">
            <v xml:space="preserve">              N2O</v>
          </cell>
          <cell r="FO193">
            <v>4.1720294788640637E-2</v>
          </cell>
        </row>
        <row r="194">
          <cell r="A194" t="str">
            <v xml:space="preserve">              CO2</v>
          </cell>
          <cell r="FO194">
            <v>6663.9387343415901</v>
          </cell>
        </row>
        <row r="195">
          <cell r="A195" t="str">
            <v>Urban Emissions: grams/mmBtu of fuel transported</v>
          </cell>
        </row>
        <row r="196">
          <cell r="A196" t="str">
            <v xml:space="preserve">              VOC</v>
          </cell>
          <cell r="FO196">
            <v>0.24628758732054615</v>
          </cell>
        </row>
        <row r="197">
          <cell r="A197" t="str">
            <v xml:space="preserve">              CO</v>
          </cell>
          <cell r="FO197">
            <v>0.52442535453460393</v>
          </cell>
        </row>
        <row r="198">
          <cell r="A198" t="str">
            <v xml:space="preserve">              NOx</v>
          </cell>
          <cell r="FO198">
            <v>0.46755947828653188</v>
          </cell>
        </row>
        <row r="199">
          <cell r="A199" t="str">
            <v xml:space="preserve">              PM10</v>
          </cell>
          <cell r="FO199">
            <v>6.6114649131557873E-2</v>
          </cell>
        </row>
        <row r="200">
          <cell r="A200" t="str">
            <v xml:space="preserve">              PM2.5</v>
          </cell>
          <cell r="FO200">
            <v>3.6762897757318405E-2</v>
          </cell>
        </row>
        <row r="201">
          <cell r="A201" t="str">
            <v xml:space="preserve">              SOx</v>
          </cell>
          <cell r="FO201">
            <v>6.8244472944830645E-2</v>
          </cell>
        </row>
        <row r="202">
          <cell r="A202" t="str">
            <v xml:space="preserve">              BC</v>
          </cell>
          <cell r="FO202">
            <v>4.260974161741325E-3</v>
          </cell>
        </row>
        <row r="203">
          <cell r="A203" t="str">
            <v xml:space="preserve">              OC</v>
          </cell>
          <cell r="FO203">
            <v>6.06097543160231E-3</v>
          </cell>
        </row>
        <row r="214">
          <cell r="A214" t="str">
            <v>Energy Consumption: Btu/mmBtu of fuel transported</v>
          </cell>
        </row>
        <row r="215">
          <cell r="A215" t="str">
            <v xml:space="preserve">           Total energy </v>
          </cell>
          <cell r="F215">
            <v>3382.8370898424596</v>
          </cell>
          <cell r="H215">
            <v>825.72413209609897</v>
          </cell>
          <cell r="L215">
            <v>2720.1380774020849</v>
          </cell>
          <cell r="M215">
            <v>805.52228217199399</v>
          </cell>
        </row>
        <row r="216">
          <cell r="A216" t="str">
            <v xml:space="preserve">           Fossil energy</v>
          </cell>
          <cell r="F216">
            <v>2812.582697966935</v>
          </cell>
          <cell r="H216">
            <v>819.96819405617782</v>
          </cell>
          <cell r="L216">
            <v>2377.1123810868889</v>
          </cell>
          <cell r="M216">
            <v>799.90716670457027</v>
          </cell>
        </row>
        <row r="217">
          <cell r="A217" t="str">
            <v xml:space="preserve">           Coal</v>
          </cell>
          <cell r="F217">
            <v>308.72653283796564</v>
          </cell>
          <cell r="H217">
            <v>2.8743622645985725</v>
          </cell>
          <cell r="L217">
            <v>185.49913880120246</v>
          </cell>
          <cell r="M217">
            <v>2.8040392198432658</v>
          </cell>
        </row>
        <row r="218">
          <cell r="A218" t="str">
            <v xml:space="preserve">           Natural gas</v>
          </cell>
          <cell r="F218">
            <v>962.98194042492673</v>
          </cell>
          <cell r="H218">
            <v>86.681355089684985</v>
          </cell>
          <cell r="L218">
            <v>645.55820912005174</v>
          </cell>
          <cell r="M218">
            <v>84.560642301147936</v>
          </cell>
        </row>
        <row r="219">
          <cell r="A219" t="str">
            <v xml:space="preserve">           Petroleum</v>
          </cell>
          <cell r="F219">
            <v>1540.8742247040425</v>
          </cell>
          <cell r="H219">
            <v>730.41247670189432</v>
          </cell>
          <cell r="L219">
            <v>1546.0550331656345</v>
          </cell>
          <cell r="M219">
            <v>712.54248518357906</v>
          </cell>
        </row>
        <row r="220">
          <cell r="A220" t="str">
            <v>Water consumption: gallons/mmBtu of fuel transported</v>
          </cell>
          <cell r="F220">
            <v>0.16679201961484014</v>
          </cell>
          <cell r="H220">
            <v>1.5855174784307636E-2</v>
          </cell>
          <cell r="L220">
            <v>0.11259242834063535</v>
          </cell>
          <cell r="M220">
            <v>1.5467268159004163E-2</v>
          </cell>
        </row>
        <row r="221">
          <cell r="A221" t="str">
            <v>Total Emissions: grams/mmBtu of fuel transported</v>
          </cell>
        </row>
        <row r="222">
          <cell r="A222" t="str">
            <v xml:space="preserve">              VOC</v>
          </cell>
          <cell r="F222">
            <v>5.5326207443669867E-2</v>
          </cell>
          <cell r="H222">
            <v>1.0811441148762795E-2</v>
          </cell>
          <cell r="L222">
            <v>4.9521330554888596E-2</v>
          </cell>
          <cell r="M222">
            <v>1.0546932576152518E-2</v>
          </cell>
        </row>
        <row r="223">
          <cell r="A223" t="str">
            <v xml:space="preserve">              CO</v>
          </cell>
          <cell r="F223">
            <v>0.32639168650700956</v>
          </cell>
          <cell r="H223">
            <v>0.18561647214389135</v>
          </cell>
          <cell r="L223">
            <v>0.29128688059420305</v>
          </cell>
          <cell r="M223">
            <v>0.18107525072630501</v>
          </cell>
        </row>
        <row r="224">
          <cell r="A224" t="str">
            <v xml:space="preserve">              NOx</v>
          </cell>
          <cell r="F224">
            <v>1.3126483097414501</v>
          </cell>
          <cell r="H224">
            <v>0.12000266432179953</v>
          </cell>
          <cell r="L224">
            <v>1.1662868434086422</v>
          </cell>
          <cell r="M224">
            <v>0.11706672516138318</v>
          </cell>
        </row>
        <row r="225">
          <cell r="A225" t="str">
            <v xml:space="preserve">              PM10</v>
          </cell>
          <cell r="F225">
            <v>6.9108694293546477E-2</v>
          </cell>
          <cell r="H225">
            <v>7.6158397740287041E-3</v>
          </cell>
          <cell r="L225">
            <v>5.3876548995651738E-2</v>
          </cell>
          <cell r="M225">
            <v>7.4295135590367808E-3</v>
          </cell>
        </row>
        <row r="226">
          <cell r="A226" t="str">
            <v xml:space="preserve">              PM2.5</v>
          </cell>
          <cell r="F226">
            <v>6.2677597855313599E-2</v>
          </cell>
          <cell r="H226">
            <v>1.8741890683805437E-3</v>
          </cell>
          <cell r="L226">
            <v>4.9518437216582702E-2</v>
          </cell>
          <cell r="M226">
            <v>1.8283358774453232E-3</v>
          </cell>
        </row>
        <row r="227">
          <cell r="A227" t="str">
            <v xml:space="preserve">              SOx</v>
          </cell>
          <cell r="F227">
            <v>0.30163511100882767</v>
          </cell>
          <cell r="H227">
            <v>3.6937788029621759E-3</v>
          </cell>
          <cell r="L227">
            <v>0.19474332978440875</v>
          </cell>
          <cell r="M227">
            <v>3.6034082274518588E-3</v>
          </cell>
        </row>
        <row r="228">
          <cell r="A228" t="str">
            <v xml:space="preserve">              BC</v>
          </cell>
          <cell r="F228">
            <v>8.9712900438938467E-3</v>
          </cell>
          <cell r="H228">
            <v>1.5153242882055549E-4</v>
          </cell>
          <cell r="L228">
            <v>7.1011319403348778E-3</v>
          </cell>
          <cell r="M228">
            <v>1.478250945345912E-4</v>
          </cell>
        </row>
        <row r="229">
          <cell r="A229" t="str">
            <v xml:space="preserve">              OC</v>
          </cell>
          <cell r="F229">
            <v>2.4169576493050422E-2</v>
          </cell>
          <cell r="H229">
            <v>2.7061228574121399E-4</v>
          </cell>
          <cell r="L229">
            <v>1.9640658778289643E-2</v>
          </cell>
          <cell r="M229">
            <v>2.6399158934678333E-4</v>
          </cell>
        </row>
        <row r="230">
          <cell r="A230" t="str">
            <v xml:space="preserve">              CH4</v>
          </cell>
          <cell r="F230">
            <v>0.34622113775135249</v>
          </cell>
          <cell r="H230">
            <v>7.839852484933589E-2</v>
          </cell>
          <cell r="L230">
            <v>0.27385822342818478</v>
          </cell>
          <cell r="M230">
            <v>7.6480456608727446E-2</v>
          </cell>
        </row>
        <row r="231">
          <cell r="A231" t="str">
            <v xml:space="preserve">              N2O</v>
          </cell>
          <cell r="F231">
            <v>4.7353951205837E-3</v>
          </cell>
          <cell r="H231">
            <v>2.8996731246294676E-4</v>
          </cell>
          <cell r="L231">
            <v>4.1793716690048483E-3</v>
          </cell>
          <cell r="M231">
            <v>2.8287308340801736E-4</v>
          </cell>
        </row>
        <row r="232">
          <cell r="A232" t="str">
            <v xml:space="preserve">              CO2</v>
          </cell>
          <cell r="F232">
            <v>211.27995367347353</v>
          </cell>
          <cell r="H232">
            <v>63.102419130565764</v>
          </cell>
          <cell r="L232">
            <v>180.0135027768834</v>
          </cell>
          <cell r="M232">
            <v>61.558579545924317</v>
          </cell>
        </row>
        <row r="233">
          <cell r="A233" t="str">
            <v>Urban Emissions: grams/mmBtu of fuel transported</v>
          </cell>
        </row>
        <row r="234">
          <cell r="A234" t="str">
            <v xml:space="preserve">              VOC</v>
          </cell>
          <cell r="F234">
            <v>8.437594610930273E-3</v>
          </cell>
          <cell r="H234">
            <v>5.7736124491497409E-3</v>
          </cell>
          <cell r="L234">
            <v>8.0230781153446742E-3</v>
          </cell>
          <cell r="M234">
            <v>5.6323574613348845E-3</v>
          </cell>
        </row>
        <row r="235">
          <cell r="A235" t="str">
            <v xml:space="preserve">              CO</v>
          </cell>
          <cell r="F235">
            <v>4.1397596979203567E-2</v>
          </cell>
          <cell r="H235">
            <v>0.12255370080344809</v>
          </cell>
          <cell r="L235">
            <v>3.6288480368454445E-2</v>
          </cell>
          <cell r="M235">
            <v>0.11955534896287624</v>
          </cell>
        </row>
        <row r="236">
          <cell r="A236" t="str">
            <v xml:space="preserve">              NOx</v>
          </cell>
          <cell r="F236">
            <v>0.15703381784109038</v>
          </cell>
          <cell r="H236">
            <v>7.5143079169589302E-2</v>
          </cell>
          <cell r="L236">
            <v>0.13818707074414754</v>
          </cell>
          <cell r="M236">
            <v>7.3304657414413429E-2</v>
          </cell>
        </row>
        <row r="237">
          <cell r="A237" t="str">
            <v xml:space="preserve">              PM10</v>
          </cell>
          <cell r="F237">
            <v>8.7885119643873726E-3</v>
          </cell>
          <cell r="H237">
            <v>4.9408875738997894E-3</v>
          </cell>
          <cell r="L237">
            <v>6.9033225782592746E-3</v>
          </cell>
          <cell r="M237">
            <v>4.8200057135060299E-3</v>
          </cell>
        </row>
        <row r="238">
          <cell r="A238" t="str">
            <v xml:space="preserve">              PM2.5</v>
          </cell>
          <cell r="F238">
            <v>8.1237509950615513E-3</v>
          </cell>
          <cell r="H238">
            <v>1.0416231675125034E-3</v>
          </cell>
          <cell r="L238">
            <v>6.4186597959847496E-3</v>
          </cell>
          <cell r="M238">
            <v>1.0161392145921235E-3</v>
          </cell>
        </row>
        <row r="239">
          <cell r="A239" t="str">
            <v xml:space="preserve">              SOx</v>
          </cell>
          <cell r="F239">
            <v>3.799329631904954E-2</v>
          </cell>
          <cell r="H239">
            <v>8.8936077428552671E-4</v>
          </cell>
          <cell r="L239">
            <v>2.4376296243037044E-2</v>
          </cell>
          <cell r="M239">
            <v>8.676020146803138E-4</v>
          </cell>
        </row>
        <row r="240">
          <cell r="A240" t="str">
            <v xml:space="preserve">              BC</v>
          </cell>
          <cell r="F240">
            <v>1.0660734269837091E-3</v>
          </cell>
          <cell r="H240">
            <v>5.8312066464617149E-5</v>
          </cell>
          <cell r="L240">
            <v>8.5945425300344345E-4</v>
          </cell>
          <cell r="M240">
            <v>5.6885425811046506E-5</v>
          </cell>
        </row>
        <row r="241">
          <cell r="A241" t="str">
            <v xml:space="preserve">              OC</v>
          </cell>
          <cell r="F241">
            <v>2.9949865294709587E-3</v>
          </cell>
          <cell r="H241">
            <v>8.7922275455176697E-5</v>
          </cell>
          <cell r="L241">
            <v>2.4039692532647821E-3</v>
          </cell>
          <cell r="M241">
            <v>8.5771202784910367E-5</v>
          </cell>
        </row>
      </sheetData>
      <sheetData sheetId="37"/>
      <sheetData sheetId="38"/>
      <sheetData sheetId="39">
        <row r="66">
          <cell r="A66" t="str">
            <v xml:space="preserve">     Total Energy</v>
          </cell>
          <cell r="BN66">
            <v>2.2489696057734703</v>
          </cell>
          <cell r="BP66">
            <v>0.60147703336278813</v>
          </cell>
        </row>
        <row r="67">
          <cell r="A67" t="str">
            <v xml:space="preserve">     Fossil Fuels</v>
          </cell>
          <cell r="BN67">
            <v>2.0616694409789336</v>
          </cell>
          <cell r="BP67">
            <v>0.59755928909778877</v>
          </cell>
        </row>
        <row r="68">
          <cell r="A68" t="str">
            <v xml:space="preserve">     Coal</v>
          </cell>
          <cell r="BN68">
            <v>0.36160067166769244</v>
          </cell>
          <cell r="BP68">
            <v>1.9404156884470312E-3</v>
          </cell>
        </row>
        <row r="69">
          <cell r="A69" t="str">
            <v xml:space="preserve">     Natural Gas</v>
          </cell>
          <cell r="BN69">
            <v>1.2954372871615141</v>
          </cell>
          <cell r="BP69">
            <v>5.1162925569628093E-2</v>
          </cell>
        </row>
        <row r="70">
          <cell r="A70" t="str">
            <v xml:space="preserve">     Petroleum</v>
          </cell>
          <cell r="BN70">
            <v>0.40463148214972705</v>
          </cell>
          <cell r="BP70">
            <v>0.54445594783971363</v>
          </cell>
        </row>
        <row r="71">
          <cell r="A71" t="str">
            <v>Water consumption: gallons/ton</v>
          </cell>
          <cell r="BN71">
            <v>485.5218595592778</v>
          </cell>
          <cell r="BP71">
            <v>11.275151584668352</v>
          </cell>
        </row>
        <row r="72">
          <cell r="A72" t="str">
            <v>Total Emissions: grams/ton</v>
          </cell>
        </row>
        <row r="73">
          <cell r="A73" t="str">
            <v xml:space="preserve">     VOC</v>
          </cell>
          <cell r="BN73">
            <v>20.875480611810854</v>
          </cell>
          <cell r="BP73">
            <v>34.222761565962443</v>
          </cell>
        </row>
        <row r="74">
          <cell r="A74" t="str">
            <v xml:space="preserve">     CO</v>
          </cell>
          <cell r="BN74">
            <v>113.08620459749508</v>
          </cell>
          <cell r="BP74">
            <v>75.059296392979263</v>
          </cell>
        </row>
        <row r="75">
          <cell r="A75" t="str">
            <v xml:space="preserve">     NOx</v>
          </cell>
          <cell r="BN75">
            <v>170.83415918227038</v>
          </cell>
          <cell r="BP75">
            <v>743.0755468469697</v>
          </cell>
        </row>
        <row r="76">
          <cell r="A76" t="str">
            <v xml:space="preserve">     PM10</v>
          </cell>
          <cell r="BN76">
            <v>13.631254098495962</v>
          </cell>
          <cell r="BP76">
            <v>58.938747194682421</v>
          </cell>
        </row>
        <row r="77">
          <cell r="A77" t="str">
            <v xml:space="preserve">     PM2.5</v>
          </cell>
          <cell r="BN77">
            <v>10.040161095220487</v>
          </cell>
          <cell r="BP77">
            <v>54.290946090062953</v>
          </cell>
        </row>
        <row r="78">
          <cell r="A78" t="str">
            <v xml:space="preserve">     SOx</v>
          </cell>
          <cell r="BN78">
            <v>83.87423806392863</v>
          </cell>
          <cell r="BP78">
            <v>453.90157149604642</v>
          </cell>
        </row>
        <row r="79">
          <cell r="A79" t="str">
            <v xml:space="preserve">     BC</v>
          </cell>
          <cell r="BN79">
            <v>2.049002236744359</v>
          </cell>
          <cell r="BP79">
            <v>8.0592172142351917</v>
          </cell>
        </row>
        <row r="80">
          <cell r="A80" t="str">
            <v xml:space="preserve">     OC</v>
          </cell>
          <cell r="BN80">
            <v>3.0346936109665608</v>
          </cell>
          <cell r="BP80">
            <v>21.756586561758727</v>
          </cell>
        </row>
        <row r="81">
          <cell r="A81" t="str">
            <v xml:space="preserve">     CH4</v>
          </cell>
          <cell r="BN81">
            <v>340.99764854836661</v>
          </cell>
          <cell r="BP81">
            <v>57.79055960085104</v>
          </cell>
        </row>
        <row r="82">
          <cell r="A82" t="str">
            <v xml:space="preserve">     N2O</v>
          </cell>
          <cell r="BN82">
            <v>2.8767014861868692</v>
          </cell>
          <cell r="BP82">
            <v>1.169163654564251</v>
          </cell>
        </row>
        <row r="83">
          <cell r="A83" t="str">
            <v xml:space="preserve">     CO2</v>
          </cell>
          <cell r="BN83">
            <v>145092.36292350059</v>
          </cell>
          <cell r="BP83">
            <v>48398.577160536326</v>
          </cell>
        </row>
        <row r="84">
          <cell r="A84" t="str">
            <v>Urban Emissions: grams/ton</v>
          </cell>
        </row>
        <row r="85">
          <cell r="A85" t="str">
            <v xml:space="preserve">     VOC</v>
          </cell>
          <cell r="BN85">
            <v>1.8216231276928163</v>
          </cell>
          <cell r="BP85">
            <v>2.7428353975112314</v>
          </cell>
        </row>
        <row r="86">
          <cell r="A86" t="str">
            <v xml:space="preserve">     CO</v>
          </cell>
          <cell r="BN86">
            <v>5.5256119495343476</v>
          </cell>
          <cell r="BP86">
            <v>4.2494956580913028</v>
          </cell>
        </row>
        <row r="87">
          <cell r="A87" t="str">
            <v xml:space="preserve">     NOx</v>
          </cell>
          <cell r="BN87">
            <v>8.565488944473401</v>
          </cell>
          <cell r="BP87">
            <v>37.900017513699829</v>
          </cell>
        </row>
        <row r="88">
          <cell r="A88" t="str">
            <v xml:space="preserve">     PM10</v>
          </cell>
          <cell r="BN88">
            <v>0.70776566213112002</v>
          </cell>
          <cell r="BP88">
            <v>3.1375741658889913</v>
          </cell>
        </row>
        <row r="89">
          <cell r="A89" t="str">
            <v xml:space="preserve">     PM2.5</v>
          </cell>
          <cell r="BN89">
            <v>0.61072853701181573</v>
          </cell>
          <cell r="BP89">
            <v>2.8805047321013366</v>
          </cell>
        </row>
        <row r="90">
          <cell r="A90" t="str">
            <v xml:space="preserve">     SOx</v>
          </cell>
          <cell r="BN90">
            <v>4.1691484887262362</v>
          </cell>
          <cell r="BP90">
            <v>23.001976304033398</v>
          </cell>
        </row>
        <row r="91">
          <cell r="A91" t="str">
            <v xml:space="preserve">     BC</v>
          </cell>
          <cell r="BN91">
            <v>4.3187393782001024E-2</v>
          </cell>
          <cell r="BP91">
            <v>0.42142791952005898</v>
          </cell>
        </row>
        <row r="92">
          <cell r="A92" t="str">
            <v xml:space="preserve">     OC</v>
          </cell>
          <cell r="BN92">
            <v>0.18746693512683382</v>
          </cell>
          <cell r="BP92">
            <v>1.1123746117908255</v>
          </cell>
        </row>
        <row r="100">
          <cell r="A100" t="str">
            <v>Energy Use: mmBtu/ton</v>
          </cell>
        </row>
        <row r="101">
          <cell r="A101" t="str">
            <v xml:space="preserve">     Total Energy</v>
          </cell>
          <cell r="B101">
            <v>32.140934297261808</v>
          </cell>
          <cell r="F101">
            <v>0.49620220953649147</v>
          </cell>
          <cell r="BC101">
            <v>4.2116742928051387</v>
          </cell>
        </row>
        <row r="102">
          <cell r="A102" t="str">
            <v xml:space="preserve">     Fossil fuels</v>
          </cell>
          <cell r="B102">
            <v>32.001109196167377</v>
          </cell>
          <cell r="F102">
            <v>0.45521848948026178</v>
          </cell>
          <cell r="BC102">
            <v>4.0913545808870397</v>
          </cell>
        </row>
        <row r="103">
          <cell r="A103" t="str">
            <v xml:space="preserve">     Coal</v>
          </cell>
          <cell r="B103">
            <v>7.5567049848585949E-2</v>
          </cell>
          <cell r="F103">
            <v>2.2119247857568983E-2</v>
          </cell>
          <cell r="BC103">
            <v>3.453863180869492</v>
          </cell>
        </row>
        <row r="104">
          <cell r="A104" t="str">
            <v xml:space="preserve">     Natural gas</v>
          </cell>
          <cell r="B104">
            <v>31.157477462921658</v>
          </cell>
          <cell r="F104">
            <v>0.11932780839197682</v>
          </cell>
          <cell r="BC104">
            <v>0.42872328123115994</v>
          </cell>
        </row>
        <row r="105">
          <cell r="A105" t="str">
            <v xml:space="preserve">     Petroleum</v>
          </cell>
          <cell r="B105">
            <v>0.76806468339713097</v>
          </cell>
          <cell r="F105">
            <v>0.31377143323071599</v>
          </cell>
          <cell r="BC105">
            <v>0.20876811878638696</v>
          </cell>
        </row>
        <row r="106">
          <cell r="A106" t="str">
            <v>Water consumption: gallon/ton</v>
          </cell>
          <cell r="B106">
            <v>401.07059204946648</v>
          </cell>
          <cell r="F106">
            <v>73.989482617960704</v>
          </cell>
          <cell r="BC106">
            <v>1108.9137102365789</v>
          </cell>
        </row>
        <row r="107">
          <cell r="A107" t="str">
            <v>Total Emissions: grams/ton</v>
          </cell>
        </row>
        <row r="108">
          <cell r="A108" t="str">
            <v xml:space="preserve">     VOC</v>
          </cell>
          <cell r="B108">
            <v>4627.9106056505925</v>
          </cell>
          <cell r="F108">
            <v>16.237021672146906</v>
          </cell>
          <cell r="BC108">
            <v>89.408018656228563</v>
          </cell>
        </row>
        <row r="109">
          <cell r="A109" t="str">
            <v xml:space="preserve">     CO</v>
          </cell>
          <cell r="B109">
            <v>4786.765319991976</v>
          </cell>
          <cell r="F109">
            <v>36.5416017797831</v>
          </cell>
          <cell r="BC109">
            <v>419.99858676718236</v>
          </cell>
        </row>
        <row r="110">
          <cell r="A110" t="str">
            <v xml:space="preserve">     NOx</v>
          </cell>
          <cell r="B110">
            <v>1850.1997023792878</v>
          </cell>
          <cell r="F110">
            <v>288.43331694166488</v>
          </cell>
          <cell r="BC110">
            <v>233.09721609973815</v>
          </cell>
        </row>
        <row r="111">
          <cell r="A111" t="str">
            <v xml:space="preserve">     PM10</v>
          </cell>
          <cell r="B111">
            <v>75.43403625986241</v>
          </cell>
          <cell r="F111">
            <v>19.004009317320996</v>
          </cell>
          <cell r="BC111">
            <v>124.43516226428454</v>
          </cell>
        </row>
        <row r="112">
          <cell r="A112" t="str">
            <v xml:space="preserve">     PM2.5</v>
          </cell>
          <cell r="B112">
            <v>69.094252196898921</v>
          </cell>
          <cell r="F112">
            <v>17.407684967862362</v>
          </cell>
          <cell r="BC112">
            <v>94.585825856863011</v>
          </cell>
        </row>
        <row r="113">
          <cell r="A113" t="str">
            <v xml:space="preserve">     SOx</v>
          </cell>
          <cell r="B113">
            <v>610.97459697736804</v>
          </cell>
          <cell r="F113">
            <v>1949.2251799313633</v>
          </cell>
          <cell r="BC113">
            <v>118.67156072775204</v>
          </cell>
        </row>
        <row r="114">
          <cell r="A114" t="str">
            <v xml:space="preserve">     BC</v>
          </cell>
          <cell r="B114">
            <v>11.10039895388617</v>
          </cell>
          <cell r="F114">
            <v>2.4994202685042972</v>
          </cell>
          <cell r="BC114">
            <v>7.7069074890667597</v>
          </cell>
        </row>
        <row r="115">
          <cell r="A115" t="str">
            <v xml:space="preserve">     OC</v>
          </cell>
          <cell r="B115">
            <v>28.57926026073028</v>
          </cell>
          <cell r="F115">
            <v>7.3880988484082977</v>
          </cell>
          <cell r="BC115">
            <v>14.789112137326908</v>
          </cell>
        </row>
        <row r="116">
          <cell r="A116" t="str">
            <v xml:space="preserve">     CH4</v>
          </cell>
          <cell r="B116">
            <v>18913.957187081076</v>
          </cell>
          <cell r="F116">
            <v>53.219234675036823</v>
          </cell>
          <cell r="BC116">
            <v>602.9178878944607</v>
          </cell>
        </row>
        <row r="117">
          <cell r="A117" t="str">
            <v xml:space="preserve">     N2O</v>
          </cell>
          <cell r="B117">
            <v>38.813404024977082</v>
          </cell>
          <cell r="F117">
            <v>0.84630020499657244</v>
          </cell>
          <cell r="BC117">
            <v>0.9054461781814005</v>
          </cell>
        </row>
        <row r="118">
          <cell r="A118" t="str">
            <v xml:space="preserve">     CO2</v>
          </cell>
          <cell r="B118">
            <v>1957562.1756320123</v>
          </cell>
          <cell r="F118">
            <v>34748.12423961021</v>
          </cell>
          <cell r="BC118">
            <v>1135446.6163438333</v>
          </cell>
        </row>
        <row r="119">
          <cell r="A119" t="str">
            <v>Urban Emissions: grams/ton</v>
          </cell>
        </row>
        <row r="120">
          <cell r="A120" t="str">
            <v xml:space="preserve">     VOC</v>
          </cell>
          <cell r="B120">
            <v>17.510515957853404</v>
          </cell>
          <cell r="F120">
            <v>1.4761757392952737</v>
          </cell>
          <cell r="BC120">
            <v>0.92932732756894165</v>
          </cell>
        </row>
        <row r="121">
          <cell r="A121" t="str">
            <v xml:space="preserve">     CO</v>
          </cell>
          <cell r="B121">
            <v>77.56637502788864</v>
          </cell>
          <cell r="F121">
            <v>2.4945490005853936</v>
          </cell>
          <cell r="BC121">
            <v>2.5368465245418608</v>
          </cell>
        </row>
        <row r="122">
          <cell r="A122" t="str">
            <v xml:space="preserve">     NOx</v>
          </cell>
          <cell r="B122">
            <v>111.70810307713457</v>
          </cell>
          <cell r="F122">
            <v>15.612617671982452</v>
          </cell>
          <cell r="BC122">
            <v>5.0607733471539937</v>
          </cell>
        </row>
        <row r="123">
          <cell r="A123" t="str">
            <v xml:space="preserve">     PM10</v>
          </cell>
          <cell r="B123">
            <v>2.7890855410221485</v>
          </cell>
          <cell r="F123">
            <v>1.1447528018470075</v>
          </cell>
          <cell r="BC123">
            <v>0.44390140266291495</v>
          </cell>
        </row>
        <row r="124">
          <cell r="A124" t="str">
            <v xml:space="preserve">     PM2.5</v>
          </cell>
          <cell r="B124">
            <v>2.4296445400802815</v>
          </cell>
          <cell r="F124">
            <v>1.0438647870019693</v>
          </cell>
          <cell r="BC124">
            <v>0.38442357777301289</v>
          </cell>
        </row>
        <row r="125">
          <cell r="A125" t="str">
            <v xml:space="preserve">     SOx</v>
          </cell>
          <cell r="B125">
            <v>19.492021226970355</v>
          </cell>
          <cell r="F125">
            <v>7.5578341233934072</v>
          </cell>
          <cell r="BC125">
            <v>2.606069977124942</v>
          </cell>
        </row>
        <row r="126">
          <cell r="A126" t="str">
            <v xml:space="preserve">     BC</v>
          </cell>
          <cell r="B126">
            <v>0.32787931417558996</v>
          </cell>
          <cell r="F126">
            <v>0.13964535612306922</v>
          </cell>
          <cell r="BC126">
            <v>2.5468258911241794E-2</v>
          </cell>
        </row>
        <row r="127">
          <cell r="A127" t="str">
            <v xml:space="preserve">     OC</v>
          </cell>
          <cell r="B127">
            <v>0.90265317250056409</v>
          </cell>
          <cell r="F127">
            <v>0.409948674346367</v>
          </cell>
          <cell r="BC127">
            <v>0.12839163539804799</v>
          </cell>
        </row>
      </sheetData>
      <sheetData sheetId="40">
        <row r="83">
          <cell r="A83" t="str">
            <v>Energy Use: mmBtu per ton</v>
          </cell>
        </row>
        <row r="84">
          <cell r="A84" t="str">
            <v xml:space="preserve">     Total energy</v>
          </cell>
          <cell r="V84">
            <v>37.914619344353262</v>
          </cell>
        </row>
        <row r="85">
          <cell r="A85" t="str">
            <v xml:space="preserve">     Fossil fuels</v>
          </cell>
          <cell r="V85">
            <v>14.568465972957611</v>
          </cell>
        </row>
        <row r="86">
          <cell r="A86" t="str">
            <v xml:space="preserve">     Coal</v>
          </cell>
          <cell r="V86">
            <v>0.64408942413059977</v>
          </cell>
        </row>
        <row r="87">
          <cell r="A87" t="str">
            <v xml:space="preserve">     Natural gas</v>
          </cell>
          <cell r="V87">
            <v>13.053682867814651</v>
          </cell>
        </row>
        <row r="88">
          <cell r="A88" t="str">
            <v xml:space="preserve">     Petroleum</v>
          </cell>
          <cell r="V88">
            <v>0.87069368101235856</v>
          </cell>
        </row>
        <row r="89">
          <cell r="A89" t="str">
            <v>Water consumption: gallons per ton</v>
          </cell>
          <cell r="V89">
            <v>9411.0238352032356</v>
          </cell>
        </row>
        <row r="90">
          <cell r="A90" t="str">
            <v>Total Emissions: grams per ton</v>
          </cell>
        </row>
        <row r="91">
          <cell r="A91" t="str">
            <v xml:space="preserve">     VOC</v>
          </cell>
          <cell r="V91">
            <v>307.59417608741308</v>
          </cell>
        </row>
        <row r="92">
          <cell r="A92" t="str">
            <v xml:space="preserve">     CO</v>
          </cell>
          <cell r="V92">
            <v>932.48633597610785</v>
          </cell>
        </row>
        <row r="93">
          <cell r="A93" t="str">
            <v xml:space="preserve">     NOx</v>
          </cell>
          <cell r="V93">
            <v>1623.8973865723522</v>
          </cell>
        </row>
        <row r="94">
          <cell r="A94" t="str">
            <v xml:space="preserve">     PM10</v>
          </cell>
          <cell r="V94">
            <v>95.146199000506812</v>
          </cell>
        </row>
        <row r="95">
          <cell r="A95" t="str">
            <v xml:space="preserve">     PM2.5</v>
          </cell>
          <cell r="V95">
            <v>79.199372811460762</v>
          </cell>
        </row>
        <row r="96">
          <cell r="A96" t="str">
            <v xml:space="preserve">     SOx</v>
          </cell>
          <cell r="V96">
            <v>427.69707407514045</v>
          </cell>
        </row>
        <row r="97">
          <cell r="A97" t="str">
            <v xml:space="preserve">     BC</v>
          </cell>
          <cell r="V97">
            <v>10.693524762963879</v>
          </cell>
        </row>
        <row r="98">
          <cell r="A98" t="str">
            <v xml:space="preserve">     OC</v>
          </cell>
          <cell r="V98">
            <v>22.302744552228546</v>
          </cell>
        </row>
        <row r="99">
          <cell r="A99" t="str">
            <v xml:space="preserve">     CH4</v>
          </cell>
          <cell r="V99">
            <v>3121.9210625444739</v>
          </cell>
        </row>
        <row r="100">
          <cell r="A100" t="str">
            <v xml:space="preserve">     N2O</v>
          </cell>
          <cell r="V100">
            <v>679.8555045151877</v>
          </cell>
        </row>
        <row r="101">
          <cell r="A101" t="str">
            <v xml:space="preserve">     CO2</v>
          </cell>
          <cell r="V101">
            <v>925750.61326512042</v>
          </cell>
        </row>
        <row r="102">
          <cell r="A102" t="str">
            <v>Urban Emissions: grams per ton</v>
          </cell>
        </row>
        <row r="103">
          <cell r="A103" t="str">
            <v xml:space="preserve">     VOC</v>
          </cell>
          <cell r="V103">
            <v>10.853934902677583</v>
          </cell>
        </row>
        <row r="104">
          <cell r="A104" t="str">
            <v xml:space="preserve">     CO</v>
          </cell>
          <cell r="V104">
            <v>46.118459688358016</v>
          </cell>
        </row>
        <row r="105">
          <cell r="A105" t="str">
            <v xml:space="preserve">     NOx</v>
          </cell>
          <cell r="V105">
            <v>70.081722954354319</v>
          </cell>
        </row>
        <row r="106">
          <cell r="A106" t="str">
            <v xml:space="preserve">     PM10</v>
          </cell>
          <cell r="V106">
            <v>4.7251104839348024</v>
          </cell>
        </row>
        <row r="107">
          <cell r="A107" t="str">
            <v xml:space="preserve">     PM2.5</v>
          </cell>
          <cell r="V107">
            <v>4.098909918543403</v>
          </cell>
        </row>
        <row r="108">
          <cell r="A108" t="str">
            <v xml:space="preserve">     SOx</v>
          </cell>
          <cell r="V108">
            <v>28.953899715369392</v>
          </cell>
        </row>
        <row r="109">
          <cell r="A109" t="str">
            <v xml:space="preserve">     BC</v>
          </cell>
          <cell r="V109">
            <v>0.27817127646801693</v>
          </cell>
        </row>
        <row r="110">
          <cell r="A110" t="str">
            <v xml:space="preserve">     OC</v>
          </cell>
          <cell r="V110">
            <v>1.3108827629669202</v>
          </cell>
        </row>
      </sheetData>
      <sheetData sheetId="41"/>
      <sheetData sheetId="42">
        <row r="133">
          <cell r="A133" t="str">
            <v>Energy Use: mmBtu/ton of product</v>
          </cell>
        </row>
        <row r="134">
          <cell r="A134" t="str">
            <v xml:space="preserve">     Total Energy</v>
          </cell>
          <cell r="B134">
            <v>134.01990452591528</v>
          </cell>
          <cell r="E134">
            <v>60.674206369194472</v>
          </cell>
          <cell r="F134">
            <v>177.79959831791797</v>
          </cell>
          <cell r="N134">
            <v>84.504373936822518</v>
          </cell>
          <cell r="Q134">
            <v>99.846335472328391</v>
          </cell>
          <cell r="V134">
            <v>98.925498680396998</v>
          </cell>
          <cell r="X134">
            <v>112.51194074478256</v>
          </cell>
          <cell r="AA134">
            <v>77.044332492622956</v>
          </cell>
          <cell r="AD134">
            <v>8.6650876891491908</v>
          </cell>
          <cell r="AE134">
            <v>3.1981970090262966</v>
          </cell>
        </row>
        <row r="135">
          <cell r="A135" t="str">
            <v xml:space="preserve">     Fossil Fuels</v>
          </cell>
          <cell r="B135">
            <v>71.175466601396948</v>
          </cell>
          <cell r="E135">
            <v>56.263841786436444</v>
          </cell>
          <cell r="F135">
            <v>171.69502658047796</v>
          </cell>
          <cell r="N135">
            <v>80.815106619403139</v>
          </cell>
          <cell r="Q135">
            <v>90.818954681601411</v>
          </cell>
          <cell r="V135">
            <v>95.140424472383984</v>
          </cell>
          <cell r="X135">
            <v>106.17984289507423</v>
          </cell>
          <cell r="AA135">
            <v>71.818515772710441</v>
          </cell>
          <cell r="AD135">
            <v>8.6580061350230277</v>
          </cell>
          <cell r="AE135">
            <v>1.1723565888735905</v>
          </cell>
        </row>
        <row r="136">
          <cell r="A136" t="str">
            <v xml:space="preserve">     Coal</v>
          </cell>
          <cell r="B136">
            <v>6.9786531590870924</v>
          </cell>
          <cell r="E136">
            <v>5.0174329666263269</v>
          </cell>
          <cell r="F136">
            <v>12.787873708893629</v>
          </cell>
          <cell r="N136">
            <v>11.724340649709582</v>
          </cell>
          <cell r="Q136">
            <v>15.716951563763981</v>
          </cell>
          <cell r="V136">
            <v>8.7041045524808229</v>
          </cell>
          <cell r="X136">
            <v>7.4805120667323584</v>
          </cell>
          <cell r="AA136">
            <v>23.684519956051073</v>
          </cell>
          <cell r="AD136">
            <v>3.8230806152333759E-3</v>
          </cell>
          <cell r="AE136">
            <v>0.12032835407190506</v>
          </cell>
        </row>
        <row r="137">
          <cell r="A137" t="str">
            <v xml:space="preserve">     Natural Gas</v>
          </cell>
          <cell r="B137">
            <v>38.932126377413823</v>
          </cell>
          <cell r="E137">
            <v>49.093372949111931</v>
          </cell>
          <cell r="F137">
            <v>152.99931215256592</v>
          </cell>
          <cell r="N137">
            <v>65.545035958542343</v>
          </cell>
          <cell r="Q137">
            <v>61.750241302793725</v>
          </cell>
          <cell r="V137">
            <v>82.740549131925107</v>
          </cell>
          <cell r="X137">
            <v>58.370518006921976</v>
          </cell>
          <cell r="AA137">
            <v>44.972707284554488</v>
          </cell>
          <cell r="AD137">
            <v>8.603242576750759</v>
          </cell>
          <cell r="AE137">
            <v>0.6041136235386726</v>
          </cell>
        </row>
        <row r="138">
          <cell r="A138" t="str">
            <v xml:space="preserve">     Petroleum</v>
          </cell>
          <cell r="B138">
            <v>25.264687064896048</v>
          </cell>
          <cell r="E138">
            <v>2.1530358706981878</v>
          </cell>
          <cell r="F138">
            <v>5.9078407190183944</v>
          </cell>
          <cell r="N138">
            <v>3.5457300111512158</v>
          </cell>
          <cell r="Q138">
            <v>13.351761815043707</v>
          </cell>
          <cell r="V138">
            <v>3.6957707879780579</v>
          </cell>
          <cell r="X138">
            <v>40.328812821419902</v>
          </cell>
          <cell r="AA138">
            <v>3.1612885321048831</v>
          </cell>
          <cell r="AD138">
            <v>5.0940477657035181E-2</v>
          </cell>
          <cell r="AE138">
            <v>0.44791461126301263</v>
          </cell>
        </row>
        <row r="139">
          <cell r="A139" t="str">
            <v>Water consumption, gallons/ton</v>
          </cell>
          <cell r="B139">
            <v>7440.2032527356505</v>
          </cell>
          <cell r="E139">
            <v>5832.7332323936562</v>
          </cell>
          <cell r="F139">
            <v>4906.3906891971656</v>
          </cell>
          <cell r="N139">
            <v>5546.8469058688333</v>
          </cell>
          <cell r="Q139">
            <v>19086.433699033445</v>
          </cell>
          <cell r="V139">
            <v>2848.0286462711551</v>
          </cell>
          <cell r="X139">
            <v>8325.7631346856706</v>
          </cell>
          <cell r="AA139">
            <v>10151.040583457987</v>
          </cell>
          <cell r="AD139">
            <v>27.457352222221367</v>
          </cell>
          <cell r="AE139">
            <v>1777.7236785760176</v>
          </cell>
        </row>
        <row r="140">
          <cell r="A140" t="str">
            <v>Total Emissions: grams/ton</v>
          </cell>
        </row>
        <row r="141">
          <cell r="A141" t="str">
            <v xml:space="preserve">     VOC</v>
          </cell>
          <cell r="B141">
            <v>1602.5302847583944</v>
          </cell>
          <cell r="E141">
            <v>1197.336453447828</v>
          </cell>
          <cell r="F141">
            <v>2523.6813696817153</v>
          </cell>
          <cell r="N141">
            <v>2376.9967183108138</v>
          </cell>
          <cell r="Q141">
            <v>2753.6626505035047</v>
          </cell>
          <cell r="V141">
            <v>1399.9311937435468</v>
          </cell>
          <cell r="X141">
            <v>1737.8894894032967</v>
          </cell>
          <cell r="AA141">
            <v>832.04150405876567</v>
          </cell>
          <cell r="AD141">
            <v>106.29281336055215</v>
          </cell>
          <cell r="AE141">
            <v>14.418761395070527</v>
          </cell>
        </row>
        <row r="142">
          <cell r="A142" t="str">
            <v xml:space="preserve">     CO</v>
          </cell>
          <cell r="B142">
            <v>6377.1452502609145</v>
          </cell>
          <cell r="E142">
            <v>3152.3050077112916</v>
          </cell>
          <cell r="F142">
            <v>8689.9974105638266</v>
          </cell>
          <cell r="N142">
            <v>4565.9587459048589</v>
          </cell>
          <cell r="Q142">
            <v>5995.0330853971291</v>
          </cell>
          <cell r="V142">
            <v>4938.2127099495683</v>
          </cell>
          <cell r="X142">
            <v>9595.4171503456837</v>
          </cell>
          <cell r="AA142">
            <v>3395.0459223545813</v>
          </cell>
          <cell r="AD142">
            <v>465.49396012508373</v>
          </cell>
          <cell r="AE142">
            <v>97.83722688450348</v>
          </cell>
        </row>
        <row r="143">
          <cell r="A143" t="str">
            <v xml:space="preserve">     NOx</v>
          </cell>
          <cell r="B143">
            <v>6832.5522202428083</v>
          </cell>
          <cell r="E143">
            <v>5025.234404927889</v>
          </cell>
          <cell r="F143">
            <v>11474.276112060057</v>
          </cell>
          <cell r="N143">
            <v>5239.0195268362659</v>
          </cell>
          <cell r="Q143">
            <v>9273.1851077183692</v>
          </cell>
          <cell r="V143">
            <v>6508.9882165561467</v>
          </cell>
          <cell r="X143">
            <v>9806.8968030243977</v>
          </cell>
          <cell r="AA143">
            <v>23426.006592312508</v>
          </cell>
          <cell r="AD143">
            <v>626.11585511944918</v>
          </cell>
          <cell r="AE143">
            <v>161.23381092475776</v>
          </cell>
        </row>
        <row r="144">
          <cell r="A144" t="str">
            <v xml:space="preserve">     PM10</v>
          </cell>
          <cell r="B144">
            <v>7222.6117187841683</v>
          </cell>
          <cell r="E144">
            <v>312.87488187149143</v>
          </cell>
          <cell r="F144">
            <v>918.44611143259851</v>
          </cell>
          <cell r="N144">
            <v>482.19833162547445</v>
          </cell>
          <cell r="Q144">
            <v>18728.070954319657</v>
          </cell>
          <cell r="V144">
            <v>583.59001678290019</v>
          </cell>
          <cell r="X144">
            <v>3786.1352043234569</v>
          </cell>
          <cell r="AA144">
            <v>583.99316826800111</v>
          </cell>
          <cell r="AD144">
            <v>30.730546209644782</v>
          </cell>
          <cell r="AE144">
            <v>17.190942694159528</v>
          </cell>
        </row>
        <row r="145">
          <cell r="A145" t="str">
            <v xml:space="preserve">     PM2.5</v>
          </cell>
          <cell r="B145">
            <v>1013.390443832499</v>
          </cell>
          <cell r="E145">
            <v>249.73817984197223</v>
          </cell>
          <cell r="F145">
            <v>753.59412605501507</v>
          </cell>
          <cell r="N145">
            <v>348.52879323894581</v>
          </cell>
          <cell r="Q145">
            <v>2399.9293636516472</v>
          </cell>
          <cell r="V145">
            <v>467.21687945340176</v>
          </cell>
          <cell r="X145">
            <v>724.3397504889158</v>
          </cell>
          <cell r="AA145">
            <v>353.28494962127775</v>
          </cell>
          <cell r="AD145">
            <v>30.217463789813092</v>
          </cell>
          <cell r="AE145">
            <v>13.90093765750248</v>
          </cell>
        </row>
        <row r="146">
          <cell r="A146" t="str">
            <v xml:space="preserve">     SOx</v>
          </cell>
          <cell r="B146">
            <v>7986.1677813256292</v>
          </cell>
          <cell r="E146">
            <v>3965.2082645115147</v>
          </cell>
          <cell r="F146">
            <v>5863.4976168957337</v>
          </cell>
          <cell r="N146">
            <v>9389.9343169557269</v>
          </cell>
          <cell r="Q146">
            <v>20154.19215476661</v>
          </cell>
          <cell r="V146">
            <v>4048.68186562969</v>
          </cell>
          <cell r="X146">
            <v>6569.8168017406251</v>
          </cell>
          <cell r="AA146">
            <v>5276.103908082232</v>
          </cell>
          <cell r="AD146">
            <v>88.706999425200763</v>
          </cell>
          <cell r="AE146">
            <v>67.287623907403812</v>
          </cell>
        </row>
        <row r="147">
          <cell r="A147" t="str">
            <v xml:space="preserve">     BC</v>
          </cell>
          <cell r="B147">
            <v>59.828116803909197</v>
          </cell>
          <cell r="E147">
            <v>33.721214396156356</v>
          </cell>
          <cell r="F147">
            <v>95.51141259381275</v>
          </cell>
          <cell r="N147">
            <v>37.796545169830225</v>
          </cell>
          <cell r="Q147">
            <v>118.70682073226583</v>
          </cell>
          <cell r="V147">
            <v>55.626193826618866</v>
          </cell>
          <cell r="X147">
            <v>54.644093698530199</v>
          </cell>
          <cell r="AA147">
            <v>36.372810779795465</v>
          </cell>
          <cell r="AD147">
            <v>5.0980169959756907</v>
          </cell>
          <cell r="AE147">
            <v>1.6984607358035673</v>
          </cell>
        </row>
        <row r="148">
          <cell r="A148" t="str">
            <v xml:space="preserve">     OC</v>
          </cell>
          <cell r="B148">
            <v>90.91661286314654</v>
          </cell>
          <cell r="E148">
            <v>88.338524343051176</v>
          </cell>
          <cell r="F148">
            <v>246.83978945043629</v>
          </cell>
          <cell r="N148">
            <v>81.591934151423018</v>
          </cell>
          <cell r="Q148">
            <v>165.44201482201308</v>
          </cell>
          <cell r="V148">
            <v>142.50793510901411</v>
          </cell>
          <cell r="X148">
            <v>116.66293445829346</v>
          </cell>
          <cell r="AA148">
            <v>91.400057998709471</v>
          </cell>
          <cell r="AD148">
            <v>12.883632972137539</v>
          </cell>
          <cell r="AE148">
            <v>3.2049723890224162</v>
          </cell>
        </row>
        <row r="149">
          <cell r="A149" t="str">
            <v xml:space="preserve">     CH4</v>
          </cell>
          <cell r="B149">
            <v>12705.125803471332</v>
          </cell>
          <cell r="E149">
            <v>12179.152437132454</v>
          </cell>
          <cell r="F149">
            <v>32590.97563781081</v>
          </cell>
          <cell r="N149">
            <v>19139.378773367102</v>
          </cell>
          <cell r="Q149">
            <v>20365.17195042763</v>
          </cell>
          <cell r="V149">
            <v>17959.287665843476</v>
          </cell>
          <cell r="X149">
            <v>16850.635907762007</v>
          </cell>
          <cell r="AA149">
            <v>13068.669166398879</v>
          </cell>
          <cell r="AD149">
            <v>1739.5954152382324</v>
          </cell>
          <cell r="AE149">
            <v>157.23811609432397</v>
          </cell>
        </row>
        <row r="150">
          <cell r="A150" t="str">
            <v xml:space="preserve">     N2O</v>
          </cell>
          <cell r="B150">
            <v>1183.489475593301</v>
          </cell>
          <cell r="E150">
            <v>1693.6173231723108</v>
          </cell>
          <cell r="F150">
            <v>246.7704312094489</v>
          </cell>
          <cell r="N150">
            <v>3115.3674202595143</v>
          </cell>
          <cell r="Q150">
            <v>3121.1727931778114</v>
          </cell>
          <cell r="V150">
            <v>135.44594731054013</v>
          </cell>
          <cell r="X150">
            <v>468.5352081787986</v>
          </cell>
          <cell r="AA150">
            <v>298.80806229010926</v>
          </cell>
          <cell r="AD150">
            <v>15.235027983664132</v>
          </cell>
          <cell r="AE150">
            <v>5.920507221836532</v>
          </cell>
        </row>
        <row r="151">
          <cell r="A151" t="str">
            <v xml:space="preserve">     CO2</v>
          </cell>
          <cell r="B151">
            <v>3026172.9740517368</v>
          </cell>
          <cell r="E151">
            <v>4574774.7432169747</v>
          </cell>
          <cell r="F151">
            <v>9681455.6268236414</v>
          </cell>
          <cell r="N151">
            <v>3603434.6469266652</v>
          </cell>
          <cell r="Q151">
            <v>6583495.9331308315</v>
          </cell>
          <cell r="V151">
            <v>5555366.0735320561</v>
          </cell>
          <cell r="X151">
            <v>7598279.4422780387</v>
          </cell>
          <cell r="AA151">
            <v>5479540.7504533529</v>
          </cell>
          <cell r="AD151">
            <v>514162.33576957049</v>
          </cell>
          <cell r="AE151">
            <v>77383.236591146589</v>
          </cell>
        </row>
        <row r="152">
          <cell r="A152" t="str">
            <v>Urban Emissions: grams/ton</v>
          </cell>
        </row>
        <row r="153">
          <cell r="A153" t="str">
            <v xml:space="preserve">     VOC</v>
          </cell>
          <cell r="B153">
            <v>90.303471144928324</v>
          </cell>
          <cell r="E153">
            <v>35.052661108798475</v>
          </cell>
          <cell r="F153">
            <v>210.36392498614364</v>
          </cell>
          <cell r="N153">
            <v>49.135318573700431</v>
          </cell>
          <cell r="Q153">
            <v>76.45657406925676</v>
          </cell>
          <cell r="V153">
            <v>110.99450212888067</v>
          </cell>
          <cell r="X153">
            <v>139.9434515344617</v>
          </cell>
          <cell r="AA153">
            <v>44.529024034497844</v>
          </cell>
          <cell r="AD153">
            <v>4.7187276713870512</v>
          </cell>
          <cell r="AE153">
            <v>1.5726041860151194</v>
          </cell>
        </row>
        <row r="154">
          <cell r="A154" t="str">
            <v xml:space="preserve">     CO</v>
          </cell>
          <cell r="B154">
            <v>226.10444507762216</v>
          </cell>
          <cell r="E154">
            <v>185.2503591306218</v>
          </cell>
          <cell r="F154">
            <v>522.67120980849893</v>
          </cell>
          <cell r="N154">
            <v>238.22887204502456</v>
          </cell>
          <cell r="Q154">
            <v>358.7076773071845</v>
          </cell>
          <cell r="V154">
            <v>286.09332214385591</v>
          </cell>
          <cell r="X154">
            <v>303.001635185216</v>
          </cell>
          <cell r="AA154">
            <v>378.35449767290078</v>
          </cell>
          <cell r="AD154">
            <v>22.564235165630585</v>
          </cell>
          <cell r="AE154">
            <v>4.2855179957993785</v>
          </cell>
        </row>
        <row r="155">
          <cell r="A155" t="str">
            <v xml:space="preserve">     NOx</v>
          </cell>
          <cell r="B155">
            <v>389.32667465202923</v>
          </cell>
          <cell r="E155">
            <v>308.10814367379987</v>
          </cell>
          <cell r="F155">
            <v>779.88514021156482</v>
          </cell>
          <cell r="N155">
            <v>400.04629431836639</v>
          </cell>
          <cell r="Q155">
            <v>683.98982083393651</v>
          </cell>
          <cell r="V155">
            <v>434.30609042665299</v>
          </cell>
          <cell r="X155">
            <v>502.45945502243387</v>
          </cell>
          <cell r="AA155">
            <v>771.13423313174133</v>
          </cell>
          <cell r="AD155">
            <v>26.70390782701644</v>
          </cell>
          <cell r="AE155">
            <v>7.1225554899183363</v>
          </cell>
        </row>
        <row r="156">
          <cell r="A156" t="str">
            <v xml:space="preserve">     PM10</v>
          </cell>
          <cell r="B156">
            <v>36.773737623731378</v>
          </cell>
          <cell r="E156">
            <v>19.820609593739547</v>
          </cell>
          <cell r="F156">
            <v>46.080535746240507</v>
          </cell>
          <cell r="N156">
            <v>22.727236326159357</v>
          </cell>
          <cell r="Q156">
            <v>60.614451162788704</v>
          </cell>
          <cell r="V156">
            <v>26.093155476487144</v>
          </cell>
          <cell r="X156">
            <v>47.81286238022458</v>
          </cell>
          <cell r="AA156">
            <v>71.161430115139567</v>
          </cell>
          <cell r="AD156">
            <v>0.10572854461894012</v>
          </cell>
          <cell r="AE156">
            <v>0.89242310104065337</v>
          </cell>
        </row>
        <row r="157">
          <cell r="A157" t="str">
            <v xml:space="preserve">     PM2.5</v>
          </cell>
          <cell r="B157">
            <v>30.546355212394246</v>
          </cell>
          <cell r="E157">
            <v>16.980551221359608</v>
          </cell>
          <cell r="F157">
            <v>40.630785144971711</v>
          </cell>
          <cell r="N157">
            <v>19.081478127862269</v>
          </cell>
          <cell r="Q157">
            <v>49.972753599908366</v>
          </cell>
          <cell r="V157">
            <v>22.976874904677171</v>
          </cell>
          <cell r="X157">
            <v>40.578197655721553</v>
          </cell>
          <cell r="AA157">
            <v>56.753026397065348</v>
          </cell>
          <cell r="AD157">
            <v>9.8820995292152075E-2</v>
          </cell>
          <cell r="AE157">
            <v>0.76712762445206994</v>
          </cell>
        </row>
        <row r="158">
          <cell r="A158" t="str">
            <v xml:space="preserve">     SOx</v>
          </cell>
          <cell r="B158">
            <v>268.43224674784847</v>
          </cell>
          <cell r="E158">
            <v>157.59297631320814</v>
          </cell>
          <cell r="F158">
            <v>232.76790820953644</v>
          </cell>
          <cell r="N158">
            <v>201.21980965225529</v>
          </cell>
          <cell r="Q158">
            <v>562.81619098595002</v>
          </cell>
          <cell r="V158">
            <v>137.51766782254472</v>
          </cell>
          <cell r="X158">
            <v>293.08381891396357</v>
          </cell>
          <cell r="AA158">
            <v>793.19812879619963</v>
          </cell>
          <cell r="AD158">
            <v>1.0452236310258618</v>
          </cell>
          <cell r="AE158">
            <v>5.5008881659033353</v>
          </cell>
        </row>
        <row r="159">
          <cell r="A159" t="str">
            <v xml:space="preserve">     BC</v>
          </cell>
          <cell r="B159">
            <v>2.369852045656077</v>
          </cell>
          <cell r="E159">
            <v>1.1196003613656564</v>
          </cell>
          <cell r="F159">
            <v>2.7206654657081266</v>
          </cell>
          <cell r="N159">
            <v>1.4571431529109258</v>
          </cell>
          <cell r="Q159">
            <v>3.0426139949246673</v>
          </cell>
          <cell r="V159">
            <v>1.5611447319248339</v>
          </cell>
          <cell r="X159">
            <v>3.3497821882783967</v>
          </cell>
          <cell r="AA159">
            <v>2.7317963239872629</v>
          </cell>
          <cell r="AD159">
            <v>1.6138303687323528E-2</v>
          </cell>
          <cell r="AE159">
            <v>5.334942229405433E-2</v>
          </cell>
        </row>
        <row r="160">
          <cell r="A160" t="str">
            <v xml:space="preserve">     OC</v>
          </cell>
          <cell r="B160">
            <v>6.320426657119377</v>
          </cell>
          <cell r="E160">
            <v>5.2772780249525049</v>
          </cell>
          <cell r="F160">
            <v>12.024843441118639</v>
          </cell>
          <cell r="N160">
            <v>4.7434697382473727</v>
          </cell>
          <cell r="Q160">
            <v>10.339465119010834</v>
          </cell>
          <cell r="V160">
            <v>6.9193289871473622</v>
          </cell>
          <cell r="X160">
            <v>9.714465544203172</v>
          </cell>
          <cell r="AA160">
            <v>8.0533344770246558</v>
          </cell>
          <cell r="AD160">
            <v>3.5894184611390025E-2</v>
          </cell>
          <cell r="AE160">
            <v>0.22057453447821468</v>
          </cell>
        </row>
        <row r="166">
          <cell r="A166" t="str">
            <v>Energy: mmBtu/ton</v>
          </cell>
        </row>
        <row r="167">
          <cell r="A167" t="str">
            <v xml:space="preserve">     Total energy</v>
          </cell>
          <cell r="B167">
            <v>26.046251693249182</v>
          </cell>
          <cell r="V167">
            <v>12.929203310959068</v>
          </cell>
          <cell r="Y167">
            <v>241.0256071693733</v>
          </cell>
          <cell r="AB167">
            <v>5.0815372194494755</v>
          </cell>
          <cell r="AF167">
            <v>101.54072382768614</v>
          </cell>
          <cell r="AQ167">
            <v>1160.0642843598566</v>
          </cell>
          <cell r="AU167">
            <v>19.44210937042649</v>
          </cell>
        </row>
        <row r="168">
          <cell r="A168" t="str">
            <v xml:space="preserve">     Fossil fuels</v>
          </cell>
          <cell r="B168">
            <v>21.89771422008247</v>
          </cell>
          <cell r="V168">
            <v>11.59308348896735</v>
          </cell>
          <cell r="Y168">
            <v>229.71117877546106</v>
          </cell>
          <cell r="AB168">
            <v>5.0745403840135523</v>
          </cell>
          <cell r="AF168">
            <v>15.073177753507279</v>
          </cell>
          <cell r="AQ168">
            <v>1111.1733692329394</v>
          </cell>
          <cell r="AU168">
            <v>0.51681977410751001</v>
          </cell>
        </row>
        <row r="169">
          <cell r="A169" t="str">
            <v xml:space="preserve">     Coal</v>
          </cell>
          <cell r="B169">
            <v>2.819733673484861</v>
          </cell>
          <cell r="V169">
            <v>0.72318386157840431</v>
          </cell>
          <cell r="Y169">
            <v>36.296144528197821</v>
          </cell>
          <cell r="AB169">
            <v>4.241209914299791</v>
          </cell>
          <cell r="AF169">
            <v>1.1703549032503218E-2</v>
          </cell>
          <cell r="AQ169">
            <v>1021.1388835933283</v>
          </cell>
          <cell r="AU169">
            <v>4.4201926824561331E-3</v>
          </cell>
        </row>
        <row r="170">
          <cell r="A170" t="str">
            <v xml:space="preserve">     Natural gas</v>
          </cell>
          <cell r="B170">
            <v>17.980324812509409</v>
          </cell>
          <cell r="V170">
            <v>6.7574208309736461</v>
          </cell>
          <cell r="Y170">
            <v>183.98683029376818</v>
          </cell>
          <cell r="AB170">
            <v>7.8615078252256998E-2</v>
          </cell>
          <cell r="AF170">
            <v>13.51492334475544</v>
          </cell>
          <cell r="AQ170">
            <v>15.986106658492702</v>
          </cell>
          <cell r="AU170">
            <v>0.14668706888001157</v>
          </cell>
        </row>
        <row r="171">
          <cell r="A171" t="str">
            <v xml:space="preserve">     Petroleum</v>
          </cell>
          <cell r="B171">
            <v>1.0976557340881994</v>
          </cell>
          <cell r="V171">
            <v>4.1124787964153002</v>
          </cell>
          <cell r="Y171">
            <v>9.4282039534950872</v>
          </cell>
          <cell r="AB171">
            <v>0.75471539146150546</v>
          </cell>
          <cell r="AF171">
            <v>1.5465508597193345</v>
          </cell>
          <cell r="AQ171">
            <v>74.048378981118447</v>
          </cell>
          <cell r="AU171">
            <v>0.36571251254504228</v>
          </cell>
        </row>
        <row r="172">
          <cell r="A172" t="str">
            <v>Water consumption, gallons/ton</v>
          </cell>
          <cell r="B172">
            <v>3052.388129061349</v>
          </cell>
          <cell r="V172">
            <v>8687.87628571403</v>
          </cell>
          <cell r="Y172">
            <v>14620.544216642593</v>
          </cell>
          <cell r="AB172">
            <v>30.906970432787446</v>
          </cell>
          <cell r="AF172">
            <v>74.433730739445409</v>
          </cell>
          <cell r="AQ172">
            <v>228281.75437696767</v>
          </cell>
          <cell r="AU172">
            <v>28.063317990515923</v>
          </cell>
        </row>
        <row r="173">
          <cell r="A173" t="str">
            <v>Total Emissions: grams/ton</v>
          </cell>
        </row>
        <row r="174">
          <cell r="A174" t="str">
            <v xml:space="preserve">     VOC</v>
          </cell>
          <cell r="B174">
            <v>238.07734120979808</v>
          </cell>
          <cell r="V174">
            <v>276.38245660680599</v>
          </cell>
          <cell r="Y174">
            <v>4453.8226173550474</v>
          </cell>
          <cell r="AB174">
            <v>80.580956003067755</v>
          </cell>
          <cell r="AF174">
            <v>198.67206366981006</v>
          </cell>
          <cell r="AQ174">
            <v>9639.6530415969282</v>
          </cell>
          <cell r="AU174">
            <v>48.921518469161121</v>
          </cell>
        </row>
        <row r="175">
          <cell r="A175" t="str">
            <v xml:space="preserve">     CO</v>
          </cell>
          <cell r="B175">
            <v>1032.6320777020869</v>
          </cell>
          <cell r="V175">
            <v>726.44177623232349</v>
          </cell>
          <cell r="Y175">
            <v>11062.043438153263</v>
          </cell>
          <cell r="AB175">
            <v>497.67714113108025</v>
          </cell>
          <cell r="AF175">
            <v>980.23916499158486</v>
          </cell>
          <cell r="AQ175">
            <v>42950.141197821096</v>
          </cell>
          <cell r="AU175">
            <v>319.11907508774777</v>
          </cell>
        </row>
        <row r="176">
          <cell r="A176" t="str">
            <v xml:space="preserve">     NOx</v>
          </cell>
          <cell r="B176">
            <v>1529.4950037813664</v>
          </cell>
          <cell r="V176">
            <v>3940.9624478252408</v>
          </cell>
          <cell r="Y176">
            <v>11873.340943083231</v>
          </cell>
          <cell r="AB176">
            <v>289.16737081226091</v>
          </cell>
          <cell r="AF176">
            <v>1228.5539917615233</v>
          </cell>
          <cell r="AQ176">
            <v>90506.627976811898</v>
          </cell>
          <cell r="AU176">
            <v>2305.2650811882945</v>
          </cell>
        </row>
        <row r="177">
          <cell r="A177" t="str">
            <v xml:space="preserve">     PM10</v>
          </cell>
          <cell r="B177">
            <v>127.36671658547951</v>
          </cell>
          <cell r="V177">
            <v>926.88298752652338</v>
          </cell>
          <cell r="Y177">
            <v>1323.5004737548613</v>
          </cell>
          <cell r="AB177">
            <v>152.46673568680046</v>
          </cell>
          <cell r="AF177">
            <v>64.275832177873141</v>
          </cell>
          <cell r="AQ177">
            <v>16626.943680652286</v>
          </cell>
          <cell r="AU177">
            <v>432.2458582091499</v>
          </cell>
        </row>
        <row r="178">
          <cell r="A178" t="str">
            <v xml:space="preserve">     PM2.5</v>
          </cell>
          <cell r="B178">
            <v>89.879313389004423</v>
          </cell>
          <cell r="V178">
            <v>731.69567285684502</v>
          </cell>
          <cell r="Y178">
            <v>922.47777365329739</v>
          </cell>
          <cell r="AB178">
            <v>96.830399810456981</v>
          </cell>
          <cell r="AF178">
            <v>57.035071230862947</v>
          </cell>
          <cell r="AQ178">
            <v>7287.3213291946831</v>
          </cell>
          <cell r="AU178">
            <v>326.73983304974536</v>
          </cell>
        </row>
        <row r="179">
          <cell r="A179" t="str">
            <v xml:space="preserve">     SOx</v>
          </cell>
          <cell r="B179">
            <v>635.55440012717372</v>
          </cell>
          <cell r="V179">
            <v>9855.3923131342999</v>
          </cell>
          <cell r="Y179">
            <v>27777.390352310329</v>
          </cell>
          <cell r="AB179">
            <v>164.20428102094451</v>
          </cell>
          <cell r="AF179">
            <v>144.88157713804176</v>
          </cell>
          <cell r="AQ179">
            <v>114568.72095432036</v>
          </cell>
          <cell r="AU179">
            <v>24.057511566853186</v>
          </cell>
        </row>
        <row r="180">
          <cell r="A180" t="str">
            <v xml:space="preserve">     BC</v>
          </cell>
          <cell r="B180">
            <v>9.9696798059240823</v>
          </cell>
          <cell r="V180">
            <v>36.38377011044382</v>
          </cell>
          <cell r="Y180">
            <v>93.194845386856443</v>
          </cell>
          <cell r="AB180">
            <v>4.3126753762693806</v>
          </cell>
          <cell r="AF180">
            <v>13.924954067682151</v>
          </cell>
          <cell r="AQ180">
            <v>344.37703538958345</v>
          </cell>
          <cell r="AU180">
            <v>16.395444816930738</v>
          </cell>
        </row>
        <row r="181">
          <cell r="A181" t="str">
            <v xml:space="preserve">     OC</v>
          </cell>
          <cell r="B181">
            <v>30.943888579313281</v>
          </cell>
          <cell r="V181">
            <v>87.357942416518028</v>
          </cell>
          <cell r="Y181">
            <v>188.9610871186554</v>
          </cell>
          <cell r="AB181">
            <v>7.7400838266734286</v>
          </cell>
          <cell r="AF181">
            <v>22.042646747287257</v>
          </cell>
          <cell r="AQ181">
            <v>600.60287071570758</v>
          </cell>
          <cell r="AU181">
            <v>27.053847462338158</v>
          </cell>
        </row>
        <row r="182">
          <cell r="A182" t="str">
            <v xml:space="preserve">     CH4</v>
          </cell>
          <cell r="B182">
            <v>3976.2331502229999</v>
          </cell>
          <cell r="V182">
            <v>1770.5254549023698</v>
          </cell>
          <cell r="Y182">
            <v>47603.851661759531</v>
          </cell>
          <cell r="AB182">
            <v>696.46018085944559</v>
          </cell>
          <cell r="AF182">
            <v>2855.4937655678723</v>
          </cell>
          <cell r="AQ182">
            <v>173127.58512561303</v>
          </cell>
          <cell r="AU182">
            <v>111.80616257431791</v>
          </cell>
        </row>
        <row r="183">
          <cell r="A183" t="str">
            <v xml:space="preserve">     N2O</v>
          </cell>
          <cell r="B183">
            <v>34.110969683739533</v>
          </cell>
          <cell r="V183">
            <v>19.768184854730414</v>
          </cell>
          <cell r="Y183">
            <v>425.68195497500972</v>
          </cell>
          <cell r="AB183">
            <v>1.0005581895682276</v>
          </cell>
          <cell r="AF183">
            <v>25.420901413365304</v>
          </cell>
          <cell r="AQ183">
            <v>2325.8714249793293</v>
          </cell>
          <cell r="AU183">
            <v>72.907970700530655</v>
          </cell>
        </row>
        <row r="184">
          <cell r="A184" t="str">
            <v xml:space="preserve">     CO2</v>
          </cell>
          <cell r="B184">
            <v>1441613.1571426957</v>
          </cell>
          <cell r="V184">
            <v>806146.101353626</v>
          </cell>
          <cell r="Y184">
            <v>9870268.8629836123</v>
          </cell>
          <cell r="AB184">
            <v>618052.39184041834</v>
          </cell>
          <cell r="AF184">
            <v>-2136014.5290770452</v>
          </cell>
          <cell r="AQ184">
            <v>108879983.30808626</v>
          </cell>
          <cell r="AU184">
            <v>37667.446131048717</v>
          </cell>
        </row>
        <row r="185">
          <cell r="A185" t="str">
            <v>Urban emissions: grams/ton</v>
          </cell>
        </row>
        <row r="186">
          <cell r="A186" t="str">
            <v xml:space="preserve">     VOC</v>
          </cell>
          <cell r="B186">
            <v>13.763816322204702</v>
          </cell>
          <cell r="V186">
            <v>19.814472910419344</v>
          </cell>
          <cell r="Y186">
            <v>136.00185285918107</v>
          </cell>
          <cell r="AB186">
            <v>1.8101540320459986</v>
          </cell>
          <cell r="AF186">
            <v>11.506121982120145</v>
          </cell>
          <cell r="AQ186">
            <v>705.42726553284501</v>
          </cell>
          <cell r="AU186">
            <v>1.0805175893561128</v>
          </cell>
        </row>
        <row r="187">
          <cell r="A187" t="str">
            <v xml:space="preserve">     CO</v>
          </cell>
          <cell r="B187">
            <v>83.195786292740578</v>
          </cell>
          <cell r="V187">
            <v>49.267708622257892</v>
          </cell>
          <cell r="Y187">
            <v>683.89588085512935</v>
          </cell>
          <cell r="AB187">
            <v>1.4069759726283109</v>
          </cell>
          <cell r="AF187">
            <v>47.283672541186114</v>
          </cell>
          <cell r="AQ187">
            <v>10932.881432207405</v>
          </cell>
          <cell r="AU187">
            <v>2.3311733091358873</v>
          </cell>
        </row>
        <row r="188">
          <cell r="A188" t="str">
            <v xml:space="preserve">     NOx</v>
          </cell>
          <cell r="B188">
            <v>138.18416803199074</v>
          </cell>
          <cell r="V188">
            <v>186.98133794994729</v>
          </cell>
          <cell r="Y188">
            <v>1091.8016150208634</v>
          </cell>
          <cell r="AB188">
            <v>3.2488242409348689</v>
          </cell>
          <cell r="AF188">
            <v>51.174821700270876</v>
          </cell>
          <cell r="AQ188">
            <v>26143.381082656993</v>
          </cell>
          <cell r="AU188">
            <v>2.6826278426808994</v>
          </cell>
        </row>
        <row r="189">
          <cell r="A189" t="str">
            <v xml:space="preserve">     PM10</v>
          </cell>
          <cell r="B189">
            <v>12.038071325994384</v>
          </cell>
          <cell r="V189">
            <v>15.405882622328232</v>
          </cell>
          <cell r="Y189">
            <v>62.104443211401509</v>
          </cell>
          <cell r="AB189">
            <v>0.36844983935349446</v>
          </cell>
          <cell r="AF189">
            <v>1.2153233944252597</v>
          </cell>
          <cell r="AQ189">
            <v>2807.7942524130372</v>
          </cell>
          <cell r="AU189">
            <v>0.27563722151192588</v>
          </cell>
        </row>
        <row r="190">
          <cell r="A190" t="str">
            <v xml:space="preserve">     PM2.5</v>
          </cell>
          <cell r="B190">
            <v>10.38738840889248</v>
          </cell>
          <cell r="V190">
            <v>13.806644645759469</v>
          </cell>
          <cell r="Y190">
            <v>51.498401860424522</v>
          </cell>
          <cell r="AB190">
            <v>0.32089576977984841</v>
          </cell>
          <cell r="AF190">
            <v>0.80103319314010069</v>
          </cell>
          <cell r="AQ190">
            <v>2188.6181459390687</v>
          </cell>
          <cell r="AU190">
            <v>0.20376531843986712</v>
          </cell>
        </row>
        <row r="191">
          <cell r="A191" t="str">
            <v xml:space="preserve">     SOx</v>
          </cell>
          <cell r="B191">
            <v>85.819195453477676</v>
          </cell>
          <cell r="V191">
            <v>105.11780762690792</v>
          </cell>
          <cell r="Y191">
            <v>562.37161573608398</v>
          </cell>
          <cell r="AB191">
            <v>0.95863031027826773</v>
          </cell>
          <cell r="AF191">
            <v>2.9049981957532127</v>
          </cell>
          <cell r="AQ191">
            <v>34139.058374969274</v>
          </cell>
          <cell r="AU191">
            <v>0.73205218930892935</v>
          </cell>
        </row>
        <row r="192">
          <cell r="A192" t="str">
            <v xml:space="preserve">     BC</v>
          </cell>
          <cell r="B192">
            <v>0.53102495833635643</v>
          </cell>
          <cell r="V192">
            <v>1.6863344734945409</v>
          </cell>
          <cell r="Y192">
            <v>3.4179895365272861</v>
          </cell>
          <cell r="AB192">
            <v>3.5399753420620218E-2</v>
          </cell>
          <cell r="AF192">
            <v>0.10235640640647241</v>
          </cell>
          <cell r="AQ192">
            <v>96.879397101964074</v>
          </cell>
          <cell r="AU192">
            <v>2.4995699914634385E-2</v>
          </cell>
        </row>
        <row r="193">
          <cell r="A193" t="str">
            <v xml:space="preserve">     OC</v>
          </cell>
          <cell r="B193">
            <v>3.5742400507245491</v>
          </cell>
          <cell r="V193">
            <v>5.0870594581901445</v>
          </cell>
          <cell r="Y193">
            <v>11.758686947101323</v>
          </cell>
          <cell r="AB193">
            <v>6.9322754334187608E-2</v>
          </cell>
          <cell r="AF193">
            <v>0.16436099027672368</v>
          </cell>
          <cell r="AQ193">
            <v>184.76905436442934</v>
          </cell>
          <cell r="AU193">
            <v>4.5992154440647526E-2</v>
          </cell>
        </row>
      </sheetData>
      <sheetData sheetId="43"/>
      <sheetData sheetId="44">
        <row r="146">
          <cell r="A146" t="str">
            <v>Energy Use: mmBtu/ton of product</v>
          </cell>
        </row>
        <row r="147">
          <cell r="A147" t="str">
            <v xml:space="preserve">     Total Energy</v>
          </cell>
          <cell r="L147">
            <v>53.63537577239547</v>
          </cell>
          <cell r="P147">
            <v>53.63537577239547</v>
          </cell>
          <cell r="AF147">
            <v>60.777622604964513</v>
          </cell>
          <cell r="AH147">
            <v>88.85940087776612</v>
          </cell>
          <cell r="AJ147">
            <v>39.423011661065104</v>
          </cell>
        </row>
        <row r="148">
          <cell r="A148" t="str">
            <v xml:space="preserve">     Fossil Fuels</v>
          </cell>
          <cell r="L148">
            <v>53.576859116831784</v>
          </cell>
          <cell r="P148">
            <v>53.576859116831784</v>
          </cell>
          <cell r="AF148">
            <v>60.000207233537083</v>
          </cell>
          <cell r="AH148">
            <v>88.878410568108293</v>
          </cell>
          <cell r="AJ148">
            <v>38.671969857966914</v>
          </cell>
        </row>
        <row r="149">
          <cell r="A149" t="str">
            <v xml:space="preserve">     Coal</v>
          </cell>
          <cell r="L149">
            <v>3.0285969933115619E-2</v>
          </cell>
          <cell r="P149">
            <v>3.0285969933115619E-2</v>
          </cell>
          <cell r="AF149">
            <v>0.45382305538087619</v>
          </cell>
          <cell r="AH149">
            <v>-1.1372653884974309E-2</v>
          </cell>
          <cell r="AJ149">
            <v>0.40641357855964305</v>
          </cell>
        </row>
        <row r="150">
          <cell r="A150" t="str">
            <v xml:space="preserve">     Natural Gas</v>
          </cell>
          <cell r="L150">
            <v>49.26744294270155</v>
          </cell>
          <cell r="P150">
            <v>49.26744294270155</v>
          </cell>
          <cell r="AF150">
            <v>59.447296369734751</v>
          </cell>
          <cell r="AH150">
            <v>85.745089758199683</v>
          </cell>
          <cell r="AJ150">
            <v>35.679419133506336</v>
          </cell>
        </row>
        <row r="151">
          <cell r="A151" t="str">
            <v xml:space="preserve">     Petroleum</v>
          </cell>
          <cell r="L151">
            <v>4.279130204197112</v>
          </cell>
          <cell r="P151">
            <v>4.279130204197112</v>
          </cell>
          <cell r="AF151">
            <v>9.9087808421460991E-2</v>
          </cell>
          <cell r="AH151">
            <v>3.1446934637935877</v>
          </cell>
          <cell r="AJ151">
            <v>2.5861371459009268</v>
          </cell>
        </row>
        <row r="152">
          <cell r="A152" t="str">
            <v>Water consumption, gallons/ton</v>
          </cell>
          <cell r="L152">
            <v>1224.8296043608477</v>
          </cell>
          <cell r="P152">
            <v>1224.8296043608477</v>
          </cell>
          <cell r="AF152">
            <v>534.18630023374715</v>
          </cell>
          <cell r="AH152">
            <v>2658.200286648801</v>
          </cell>
          <cell r="AJ152">
            <v>979.23792308487907</v>
          </cell>
        </row>
        <row r="153">
          <cell r="A153" t="str">
            <v>Total Emissions: grams/ton</v>
          </cell>
        </row>
        <row r="154">
          <cell r="A154" t="str">
            <v xml:space="preserve">     VOC</v>
          </cell>
          <cell r="L154">
            <v>699.99380002262842</v>
          </cell>
          <cell r="P154">
            <v>699.99380002262842</v>
          </cell>
          <cell r="AF154">
            <v>781.62980795759483</v>
          </cell>
          <cell r="AH154">
            <v>2920.7688881348604</v>
          </cell>
          <cell r="AJ154">
            <v>495.54085262056657</v>
          </cell>
        </row>
        <row r="155">
          <cell r="A155" t="str">
            <v xml:space="preserve">     CO</v>
          </cell>
          <cell r="L155">
            <v>1103.1750960721261</v>
          </cell>
          <cell r="P155">
            <v>1103.1750960721261</v>
          </cell>
          <cell r="AF155">
            <v>2555.2184490814998</v>
          </cell>
          <cell r="AH155">
            <v>4473.0259897041005</v>
          </cell>
          <cell r="AJ155">
            <v>1002.7700321726975</v>
          </cell>
        </row>
        <row r="156">
          <cell r="A156" t="str">
            <v xml:space="preserve">     NOx</v>
          </cell>
          <cell r="L156">
            <v>1463.9763276186291</v>
          </cell>
          <cell r="P156">
            <v>1463.9763276186291</v>
          </cell>
          <cell r="AF156">
            <v>3391.1366933718236</v>
          </cell>
          <cell r="AH156">
            <v>33077.532412888322</v>
          </cell>
          <cell r="AJ156">
            <v>1342.4888851623291</v>
          </cell>
        </row>
        <row r="157">
          <cell r="A157" t="str">
            <v xml:space="preserve">     PM10</v>
          </cell>
          <cell r="L157">
            <v>74.013491831139063</v>
          </cell>
          <cell r="P157">
            <v>74.013491831139063</v>
          </cell>
          <cell r="AF157">
            <v>169.29821928857194</v>
          </cell>
          <cell r="AH157">
            <v>283.96913020576756</v>
          </cell>
          <cell r="AJ157">
            <v>73.584481811803457</v>
          </cell>
        </row>
        <row r="158">
          <cell r="A158" t="str">
            <v xml:space="preserve">     PM2.5</v>
          </cell>
          <cell r="L158">
            <v>68.700697402864378</v>
          </cell>
          <cell r="P158">
            <v>68.700697402864378</v>
          </cell>
          <cell r="AF158">
            <v>163.58484291846401</v>
          </cell>
          <cell r="AH158">
            <v>266.93955360306779</v>
          </cell>
          <cell r="AJ158">
            <v>66.342406902555751</v>
          </cell>
        </row>
        <row r="159">
          <cell r="A159" t="str">
            <v xml:space="preserve">     SOx</v>
          </cell>
          <cell r="L159">
            <v>545.56415531637595</v>
          </cell>
          <cell r="P159">
            <v>545.56415531637595</v>
          </cell>
          <cell r="AF159">
            <v>655.07844087137198</v>
          </cell>
          <cell r="AH159">
            <v>1682.9132996161352</v>
          </cell>
          <cell r="AJ159">
            <v>431.50831128125361</v>
          </cell>
        </row>
        <row r="160">
          <cell r="A160" t="str">
            <v xml:space="preserve">     BC</v>
          </cell>
          <cell r="L160">
            <v>7.1105336389366709</v>
          </cell>
          <cell r="P160">
            <v>7.1105336389366709</v>
          </cell>
          <cell r="AF160">
            <v>24.855265827336339</v>
          </cell>
          <cell r="AH160">
            <v>37.896635485174279</v>
          </cell>
          <cell r="AJ160">
            <v>7.8982239091714259</v>
          </cell>
        </row>
        <row r="161">
          <cell r="A161" t="str">
            <v xml:space="preserve">     OC</v>
          </cell>
          <cell r="L161">
            <v>23.507998163289365</v>
          </cell>
          <cell r="P161">
            <v>23.507998163289365</v>
          </cell>
          <cell r="AF161">
            <v>63.572800515455114</v>
          </cell>
          <cell r="AH161">
            <v>98.463434955390781</v>
          </cell>
          <cell r="AJ161">
            <v>24.427709898480014</v>
          </cell>
        </row>
        <row r="162">
          <cell r="A162" t="str">
            <v xml:space="preserve">     CH4</v>
          </cell>
          <cell r="L162">
            <v>6960.0008115241162</v>
          </cell>
          <cell r="P162">
            <v>6960.0008115241162</v>
          </cell>
          <cell r="AF162">
            <v>11411.585494730341</v>
          </cell>
          <cell r="AH162">
            <v>20253.559752010111</v>
          </cell>
          <cell r="AJ162">
            <v>5481.6066935337594</v>
          </cell>
        </row>
        <row r="163">
          <cell r="A163" t="str">
            <v xml:space="preserve">     N2O</v>
          </cell>
          <cell r="L163">
            <v>16.75584592437799</v>
          </cell>
          <cell r="P163">
            <v>16.75584592437799</v>
          </cell>
          <cell r="AF163">
            <v>85.97381119156384</v>
          </cell>
          <cell r="AH163">
            <v>15818.853437351612</v>
          </cell>
          <cell r="AJ163">
            <v>22.862740330854319</v>
          </cell>
        </row>
        <row r="164">
          <cell r="A164" t="str">
            <v xml:space="preserve">     CO2</v>
          </cell>
          <cell r="L164">
            <v>736636.02047121117</v>
          </cell>
          <cell r="P164">
            <v>736636.02047121117</v>
          </cell>
          <cell r="AF164">
            <v>3010583.7042595232</v>
          </cell>
          <cell r="AH164">
            <v>3781563.7626088159</v>
          </cell>
          <cell r="AJ164">
            <v>875599.55486673745</v>
          </cell>
        </row>
        <row r="165">
          <cell r="A165" t="str">
            <v xml:space="preserve">     CO2 (w/ C in VOC &amp; CO)</v>
          </cell>
          <cell r="L165">
            <v>740551.22867987142</v>
          </cell>
          <cell r="P165">
            <v>740551.22867987142</v>
          </cell>
          <cell r="AF165">
            <v>3017035.1271047858</v>
          </cell>
          <cell r="AH165">
            <v>3797695.8664844665</v>
          </cell>
          <cell r="AJ165">
            <v>878719.77200320002</v>
          </cell>
        </row>
        <row r="166">
          <cell r="A166" t="str">
            <v xml:space="preserve">     GHGs (grams/ton)</v>
          </cell>
          <cell r="L166">
            <v>952533.59880064521</v>
          </cell>
          <cell r="P166">
            <v>952533.59880064521</v>
          </cell>
          <cell r="AF166">
            <v>3380571.2253030469</v>
          </cell>
          <cell r="AH166">
            <v>8719798.9354913589</v>
          </cell>
          <cell r="AJ166">
            <v>1048313.1795808293</v>
          </cell>
        </row>
        <row r="167">
          <cell r="A167" t="str">
            <v>Urban Emissions: grams/ton</v>
          </cell>
        </row>
        <row r="168">
          <cell r="A168" t="str">
            <v xml:space="preserve">     VOC</v>
          </cell>
          <cell r="L168">
            <v>244.66084820920867</v>
          </cell>
          <cell r="P168">
            <v>244.66084820920867</v>
          </cell>
          <cell r="AF168">
            <v>93.443799014411724</v>
          </cell>
          <cell r="AH168">
            <v>238.58938985881352</v>
          </cell>
          <cell r="AJ168">
            <v>147.9327260940556</v>
          </cell>
        </row>
        <row r="169">
          <cell r="A169" t="str">
            <v xml:space="preserve">     CO</v>
          </cell>
          <cell r="L169">
            <v>232.88587223170134</v>
          </cell>
          <cell r="P169">
            <v>232.88587223170134</v>
          </cell>
          <cell r="AF169">
            <v>137.90998935468178</v>
          </cell>
          <cell r="AH169">
            <v>228.71290450633117</v>
          </cell>
          <cell r="AJ169">
            <v>160.58457147425383</v>
          </cell>
        </row>
        <row r="170">
          <cell r="A170" t="str">
            <v xml:space="preserve">     NOx</v>
          </cell>
          <cell r="L170">
            <v>381.11516943950085</v>
          </cell>
          <cell r="P170">
            <v>381.11516943950085</v>
          </cell>
          <cell r="AF170">
            <v>169.75758492382295</v>
          </cell>
          <cell r="AH170">
            <v>368.30706398036943</v>
          </cell>
          <cell r="AJ170">
            <v>258.82053175511703</v>
          </cell>
        </row>
        <row r="171">
          <cell r="A171" t="str">
            <v xml:space="preserve">     PM10</v>
          </cell>
          <cell r="L171">
            <v>39.196946041950468</v>
          </cell>
          <cell r="P171">
            <v>39.196946041950468</v>
          </cell>
          <cell r="AF171">
            <v>5.334726083831157</v>
          </cell>
          <cell r="AH171">
            <v>26.267525347033981</v>
          </cell>
          <cell r="AJ171">
            <v>25.110156410119007</v>
          </cell>
        </row>
        <row r="172">
          <cell r="A172" t="str">
            <v xml:space="preserve">     PM2.5</v>
          </cell>
          <cell r="L172">
            <v>36.186051125891098</v>
          </cell>
          <cell r="P172">
            <v>36.186051125891098</v>
          </cell>
          <cell r="AF172">
            <v>4.8263583522452604</v>
          </cell>
          <cell r="AH172">
            <v>24.44543371038343</v>
          </cell>
          <cell r="AJ172">
            <v>23.059299255886057</v>
          </cell>
        </row>
        <row r="173">
          <cell r="A173" t="str">
            <v xml:space="preserve">     SOx</v>
          </cell>
          <cell r="L173">
            <v>33.786349816989564</v>
          </cell>
          <cell r="P173">
            <v>33.786349816989564</v>
          </cell>
          <cell r="AF173">
            <v>22.951172060259758</v>
          </cell>
          <cell r="AH173">
            <v>57.170326540106338</v>
          </cell>
          <cell r="AJ173">
            <v>34.973532736812182</v>
          </cell>
        </row>
        <row r="174">
          <cell r="A174" t="str">
            <v xml:space="preserve">     BC</v>
          </cell>
          <cell r="L174">
            <v>2.5325374236378955</v>
          </cell>
          <cell r="P174">
            <v>2.5325374236378955</v>
          </cell>
          <cell r="AF174">
            <v>0.23913303705236627</v>
          </cell>
          <cell r="AH174">
            <v>2.0268366381500131</v>
          </cell>
          <cell r="AJ174">
            <v>1.5819134693132493</v>
          </cell>
        </row>
        <row r="175">
          <cell r="A175" t="str">
            <v xml:space="preserve">     OC</v>
          </cell>
          <cell r="L175">
            <v>11.437005996090981</v>
          </cell>
          <cell r="P175">
            <v>11.437005996090981</v>
          </cell>
          <cell r="AF175">
            <v>1.0118564330937425</v>
          </cell>
          <cell r="AH175">
            <v>7.1575138705945953</v>
          </cell>
          <cell r="AJ175">
            <v>7.3472834600979748</v>
          </cell>
        </row>
        <row r="213">
          <cell r="A213" t="str">
            <v>Energy: mmBtu/ton</v>
          </cell>
        </row>
        <row r="214">
          <cell r="A214" t="str">
            <v xml:space="preserve">     Total energy</v>
          </cell>
          <cell r="K214">
            <v>29.047021581084458</v>
          </cell>
          <cell r="AC214">
            <v>85.59225867908718</v>
          </cell>
          <cell r="AX214">
            <v>20.38107570024572</v>
          </cell>
          <cell r="AY214">
            <v>32.565320213361879</v>
          </cell>
          <cell r="BB214">
            <v>28.598541996351976</v>
          </cell>
          <cell r="BH214">
            <v>25.517016535924014</v>
          </cell>
        </row>
        <row r="215">
          <cell r="A215" t="str">
            <v xml:space="preserve">     Fossil fuels</v>
          </cell>
          <cell r="K215">
            <v>6.3781714791321784</v>
          </cell>
          <cell r="AC215">
            <v>9.5578309608943108</v>
          </cell>
          <cell r="AX215">
            <v>18.961367447034405</v>
          </cell>
          <cell r="AY215">
            <v>0.41870750337447932</v>
          </cell>
          <cell r="BB215">
            <v>28.003529823986078</v>
          </cell>
          <cell r="BH215">
            <v>21.8121756070462</v>
          </cell>
        </row>
        <row r="216">
          <cell r="A216" t="str">
            <v xml:space="preserve">     Coal</v>
          </cell>
          <cell r="K216">
            <v>0.14315994442387095</v>
          </cell>
          <cell r="AC216">
            <v>0.19959275788535949</v>
          </cell>
          <cell r="AX216">
            <v>0.76845795038052156</v>
          </cell>
          <cell r="AY216">
            <v>8.6936167500025682E-2</v>
          </cell>
          <cell r="BB216">
            <v>0.32264196653808797</v>
          </cell>
          <cell r="BH216">
            <v>2.5634898667683732</v>
          </cell>
        </row>
        <row r="217">
          <cell r="A217" t="str">
            <v xml:space="preserve">     Natural gas</v>
          </cell>
          <cell r="K217">
            <v>5.4199703713491978</v>
          </cell>
          <cell r="AC217">
            <v>6.8817357487769959</v>
          </cell>
          <cell r="AX217">
            <v>13.915644633882778</v>
          </cell>
          <cell r="AY217">
            <v>0.22548770465364806</v>
          </cell>
          <cell r="BB217">
            <v>27.586648677787412</v>
          </cell>
          <cell r="BH217">
            <v>18.560463438241857</v>
          </cell>
        </row>
        <row r="218">
          <cell r="A218" t="str">
            <v xml:space="preserve">     Petroleum</v>
          </cell>
          <cell r="K218">
            <v>0.81504116335911103</v>
          </cell>
          <cell r="AC218">
            <v>2.4765024542319551</v>
          </cell>
          <cell r="AX218">
            <v>4.2772648627711041</v>
          </cell>
          <cell r="AY218">
            <v>9.5276242531330699E-2</v>
          </cell>
          <cell r="BB218">
            <v>9.423917966057585E-2</v>
          </cell>
          <cell r="BH218">
            <v>0.68822230203597445</v>
          </cell>
        </row>
        <row r="219">
          <cell r="A219" t="str">
            <v>Water consumption, gallons/ton</v>
          </cell>
          <cell r="K219">
            <v>8870.0691902574526</v>
          </cell>
          <cell r="AC219">
            <v>29794.777017813874</v>
          </cell>
          <cell r="AX219">
            <v>8751.1766386794625</v>
          </cell>
          <cell r="AY219">
            <v>1171.7178633712942</v>
          </cell>
          <cell r="BB219">
            <v>221.55004083942057</v>
          </cell>
          <cell r="BH219">
            <v>1044.6562048372286</v>
          </cell>
        </row>
        <row r="220">
          <cell r="A220" t="str">
            <v>Total Emissions: grams/ton</v>
          </cell>
        </row>
        <row r="221">
          <cell r="A221" t="str">
            <v xml:space="preserve">     VOC</v>
          </cell>
          <cell r="K221">
            <v>215.67288233022364</v>
          </cell>
          <cell r="AC221">
            <v>584.00946403653575</v>
          </cell>
          <cell r="AX221">
            <v>1297.3929573147477</v>
          </cell>
          <cell r="AY221">
            <v>4.7707986786294869</v>
          </cell>
          <cell r="BB221">
            <v>368.09804705948471</v>
          </cell>
          <cell r="BH221">
            <v>237.4164156953604</v>
          </cell>
        </row>
        <row r="222">
          <cell r="A222" t="str">
            <v xml:space="preserve">     CO</v>
          </cell>
          <cell r="K222">
            <v>564.11172583926839</v>
          </cell>
          <cell r="AC222">
            <v>1242.1907125708087</v>
          </cell>
          <cell r="AX222">
            <v>1796.7794094469125</v>
          </cell>
          <cell r="AY222">
            <v>29.503483467031923</v>
          </cell>
          <cell r="BB222">
            <v>697.40697337196684</v>
          </cell>
          <cell r="BH222">
            <v>945.04020683624162</v>
          </cell>
        </row>
        <row r="223">
          <cell r="A223" t="str">
            <v xml:space="preserve">     NOx</v>
          </cell>
          <cell r="K223">
            <v>1126.2531727733319</v>
          </cell>
          <cell r="AC223">
            <v>2939.454639638177</v>
          </cell>
          <cell r="AX223">
            <v>4350.7830324769466</v>
          </cell>
          <cell r="AY223">
            <v>37.709168092683875</v>
          </cell>
          <cell r="BB223">
            <v>837.50479949582734</v>
          </cell>
          <cell r="BH223">
            <v>1377.1444090675477</v>
          </cell>
        </row>
        <row r="224">
          <cell r="A224" t="str">
            <v xml:space="preserve">     PM10</v>
          </cell>
          <cell r="K224">
            <v>63.350347132544975</v>
          </cell>
          <cell r="AC224">
            <v>166.88302482300523</v>
          </cell>
          <cell r="AX224">
            <v>939.51603235751713</v>
          </cell>
          <cell r="AY224">
            <v>3.0236101711359731</v>
          </cell>
          <cell r="BB224">
            <v>28.265544032659783</v>
          </cell>
          <cell r="BH224">
            <v>108.39101985177805</v>
          </cell>
        </row>
        <row r="225">
          <cell r="A225" t="str">
            <v xml:space="preserve">     PM2.5</v>
          </cell>
          <cell r="K225">
            <v>52.44671387619406</v>
          </cell>
          <cell r="AC225">
            <v>134.8879989252859</v>
          </cell>
          <cell r="AX225">
            <v>743.70826619073716</v>
          </cell>
          <cell r="AY225">
            <v>1.6625135922636665</v>
          </cell>
          <cell r="BB225">
            <v>24.229985322600854</v>
          </cell>
          <cell r="BH225">
            <v>78.435460607960621</v>
          </cell>
        </row>
        <row r="226">
          <cell r="A226" t="str">
            <v xml:space="preserve">     SOx</v>
          </cell>
          <cell r="K226">
            <v>298.32073958548602</v>
          </cell>
          <cell r="AC226">
            <v>859.05522469879645</v>
          </cell>
          <cell r="AX226">
            <v>9934.4199452307566</v>
          </cell>
          <cell r="AY226">
            <v>12.087144787573012</v>
          </cell>
          <cell r="BB226">
            <v>311.8920701439954</v>
          </cell>
          <cell r="BH226">
            <v>576.19472359385657</v>
          </cell>
        </row>
        <row r="227">
          <cell r="A227" t="str">
            <v xml:space="preserve">     BC</v>
          </cell>
          <cell r="K227">
            <v>7.1831082160728945</v>
          </cell>
          <cell r="AC227">
            <v>17.651427888348366</v>
          </cell>
          <cell r="AX227">
            <v>38.780581805441166</v>
          </cell>
          <cell r="AY227">
            <v>0.10526776327391843</v>
          </cell>
          <cell r="BB227">
            <v>1.9197130465348986</v>
          </cell>
          <cell r="BH227">
            <v>8.5407197264706394</v>
          </cell>
        </row>
        <row r="228">
          <cell r="A228" t="str">
            <v xml:space="preserve">     OC</v>
          </cell>
          <cell r="K228">
            <v>11.833404953590522</v>
          </cell>
          <cell r="AC228">
            <v>22.42103229915681</v>
          </cell>
          <cell r="AX228">
            <v>93.660948096262928</v>
          </cell>
          <cell r="AY228">
            <v>0.62294499262197178</v>
          </cell>
          <cell r="BB228">
            <v>5.0484343473235365</v>
          </cell>
          <cell r="BH228">
            <v>27.123594315363842</v>
          </cell>
        </row>
        <row r="229">
          <cell r="A229" t="str">
            <v xml:space="preserve">     CH4</v>
          </cell>
          <cell r="K229">
            <v>1544.3032595558009</v>
          </cell>
          <cell r="AC229">
            <v>2866.8961012222153</v>
          </cell>
          <cell r="AX229">
            <v>5994.6312744399629</v>
          </cell>
          <cell r="AY229">
            <v>62.453090680236848</v>
          </cell>
          <cell r="BB229">
            <v>4727.2300664153308</v>
          </cell>
          <cell r="BH229">
            <v>4034.8742295583152</v>
          </cell>
        </row>
        <row r="230">
          <cell r="A230" t="str">
            <v xml:space="preserve">     N2O</v>
          </cell>
          <cell r="K230">
            <v>674.08236855968516</v>
          </cell>
          <cell r="AC230">
            <v>2256.1998177502965</v>
          </cell>
          <cell r="AX230">
            <v>28.808174444145696</v>
          </cell>
          <cell r="AY230">
            <v>0.5004881329282993</v>
          </cell>
          <cell r="BB230">
            <v>21.248205051504083</v>
          </cell>
          <cell r="BH230">
            <v>33.118585065651828</v>
          </cell>
        </row>
        <row r="231">
          <cell r="A231" t="str">
            <v xml:space="preserve">     CO2</v>
          </cell>
          <cell r="K231">
            <v>418488.14015884767</v>
          </cell>
          <cell r="AC231">
            <v>685984.29192740656</v>
          </cell>
          <cell r="AX231">
            <v>1257318.005450251</v>
          </cell>
          <cell r="AY231">
            <v>30340.436983299809</v>
          </cell>
          <cell r="BB231">
            <v>331734.81194254488</v>
          </cell>
          <cell r="BH231">
            <v>1415631.2676685159</v>
          </cell>
        </row>
        <row r="232">
          <cell r="A232" t="str">
            <v>Urban emissions: grams/ton</v>
          </cell>
        </row>
        <row r="233">
          <cell r="A233" t="str">
            <v xml:space="preserve">     VOC</v>
          </cell>
          <cell r="K233">
            <v>5.8946633193547004</v>
          </cell>
          <cell r="AC233">
            <v>12.878308336431912</v>
          </cell>
          <cell r="AX233">
            <v>23.818397473261648</v>
          </cell>
          <cell r="AY233">
            <v>0.55891545218575667</v>
          </cell>
          <cell r="BB233">
            <v>91.304219708900419</v>
          </cell>
          <cell r="BH233">
            <v>13.927337607677265</v>
          </cell>
        </row>
        <row r="234">
          <cell r="A234" t="str">
            <v xml:space="preserve">     CO</v>
          </cell>
          <cell r="K234">
            <v>19.41072295920123</v>
          </cell>
          <cell r="AC234">
            <v>30.965043361856051</v>
          </cell>
          <cell r="AX234">
            <v>67.673437530029858</v>
          </cell>
          <cell r="AY234">
            <v>3.9048440493145837</v>
          </cell>
          <cell r="BB234">
            <v>51.822190095095593</v>
          </cell>
          <cell r="BH234">
            <v>77.864277051767033</v>
          </cell>
        </row>
        <row r="235">
          <cell r="A235" t="str">
            <v xml:space="preserve">     NOx</v>
          </cell>
          <cell r="K235">
            <v>29.644641381342225</v>
          </cell>
          <cell r="AC235">
            <v>54.213076962263884</v>
          </cell>
          <cell r="AX235">
            <v>212.79955470699366</v>
          </cell>
          <cell r="AY235">
            <v>5.9827931511792505</v>
          </cell>
          <cell r="BB235">
            <v>64.71476529426053</v>
          </cell>
          <cell r="BH235">
            <v>127.94322715685539</v>
          </cell>
        </row>
        <row r="236">
          <cell r="A236" t="str">
            <v xml:space="preserve">     PM10</v>
          </cell>
          <cell r="K236">
            <v>1.6485459975969803</v>
          </cell>
          <cell r="AC236">
            <v>3.9128358703202912</v>
          </cell>
          <cell r="AX236">
            <v>16.112586132962939</v>
          </cell>
          <cell r="AY236">
            <v>0.56665691705721477</v>
          </cell>
          <cell r="BB236">
            <v>2.8292021489845536</v>
          </cell>
          <cell r="BH236">
            <v>11.782558311326129</v>
          </cell>
        </row>
        <row r="237">
          <cell r="A237" t="str">
            <v xml:space="preserve">     PM2.5</v>
          </cell>
          <cell r="K237">
            <v>1.392923997051593</v>
          </cell>
          <cell r="AC237">
            <v>3.2690904087575672</v>
          </cell>
          <cell r="AX237">
            <v>14.411937090673561</v>
          </cell>
          <cell r="AY237">
            <v>0.4448843203615101</v>
          </cell>
          <cell r="BB237">
            <v>2.4355202624193542</v>
          </cell>
          <cell r="BH237">
            <v>10.290086781997518</v>
          </cell>
        </row>
        <row r="238">
          <cell r="A238" t="str">
            <v xml:space="preserve">     SOx</v>
          </cell>
          <cell r="K238">
            <v>9.6435331182837647</v>
          </cell>
          <cell r="AC238">
            <v>20.716282135762501</v>
          </cell>
          <cell r="AX238">
            <v>110.01962972333735</v>
          </cell>
          <cell r="AY238">
            <v>3.3129008263915294</v>
          </cell>
          <cell r="BB238">
            <v>14.858268725378515</v>
          </cell>
          <cell r="BH238">
            <v>76.691726439114021</v>
          </cell>
        </row>
        <row r="239">
          <cell r="A239" t="str">
            <v xml:space="preserve">     BC</v>
          </cell>
          <cell r="K239">
            <v>0.13618062916263379</v>
          </cell>
          <cell r="AC239">
            <v>0.3710682480656759</v>
          </cell>
          <cell r="AX239">
            <v>1.7562200090893683</v>
          </cell>
          <cell r="AY239">
            <v>2.4414776086740479E-2</v>
          </cell>
          <cell r="BB239">
            <v>4.2936801766095468E-2</v>
          </cell>
          <cell r="BH239">
            <v>0.53296562807054948</v>
          </cell>
        </row>
        <row r="240">
          <cell r="A240" t="str">
            <v xml:space="preserve">     OC</v>
          </cell>
          <cell r="K240">
            <v>0.44765247523549029</v>
          </cell>
          <cell r="AC240">
            <v>1.0222012540701899</v>
          </cell>
          <cell r="AX240">
            <v>5.3070121366041869</v>
          </cell>
          <cell r="AY240">
            <v>0.15390810382634826</v>
          </cell>
          <cell r="BB240">
            <v>0.42535423968540431</v>
          </cell>
          <cell r="BH240">
            <v>3.3561994328076445</v>
          </cell>
        </row>
      </sheetData>
      <sheetData sheetId="45">
        <row r="310">
          <cell r="A310" t="str">
            <v>Energy: mmBtu/ton</v>
          </cell>
        </row>
        <row r="311">
          <cell r="A311" t="str">
            <v xml:space="preserve">     Total energy</v>
          </cell>
          <cell r="U311">
            <v>0.51148700902194966</v>
          </cell>
        </row>
        <row r="312">
          <cell r="A312" t="str">
            <v xml:space="preserve">     Fossil fuels</v>
          </cell>
          <cell r="U312">
            <v>0.42570725825941902</v>
          </cell>
        </row>
        <row r="313">
          <cell r="A313" t="str">
            <v xml:space="preserve">     Coal</v>
          </cell>
          <cell r="U313">
            <v>0.14595019719811383</v>
          </cell>
        </row>
        <row r="314">
          <cell r="A314" t="str">
            <v xml:space="preserve">     Natural gas</v>
          </cell>
          <cell r="U314">
            <v>0.27535288625839038</v>
          </cell>
        </row>
        <row r="315">
          <cell r="A315" t="str">
            <v xml:space="preserve">     Petroleum</v>
          </cell>
          <cell r="U315">
            <v>4.4041748029147619E-3</v>
          </cell>
        </row>
        <row r="316">
          <cell r="A316" t="str">
            <v>Water consumption, gallons/ton</v>
          </cell>
          <cell r="U316">
            <v>212.56881398200426</v>
          </cell>
        </row>
        <row r="317">
          <cell r="A317" t="str">
            <v>Total Emissions: grams/ton</v>
          </cell>
        </row>
        <row r="318">
          <cell r="A318" t="str">
            <v xml:space="preserve">     VOC</v>
          </cell>
          <cell r="U318">
            <v>4.2149642579532394</v>
          </cell>
        </row>
        <row r="319">
          <cell r="A319" t="str">
            <v xml:space="preserve">     CO</v>
          </cell>
          <cell r="U319">
            <v>15.940429202897528</v>
          </cell>
        </row>
        <row r="320">
          <cell r="A320" t="str">
            <v xml:space="preserve">     NOx</v>
          </cell>
          <cell r="U320">
            <v>26.598124888658987</v>
          </cell>
        </row>
        <row r="321">
          <cell r="A321" t="str">
            <v xml:space="preserve">     PM10</v>
          </cell>
          <cell r="U321">
            <v>3.302230989621183</v>
          </cell>
        </row>
        <row r="322">
          <cell r="A322" t="str">
            <v xml:space="preserve">     PM2.5</v>
          </cell>
          <cell r="U322">
            <v>1.9631468791547266</v>
          </cell>
        </row>
        <row r="323">
          <cell r="A323" t="str">
            <v xml:space="preserve">     SOx</v>
          </cell>
          <cell r="U323">
            <v>55633.346003835817</v>
          </cell>
        </row>
        <row r="324">
          <cell r="A324" t="str">
            <v xml:space="preserve">     BC</v>
          </cell>
          <cell r="U324">
            <v>0.14248289930054647</v>
          </cell>
        </row>
        <row r="325">
          <cell r="A325" t="str">
            <v xml:space="preserve">     OC</v>
          </cell>
          <cell r="U325">
            <v>0.55912469325324932</v>
          </cell>
        </row>
        <row r="326">
          <cell r="A326" t="str">
            <v xml:space="preserve">     CH4</v>
          </cell>
          <cell r="U326">
            <v>73.715989729723745</v>
          </cell>
        </row>
        <row r="327">
          <cell r="A327" t="str">
            <v xml:space="preserve">     N2O</v>
          </cell>
          <cell r="U327">
            <v>0.69077725887298036</v>
          </cell>
        </row>
        <row r="328">
          <cell r="A328" t="str">
            <v xml:space="preserve">     CO2</v>
          </cell>
          <cell r="U328">
            <v>31309.985274216062</v>
          </cell>
        </row>
        <row r="329">
          <cell r="A329" t="str">
            <v>Urban emissions: grams/ton</v>
          </cell>
        </row>
        <row r="330">
          <cell r="A330" t="str">
            <v xml:space="preserve">     VOC</v>
          </cell>
          <cell r="U330">
            <v>0.25474929805937097</v>
          </cell>
        </row>
        <row r="331">
          <cell r="A331" t="str">
            <v xml:space="preserve">     CO</v>
          </cell>
          <cell r="U331">
            <v>2.6796713984737357</v>
          </cell>
        </row>
        <row r="332">
          <cell r="A332" t="str">
            <v xml:space="preserve">     NOx</v>
          </cell>
          <cell r="U332">
            <v>5.4495235949763359</v>
          </cell>
        </row>
        <row r="333">
          <cell r="A333" t="str">
            <v xml:space="preserve">     PM10</v>
          </cell>
          <cell r="U333">
            <v>0.58186145014397783</v>
          </cell>
        </row>
        <row r="334">
          <cell r="A334" t="str">
            <v xml:space="preserve">     PM2.5</v>
          </cell>
          <cell r="U334">
            <v>0.48243063528307695</v>
          </cell>
        </row>
        <row r="335">
          <cell r="A335" t="str">
            <v xml:space="preserve">     SOx</v>
          </cell>
          <cell r="U335">
            <v>5.3738320403536903</v>
          </cell>
        </row>
        <row r="336">
          <cell r="A336" t="str">
            <v xml:space="preserve">     BC</v>
          </cell>
          <cell r="U336">
            <v>2.2276043147967491E-2</v>
          </cell>
        </row>
        <row r="337">
          <cell r="A337" t="str">
            <v xml:space="preserve">     OC</v>
          </cell>
          <cell r="U337">
            <v>0.12118108046637888</v>
          </cell>
        </row>
      </sheetData>
      <sheetData sheetId="46"/>
      <sheetData sheetId="47"/>
      <sheetData sheetId="48"/>
      <sheetData sheetId="49"/>
      <sheetData sheetId="50"/>
      <sheetData sheetId="51"/>
      <sheetData sheetId="52">
        <row r="408">
          <cell r="A408" t="str">
            <v xml:space="preserve">Total Energy </v>
          </cell>
          <cell r="B408">
            <v>1470.7456441308084</v>
          </cell>
          <cell r="C408">
            <v>2622.7893750288572</v>
          </cell>
          <cell r="D408">
            <v>22464.011208733758</v>
          </cell>
        </row>
        <row r="409">
          <cell r="A409" t="str">
            <v>Fossil Fuels</v>
          </cell>
          <cell r="B409">
            <v>1342.7487003852405</v>
          </cell>
          <cell r="C409">
            <v>2565.6290283675453</v>
          </cell>
          <cell r="D409">
            <v>22464.011208733758</v>
          </cell>
        </row>
        <row r="410">
          <cell r="A410" t="str">
            <v>Coal</v>
          </cell>
          <cell r="B410">
            <v>61.724087820550409</v>
          </cell>
          <cell r="C410">
            <v>30.739875279440728</v>
          </cell>
          <cell r="D410">
            <v>0</v>
          </cell>
        </row>
        <row r="411">
          <cell r="A411" t="str">
            <v>Natural Gas</v>
          </cell>
          <cell r="B411">
            <v>1034.9121669035485</v>
          </cell>
          <cell r="C411">
            <v>1753.0312377658811</v>
          </cell>
          <cell r="D411">
            <v>0</v>
          </cell>
        </row>
        <row r="412">
          <cell r="A412" t="str">
            <v>Petroleum</v>
          </cell>
          <cell r="B412">
            <v>246.11244566114152</v>
          </cell>
          <cell r="C412">
            <v>781.85791532222345</v>
          </cell>
          <cell r="D412">
            <v>22464.011208733758</v>
          </cell>
        </row>
        <row r="413">
          <cell r="A413" t="str">
            <v>Water Consumption</v>
          </cell>
          <cell r="B413">
            <v>0.40963516068567601</v>
          </cell>
          <cell r="C413">
            <v>0.10031631648142286</v>
          </cell>
          <cell r="D413">
            <v>0</v>
          </cell>
        </row>
        <row r="414">
          <cell r="A414" t="str">
            <v>CO2 (w/ C in VOC &amp; CO)</v>
          </cell>
          <cell r="B414">
            <v>115.98043485005444</v>
          </cell>
          <cell r="C414">
            <v>167.43967271835342</v>
          </cell>
          <cell r="D414">
            <v>1776.2329436998823</v>
          </cell>
        </row>
        <row r="415">
          <cell r="A415" t="str">
            <v>CH4</v>
          </cell>
          <cell r="B415">
            <v>2.0724108539599362</v>
          </cell>
          <cell r="C415">
            <v>0.4216765359769995</v>
          </cell>
          <cell r="D415">
            <v>1.70710569440507E-2</v>
          </cell>
        </row>
        <row r="416">
          <cell r="A416" t="str">
            <v>N2O</v>
          </cell>
          <cell r="B416">
            <v>1.8554004740392596E-3</v>
          </cell>
          <cell r="C416">
            <v>3.3524728847840832E-3</v>
          </cell>
          <cell r="D416">
            <v>2.8208141854146876E-3</v>
          </cell>
        </row>
        <row r="417">
          <cell r="A417" t="str">
            <v>GHGs</v>
          </cell>
          <cell r="B417">
            <v>178.24480262747326</v>
          </cell>
          <cell r="C417">
            <v>180.92085858801406</v>
          </cell>
          <cell r="D417">
            <v>1777.5117434694332</v>
          </cell>
        </row>
        <row r="418">
          <cell r="A418" t="str">
            <v>VOC: Total</v>
          </cell>
          <cell r="B418">
            <v>8.3244653757497983E-2</v>
          </cell>
          <cell r="C418">
            <v>8.4085772380414356E-2</v>
          </cell>
          <cell r="D418">
            <v>0.11471307344311935</v>
          </cell>
        </row>
        <row r="419">
          <cell r="A419" t="str">
            <v>CO: Total</v>
          </cell>
          <cell r="B419">
            <v>0.17115154657564041</v>
          </cell>
          <cell r="C419">
            <v>0.10456328027778475</v>
          </cell>
          <cell r="D419">
            <v>3.1182792001349107</v>
          </cell>
        </row>
        <row r="420">
          <cell r="A420" t="str">
            <v>NOx: Total</v>
          </cell>
          <cell r="B420">
            <v>0.26926961951853773</v>
          </cell>
          <cell r="C420">
            <v>0.15328687022577622</v>
          </cell>
          <cell r="D420">
            <v>1.9977117703136944</v>
          </cell>
        </row>
        <row r="421">
          <cell r="A421" t="str">
            <v>PM10: Total</v>
          </cell>
          <cell r="B421">
            <v>1.2999710135856844E-2</v>
          </cell>
          <cell r="C421">
            <v>1.590812703510356E-2</v>
          </cell>
          <cell r="D421">
            <v>0.1220238910951322</v>
          </cell>
        </row>
        <row r="422">
          <cell r="A422" t="str">
            <v>PM2.5: Total</v>
          </cell>
          <cell r="B422">
            <v>1.1434921698572442E-2</v>
          </cell>
          <cell r="C422">
            <v>1.3675515079618339E-2</v>
          </cell>
          <cell r="D422">
            <v>1.9457360074356035E-2</v>
          </cell>
        </row>
        <row r="423">
          <cell r="A423" t="str">
            <v>SOx: Total</v>
          </cell>
          <cell r="B423">
            <v>6.2504969669661889E-2</v>
          </cell>
          <cell r="C423">
            <v>4.4078148487657884E-2</v>
          </cell>
          <cell r="D423">
            <v>1.2236141601192732E-2</v>
          </cell>
        </row>
        <row r="424">
          <cell r="A424" t="str">
            <v>BC Total</v>
          </cell>
          <cell r="B424">
            <v>2.0925138120322442E-3</v>
          </cell>
          <cell r="C424">
            <v>1.8123310619220599E-3</v>
          </cell>
          <cell r="D424">
            <v>2.4617606806526184E-3</v>
          </cell>
        </row>
        <row r="425">
          <cell r="A425" t="str">
            <v>OC Total</v>
          </cell>
          <cell r="B425">
            <v>4.3261917091647496E-3</v>
          </cell>
          <cell r="C425">
            <v>2.7252033291301644E-3</v>
          </cell>
          <cell r="D425">
            <v>3.4675802507400069E-3</v>
          </cell>
        </row>
        <row r="426">
          <cell r="A426" t="str">
            <v>VOC: Urban</v>
          </cell>
          <cell r="B426">
            <v>1.4850009210703568E-2</v>
          </cell>
          <cell r="C426">
            <v>4.7272584675602108E-2</v>
          </cell>
          <cell r="D426">
            <v>0.10324176609880742</v>
          </cell>
        </row>
        <row r="427">
          <cell r="A427" t="str">
            <v>CO: Urban</v>
          </cell>
          <cell r="B427">
            <v>6.0825879784233662E-3</v>
          </cell>
          <cell r="C427">
            <v>3.5025912011623514E-2</v>
          </cell>
          <cell r="D427">
            <v>2.8064512801214199</v>
          </cell>
        </row>
        <row r="428">
          <cell r="A428" t="str">
            <v>NOx: Urban</v>
          </cell>
          <cell r="B428">
            <v>1.2001108903096525E-2</v>
          </cell>
          <cell r="C428">
            <v>5.0361356985719523E-2</v>
          </cell>
          <cell r="D428">
            <v>1.7979405932823249</v>
          </cell>
        </row>
        <row r="429">
          <cell r="A429" t="str">
            <v>PM10: Urban</v>
          </cell>
          <cell r="B429">
            <v>8.4135063749367204E-4</v>
          </cell>
          <cell r="C429">
            <v>1.0082058110341597E-2</v>
          </cell>
          <cell r="D429">
            <v>0.10982150198561899</v>
          </cell>
        </row>
        <row r="430">
          <cell r="A430" t="str">
            <v>PM2.5: Urban</v>
          </cell>
          <cell r="B430">
            <v>7.4381720998609234E-4</v>
          </cell>
          <cell r="C430">
            <v>8.6646151760165161E-3</v>
          </cell>
          <cell r="D430">
            <v>1.7511624066920431E-2</v>
          </cell>
        </row>
        <row r="431">
          <cell r="A431" t="str">
            <v>SOx: Urban</v>
          </cell>
          <cell r="B431">
            <v>4.7205059194467495E-3</v>
          </cell>
          <cell r="C431">
            <v>1.5504037215884827E-2</v>
          </cell>
          <cell r="D431">
            <v>1.1012527441073458E-2</v>
          </cell>
        </row>
        <row r="432">
          <cell r="A432" t="str">
            <v>BC: Urban</v>
          </cell>
          <cell r="B432">
            <v>8.9564164537227713E-5</v>
          </cell>
          <cell r="C432">
            <v>1.1218836456069951E-3</v>
          </cell>
          <cell r="D432">
            <v>2.2155846125873568E-3</v>
          </cell>
        </row>
        <row r="433">
          <cell r="A433" t="str">
            <v>OC: Urban</v>
          </cell>
          <cell r="B433">
            <v>2.6722191445694967E-4</v>
          </cell>
          <cell r="C433">
            <v>1.4278046759457464E-3</v>
          </cell>
          <cell r="D433">
            <v>3.1208222256660064E-3</v>
          </cell>
        </row>
      </sheetData>
      <sheetData sheetId="53">
        <row r="437">
          <cell r="A437" t="str">
            <v>Energy Use: MJ per MJ</v>
          </cell>
        </row>
        <row r="438">
          <cell r="A438" t="str">
            <v xml:space="preserve">     Total energy</v>
          </cell>
          <cell r="I438">
            <v>3.3426976203237398E-3</v>
          </cell>
        </row>
        <row r="439">
          <cell r="A439" t="str">
            <v xml:space="preserve">     Fossil fuels</v>
          </cell>
          <cell r="I439">
            <v>3.005165073625029E-3</v>
          </cell>
        </row>
        <row r="440">
          <cell r="A440" t="str">
            <v xml:space="preserve">     Coal</v>
          </cell>
          <cell r="I440">
            <v>1.8234036995910363E-4</v>
          </cell>
        </row>
        <row r="441">
          <cell r="A441" t="str">
            <v xml:space="preserve">     Natural gas</v>
          </cell>
          <cell r="I441">
            <v>7.4509476342356478E-4</v>
          </cell>
        </row>
        <row r="442">
          <cell r="A442" t="str">
            <v xml:space="preserve">     Petroleum</v>
          </cell>
          <cell r="I442">
            <v>2.0777299402423605E-3</v>
          </cell>
        </row>
        <row r="443">
          <cell r="A443" t="str">
            <v>Water consumption: gallons per MJ</v>
          </cell>
          <cell r="I443">
            <v>1.1561441663307833E-4</v>
          </cell>
        </row>
        <row r="444">
          <cell r="A444" t="str">
            <v>Total Emissions: grams per MJ</v>
          </cell>
        </row>
        <row r="445">
          <cell r="A445" t="str">
            <v xml:space="preserve">     VOC</v>
          </cell>
          <cell r="I445">
            <v>4.6339766492926521E-5</v>
          </cell>
        </row>
        <row r="446">
          <cell r="A446" t="str">
            <v xml:space="preserve">     CO</v>
          </cell>
          <cell r="I446">
            <v>4.145121436007472E-4</v>
          </cell>
        </row>
        <row r="447">
          <cell r="A447" t="str">
            <v xml:space="preserve">     NOx</v>
          </cell>
          <cell r="I447">
            <v>9.6521959412264313E-4</v>
          </cell>
        </row>
        <row r="448">
          <cell r="A448" t="str">
            <v xml:space="preserve">     PM10</v>
          </cell>
          <cell r="I448">
            <v>3.7458888138191476E-5</v>
          </cell>
        </row>
        <row r="449">
          <cell r="A449" t="str">
            <v xml:space="preserve">     PM2.5</v>
          </cell>
          <cell r="I449">
            <v>2.9814022501894187E-5</v>
          </cell>
        </row>
        <row r="450">
          <cell r="A450" t="str">
            <v xml:space="preserve">     SOx</v>
          </cell>
          <cell r="I450">
            <v>3.2088050788115936E-5</v>
          </cell>
        </row>
        <row r="451">
          <cell r="A451" t="str">
            <v xml:space="preserve">     BC</v>
          </cell>
          <cell r="I451">
            <v>4.0554916312610092E-6</v>
          </cell>
        </row>
        <row r="452">
          <cell r="A452" t="str">
            <v xml:space="preserve">     OC</v>
          </cell>
          <cell r="I452">
            <v>1.1527821730192771E-5</v>
          </cell>
        </row>
        <row r="453">
          <cell r="A453" t="str">
            <v xml:space="preserve">     CH4</v>
          </cell>
          <cell r="I453">
            <v>3.1119784252029499E-4</v>
          </cell>
        </row>
        <row r="454">
          <cell r="A454" t="str">
            <v xml:space="preserve">     N2O</v>
          </cell>
          <cell r="I454">
            <v>3.8797446085692742E-6</v>
          </cell>
        </row>
        <row r="455">
          <cell r="A455" t="str">
            <v xml:space="preserve">     CO2</v>
          </cell>
          <cell r="I455">
            <v>0.21241401356387582</v>
          </cell>
        </row>
        <row r="456">
          <cell r="A456" t="str">
            <v xml:space="preserve">     VOC from bulk terminal</v>
          </cell>
        </row>
        <row r="457">
          <cell r="A457" t="str">
            <v xml:space="preserve">     VOC from ref. Station</v>
          </cell>
          <cell r="I457">
            <v>1.0302772123390435E-3</v>
          </cell>
        </row>
        <row r="458">
          <cell r="A458" t="str">
            <v>Urban Emissions: grams per MJ</v>
          </cell>
        </row>
        <row r="459">
          <cell r="A459" t="str">
            <v xml:space="preserve">     VOC</v>
          </cell>
          <cell r="I459">
            <v>7.0180937648636115E-4</v>
          </cell>
        </row>
        <row r="460">
          <cell r="A460" t="str">
            <v xml:space="preserve">     CO</v>
          </cell>
          <cell r="I460">
            <v>1.413127199737872E-4</v>
          </cell>
        </row>
        <row r="461">
          <cell r="A461" t="str">
            <v xml:space="preserve">     NOx</v>
          </cell>
          <cell r="I461">
            <v>1.7298283028951571E-4</v>
          </cell>
        </row>
        <row r="462">
          <cell r="A462" t="str">
            <v xml:space="preserve">     PM10</v>
          </cell>
          <cell r="I462">
            <v>8.8628982811780136E-6</v>
          </cell>
        </row>
        <row r="463">
          <cell r="A463" t="str">
            <v xml:space="preserve">     PM2.5</v>
          </cell>
          <cell r="I463">
            <v>5.0734703893642723E-6</v>
          </cell>
        </row>
        <row r="464">
          <cell r="A464" t="str">
            <v xml:space="preserve">     SOx</v>
          </cell>
          <cell r="I464">
            <v>8.1608901996572643E-6</v>
          </cell>
        </row>
        <row r="465">
          <cell r="A465" t="str">
            <v xml:space="preserve">     BC</v>
          </cell>
          <cell r="I465">
            <v>5.7960609532918041E-7</v>
          </cell>
        </row>
      </sheetData>
      <sheetData sheetId="54"/>
      <sheetData sheetId="55">
        <row r="14">
          <cell r="A14" t="str">
            <v>Total energy</v>
          </cell>
          <cell r="G14">
            <v>1123627.7255624395</v>
          </cell>
        </row>
        <row r="15">
          <cell r="A15" t="str">
            <v>Fossi lfuels</v>
          </cell>
          <cell r="G15">
            <v>1116503.8570382462</v>
          </cell>
        </row>
        <row r="16">
          <cell r="A16" t="str">
            <v>Coal</v>
          </cell>
          <cell r="G16">
            <v>3514.0213528308882</v>
          </cell>
        </row>
        <row r="17">
          <cell r="A17" t="str">
            <v>Natural gas</v>
          </cell>
          <cell r="G17">
            <v>80538.053626603913</v>
          </cell>
        </row>
        <row r="18">
          <cell r="A18" t="str">
            <v>Petroleum</v>
          </cell>
          <cell r="G18">
            <v>1032451.7820588114</v>
          </cell>
        </row>
        <row r="19">
          <cell r="A19" t="str">
            <v>Water consumption</v>
          </cell>
          <cell r="G19">
            <v>1.9316697558770763E-2</v>
          </cell>
        </row>
        <row r="20">
          <cell r="A20" t="str">
            <v>VOC: Total</v>
          </cell>
          <cell r="G20">
            <v>1.4952219562846055E-2</v>
          </cell>
        </row>
        <row r="21">
          <cell r="A21" t="str">
            <v>CO: Total</v>
          </cell>
          <cell r="G21">
            <v>6.9756098169997269E-2</v>
          </cell>
        </row>
        <row r="22">
          <cell r="A22" t="str">
            <v>NOx: Total</v>
          </cell>
          <cell r="G22">
            <v>0.24389423270112001</v>
          </cell>
        </row>
        <row r="23">
          <cell r="A23" t="str">
            <v>PM10: Total</v>
          </cell>
          <cell r="G23">
            <v>3.6214019521191038E-3</v>
          </cell>
        </row>
        <row r="24">
          <cell r="A24" t="str">
            <v>PM2.5: Total</v>
          </cell>
          <cell r="G24">
            <v>3.5029808865126503E-3</v>
          </cell>
        </row>
        <row r="25">
          <cell r="A25" t="str">
            <v>SOx: Total</v>
          </cell>
          <cell r="G25">
            <v>3.6097567703126304E-2</v>
          </cell>
        </row>
        <row r="26">
          <cell r="A26" t="str">
            <v>BC, Total</v>
          </cell>
          <cell r="G26">
            <v>9.7698264790913709E-4</v>
          </cell>
        </row>
        <row r="27">
          <cell r="A27" t="str">
            <v>OC, Total</v>
          </cell>
          <cell r="G27">
            <v>1.0627844912437093E-3</v>
          </cell>
        </row>
        <row r="28">
          <cell r="A28" t="str">
            <v>CH4</v>
          </cell>
          <cell r="G28">
            <v>9.5845228940986071E-2</v>
          </cell>
        </row>
        <row r="29">
          <cell r="A29" t="str">
            <v>N2O</v>
          </cell>
          <cell r="G29">
            <v>3.051182844144081E-4</v>
          </cell>
        </row>
        <row r="30">
          <cell r="A30" t="str">
            <v>CO2</v>
          </cell>
          <cell r="G30">
            <v>81.18039759340472</v>
          </cell>
        </row>
        <row r="31">
          <cell r="A31" t="str">
            <v>CO2 (w/ C in VOC &amp; CO)</v>
          </cell>
          <cell r="G31">
            <v>81.336615403404622</v>
          </cell>
        </row>
        <row r="32">
          <cell r="A32" t="str">
            <v>GHGs</v>
          </cell>
          <cell r="G32">
            <v>84.276100517491145</v>
          </cell>
        </row>
        <row r="33">
          <cell r="A33" t="str">
            <v>VOC: Urban</v>
          </cell>
          <cell r="G33">
            <v>4.7621916459800575E-3</v>
          </cell>
        </row>
        <row r="34">
          <cell r="A34" t="str">
            <v>CO: Urban</v>
          </cell>
          <cell r="G34">
            <v>1.7748435962954286E-2</v>
          </cell>
        </row>
        <row r="35">
          <cell r="A35" t="str">
            <v>NOx: Urban</v>
          </cell>
          <cell r="G35">
            <v>3.1576569621475273E-2</v>
          </cell>
        </row>
        <row r="36">
          <cell r="A36" t="str">
            <v>PM10: Urban</v>
          </cell>
          <cell r="G36">
            <v>3.4534483277049848E-4</v>
          </cell>
        </row>
        <row r="37">
          <cell r="A37" t="str">
            <v>PM2.5: Urban</v>
          </cell>
          <cell r="G37">
            <v>3.0874233281219196E-4</v>
          </cell>
        </row>
        <row r="38">
          <cell r="A38" t="str">
            <v>SOx: Urban</v>
          </cell>
          <cell r="G38">
            <v>3.4160592513995535E-3</v>
          </cell>
        </row>
        <row r="39">
          <cell r="A39" t="str">
            <v>BC: Urban</v>
          </cell>
          <cell r="G39">
            <v>5.6305615264414683E-5</v>
          </cell>
        </row>
        <row r="40">
          <cell r="A40" t="str">
            <v>OC: Urban</v>
          </cell>
          <cell r="G40">
            <v>6.3860599574534608E-5</v>
          </cell>
        </row>
        <row r="231">
          <cell r="F231">
            <v>1000000</v>
          </cell>
        </row>
        <row r="232">
          <cell r="F232">
            <v>0</v>
          </cell>
        </row>
        <row r="233">
          <cell r="F233">
            <v>0</v>
          </cell>
        </row>
        <row r="234">
          <cell r="F234">
            <v>0</v>
          </cell>
        </row>
        <row r="235">
          <cell r="F235">
            <v>0</v>
          </cell>
        </row>
        <row r="236">
          <cell r="F236">
            <v>0</v>
          </cell>
        </row>
        <row r="237">
          <cell r="F237">
            <v>2.4329954068685001E-3</v>
          </cell>
        </row>
        <row r="238">
          <cell r="F238">
            <v>2.0527886447192702E-2</v>
          </cell>
        </row>
        <row r="239">
          <cell r="F239">
            <v>0.22051638939406498</v>
          </cell>
        </row>
        <row r="240">
          <cell r="F240">
            <v>1.8227501689818389E-4</v>
          </cell>
        </row>
        <row r="241">
          <cell r="F241">
            <v>1.8227501689818389E-4</v>
          </cell>
        </row>
        <row r="242">
          <cell r="F242">
            <v>0</v>
          </cell>
        </row>
        <row r="243">
          <cell r="F243">
            <v>5.7205252205238395E-5</v>
          </cell>
        </row>
        <row r="244">
          <cell r="F244">
            <v>5.508296584475873E-5</v>
          </cell>
        </row>
        <row r="245">
          <cell r="F245">
            <v>3.0167228335693399E-5</v>
          </cell>
        </row>
        <row r="246">
          <cell r="F246">
            <v>5.9185082580993676E-5</v>
          </cell>
        </row>
        <row r="250">
          <cell r="F250">
            <v>7.1587767085962931E-4</v>
          </cell>
        </row>
        <row r="251">
          <cell r="F251">
            <v>5.2903440723650304E-3</v>
          </cell>
        </row>
        <row r="252">
          <cell r="F252">
            <v>1.649162772356972E-2</v>
          </cell>
        </row>
        <row r="253">
          <cell r="F253">
            <v>3.4038203579296758E-6</v>
          </cell>
        </row>
        <row r="254">
          <cell r="F254">
            <v>3.4038203579296758E-6</v>
          </cell>
        </row>
        <row r="255">
          <cell r="F255">
            <v>0</v>
          </cell>
        </row>
        <row r="256">
          <cell r="F256">
            <v>1.2185676881388238E-6</v>
          </cell>
        </row>
      </sheetData>
      <sheetData sheetId="56"/>
      <sheetData sheetId="57"/>
      <sheetData sheetId="58">
        <row r="224">
          <cell r="B224" t="str">
            <v>Total energy</v>
          </cell>
          <cell r="E224">
            <v>1154637.6269710006</v>
          </cell>
          <cell r="H224">
            <v>1147774.2491909442</v>
          </cell>
        </row>
        <row r="225">
          <cell r="B225" t="str">
            <v>Fossil fuels</v>
          </cell>
          <cell r="E225">
            <v>1147494.3780219441</v>
          </cell>
          <cell r="H225">
            <v>1140670.2573512378</v>
          </cell>
        </row>
        <row r="226">
          <cell r="B226" t="str">
            <v>Coal</v>
          </cell>
          <cell r="E226">
            <v>3520.7771117491093</v>
          </cell>
          <cell r="H226">
            <v>3499.4891610898399</v>
          </cell>
        </row>
        <row r="227">
          <cell r="B227" t="str">
            <v>Natural gas</v>
          </cell>
          <cell r="E227">
            <v>100428.30819550468</v>
          </cell>
          <cell r="H227">
            <v>93628.717956190798</v>
          </cell>
        </row>
        <row r="228">
          <cell r="B228" t="str">
            <v>Petroleum</v>
          </cell>
          <cell r="E228">
            <v>1043545.2927146902</v>
          </cell>
          <cell r="H228">
            <v>1043542.0502339571</v>
          </cell>
        </row>
        <row r="229">
          <cell r="B229" t="str">
            <v>Water consumption</v>
          </cell>
          <cell r="E229">
            <v>21.570188084948455</v>
          </cell>
          <cell r="H229">
            <v>21.342516376564291</v>
          </cell>
        </row>
        <row r="230">
          <cell r="B230" t="str">
            <v>VOC</v>
          </cell>
          <cell r="E230">
            <v>68.420613350981895</v>
          </cell>
          <cell r="H230">
            <v>68.957490943372832</v>
          </cell>
        </row>
        <row r="231">
          <cell r="B231" t="str">
            <v>CO</v>
          </cell>
          <cell r="E231">
            <v>148.59243875074046</v>
          </cell>
          <cell r="H231">
            <v>149.74335072972261</v>
          </cell>
        </row>
        <row r="232">
          <cell r="B232" t="str">
            <v>NOx</v>
          </cell>
          <cell r="E232">
            <v>1413.3001800743325</v>
          </cell>
          <cell r="H232">
            <v>1338.8747993369727</v>
          </cell>
        </row>
        <row r="233">
          <cell r="B233" t="str">
            <v>PM10</v>
          </cell>
          <cell r="E233">
            <v>94.118797143029084</v>
          </cell>
          <cell r="H233">
            <v>41.094823003606336</v>
          </cell>
        </row>
        <row r="234">
          <cell r="B234" t="str">
            <v>PM2.5</v>
          </cell>
          <cell r="E234">
            <v>86.527542863740479</v>
          </cell>
          <cell r="H234">
            <v>37.745092394221516</v>
          </cell>
        </row>
        <row r="235">
          <cell r="B235" t="str">
            <v>SOx</v>
          </cell>
          <cell r="E235">
            <v>267.88681077629263</v>
          </cell>
          <cell r="H235">
            <v>258.11354804898565</v>
          </cell>
        </row>
        <row r="236">
          <cell r="B236" t="str">
            <v>BC</v>
          </cell>
          <cell r="E236">
            <v>12.976179560139435</v>
          </cell>
          <cell r="H236">
            <v>5.6594489326897373</v>
          </cell>
        </row>
        <row r="237">
          <cell r="B237" t="str">
            <v>OC</v>
          </cell>
          <cell r="E237">
            <v>33.630114865140825</v>
          </cell>
          <cell r="H237">
            <v>14.606825319310076</v>
          </cell>
        </row>
        <row r="238">
          <cell r="B238" t="str">
            <v>CH4</v>
          </cell>
          <cell r="E238">
            <v>107.07741385937538</v>
          </cell>
          <cell r="H238">
            <v>105.72194080491258</v>
          </cell>
        </row>
        <row r="239">
          <cell r="B239" t="str">
            <v>N2O</v>
          </cell>
          <cell r="E239">
            <v>4.4178337257388129</v>
          </cell>
          <cell r="H239">
            <v>4.4500795096154446</v>
          </cell>
        </row>
        <row r="240">
          <cell r="B240" t="str">
            <v>CO2</v>
          </cell>
          <cell r="E240">
            <v>95667.211817245145</v>
          </cell>
          <cell r="H240">
            <v>91968.844502051943</v>
          </cell>
        </row>
        <row r="241">
          <cell r="B241" t="str">
            <v>CO2 (w/ C in VOC &amp; CO)</v>
          </cell>
          <cell r="E241">
            <v>96113.958465940203</v>
          </cell>
          <cell r="H241">
            <v>92419.072995210256</v>
          </cell>
        </row>
        <row r="242">
          <cell r="B242" t="str">
            <v>GHGs</v>
          </cell>
          <cell r="E242">
            <v>100510.93400607629</v>
          </cell>
          <cell r="H242">
            <v>96784.458537321669</v>
          </cell>
        </row>
        <row r="243">
          <cell r="B243" t="str">
            <v>VOC: Urban</v>
          </cell>
          <cell r="E243">
            <v>2.0196494935780112</v>
          </cell>
          <cell r="H243">
            <v>2.0143327665637623</v>
          </cell>
        </row>
        <row r="244">
          <cell r="B244" t="str">
            <v>CO: Urban</v>
          </cell>
          <cell r="E244">
            <v>1.3893105296138568</v>
          </cell>
          <cell r="H244">
            <v>1.376289827069282</v>
          </cell>
        </row>
        <row r="245">
          <cell r="B245" t="str">
            <v>NOx: Urban</v>
          </cell>
          <cell r="E245">
            <v>2.218998096561668</v>
          </cell>
          <cell r="H245">
            <v>2.2023731430350479</v>
          </cell>
        </row>
        <row r="246">
          <cell r="B246" t="str">
            <v>PM10: Urban</v>
          </cell>
          <cell r="E246">
            <v>0.40672952694862186</v>
          </cell>
          <cell r="H246">
            <v>0.40443669046085751</v>
          </cell>
        </row>
        <row r="247">
          <cell r="B247" t="str">
            <v>PM2.5: Urban</v>
          </cell>
          <cell r="E247">
            <v>0.35768846748287081</v>
          </cell>
          <cell r="H247">
            <v>0.35547123448109152</v>
          </cell>
        </row>
        <row r="248">
          <cell r="B248" t="str">
            <v>SOx: Urban</v>
          </cell>
          <cell r="E248">
            <v>0.86145182085402749</v>
          </cell>
          <cell r="H248">
            <v>0.85998113621459504</v>
          </cell>
        </row>
        <row r="249">
          <cell r="B249" t="str">
            <v>BC: Urban</v>
          </cell>
          <cell r="E249">
            <v>3.8611732312092688E-2</v>
          </cell>
          <cell r="H249">
            <v>3.8471624855084353E-2</v>
          </cell>
        </row>
        <row r="250">
          <cell r="B250" t="str">
            <v>OC: Urban</v>
          </cell>
          <cell r="E250">
            <v>5.8635702477706692E-2</v>
          </cell>
          <cell r="H250">
            <v>5.8256171764242803E-2</v>
          </cell>
        </row>
      </sheetData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puts"/>
      <sheetName val="Results"/>
      <sheetName val="H2_User_Inpu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UP_conversion"/>
      <sheetName val="CESA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SU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Macroalgae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Hybrid"/>
      <sheetName val="BM_Dis"/>
      <sheetName val="Formatted"/>
      <sheetName val="HTL"/>
      <sheetName val="CFP"/>
      <sheetName val="LFG_FTD"/>
      <sheetName val="LEO"/>
      <sheetName val="Marine_Pathway"/>
      <sheetName val="SI"/>
      <sheetName val="Tornado"/>
      <sheetName val="Sheet1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97">
          <cell r="G197">
            <v>1.0550558499999999E-3</v>
          </cell>
          <cell r="H197">
            <v>1055.05585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an" id="{C46CAFD3-129D-4807-B682-D8D7F4416E36}" userId="jhan" providerId="None"/>
  <person displayName="Kar, Saurajyoti" id="{DE32F99E-64AF-4907-89F6-8F117BC77A3D}" userId="S::skar@anl.gov::4e995c4c-1bf4-4586-8390-2e3f021b86c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717" dT="2023-03-29T16:06:25.91" personId="{DE32F99E-64AF-4907-89F6-8F117BC77A3D}" id="{DC8144DE-2931-4A13-83DB-F397C53F06E7}">
    <text>WWT treatment VS to TS ratio 0.61 (GREET1 2022, Waste!E447)</text>
  </threadedComment>
  <threadedComment ref="I3748" dT="2023-03-29T18:06:01.70" personId="{DE32F99E-64AF-4907-89F6-8F117BC77A3D}" id="{DFDCFB76-D139-4B42-ADE6-D548CF7B8333}">
    <text>Per dry ton basis, considering 75% moisture content as per Masum et al., 2023   SI LCI</text>
  </threadedComment>
  <threadedComment ref="M4009" dT="2023-12-15T00:29:17.78" personId="{DE32F99E-64AF-4907-89F6-8F117BC77A3D}" id="{2A0951C1-D086-4CA7-9F68-EF83EFBD21C0}">
    <text>Currently considering 0 for combustion, need to update with more accurate data as combustion of RD will produce non CO2 GHG emissions.</text>
  </threadedComment>
  <threadedComment ref="I4038" dT="2023-03-29T20:42:01.78" personId="{DE32F99E-64AF-4907-89F6-8F117BC77A3D}" id="{A0AA7166-094E-44B1-867F-F298E4873F6A}">
    <text>Per dry ton</text>
  </threadedComment>
  <threadedComment ref="I4069" dT="2023-03-29T20:42:01.78" personId="{DE32F99E-64AF-4907-89F6-8F117BC77A3D}" id="{96A49C45-B3BF-4644-BCCE-E62CF2037AE2}">
    <text>Per dry ton</text>
  </threadedComment>
  <threadedComment ref="L4425" personId="{C46CAFD3-129D-4807-B682-D8D7F4416E36}" id="{1B059904-E159-4FF3-A2F1-DEF6382F6E58}">
    <text>The number in this cell is the energy ratio of crude inputs to fuel.
https://pubs.acs.org/doi/pdf/10.1021/es5010347</text>
  </threadedComment>
  <threadedComment ref="I4503" dT="2023-03-29T16:06:25.91" personId="{DE32F99E-64AF-4907-89F6-8F117BC77A3D}" id="{3B73E0D8-BFCE-4128-9CAF-DEB4478EE782}">
    <text>Per ton dry basis of sludge, 75% moisture content, Masum et al., 2023 SI LCI of fuel pathways</text>
  </threadedComment>
  <threadedComment ref="I4531" dT="2023-03-29T18:06:01.70" personId="{DE32F99E-64AF-4907-89F6-8F117BC77A3D}" id="{3FEFCC59-C8B7-4A6B-8F15-CB4F50E8A736}">
    <text>Per dry ton basis, considering 75% moisture content as per Masum et al., 2023   SI LCI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7A5C-8982-4C00-BF18-DB046DF668FD}">
  <dimension ref="A1:Q4587"/>
  <sheetViews>
    <sheetView tabSelected="1" zoomScaleNormal="100" workbookViewId="0">
      <pane ySplit="1" topLeftCell="A4014" activePane="bottomLeft" state="frozen"/>
      <selection pane="bottomLeft" activeCell="I4029" sqref="I4029"/>
    </sheetView>
  </sheetViews>
  <sheetFormatPr defaultRowHeight="14.5" x14ac:dyDescent="0.35"/>
  <cols>
    <col min="1" max="1" width="25.453125" bestFit="1" customWidth="1"/>
    <col min="2" max="2" width="51.54296875" bestFit="1" customWidth="1"/>
    <col min="3" max="3" width="61.1796875" customWidth="1"/>
    <col min="4" max="4" width="14.453125" customWidth="1"/>
    <col min="5" max="5" width="23.453125" customWidth="1"/>
    <col min="6" max="6" width="20.453125" customWidth="1"/>
    <col min="7" max="7" width="59.81640625" bestFit="1" customWidth="1"/>
    <col min="8" max="8" width="15.1796875" style="8" customWidth="1"/>
    <col min="9" max="9" width="12" bestFit="1" customWidth="1"/>
    <col min="11" max="11" width="12.54296875" style="7" bestFit="1" customWidth="1"/>
    <col min="12" max="12" width="13.1796875" style="7" bestFit="1" customWidth="1"/>
    <col min="13" max="13" width="11" style="7" customWidth="1"/>
    <col min="14" max="14" width="12.81640625" style="4" bestFit="1" customWidth="1"/>
    <col min="15" max="15" width="9.81640625" bestFit="1" customWidth="1"/>
    <col min="17" max="17" width="9.81640625" bestFit="1" customWidth="1"/>
  </cols>
  <sheetData>
    <row r="1" spans="1:14" s="1" customFormat="1" x14ac:dyDescent="0.35">
      <c r="A1" s="1" t="s">
        <v>547</v>
      </c>
      <c r="B1" s="1" t="s">
        <v>247</v>
      </c>
      <c r="C1" s="1" t="s">
        <v>246</v>
      </c>
      <c r="D1" s="1" t="s">
        <v>101</v>
      </c>
      <c r="E1" s="1" t="s">
        <v>118</v>
      </c>
      <c r="F1" s="1" t="s">
        <v>121</v>
      </c>
      <c r="G1" s="1" t="s">
        <v>123</v>
      </c>
      <c r="H1" s="10" t="s">
        <v>117</v>
      </c>
      <c r="I1" s="1" t="s">
        <v>124</v>
      </c>
      <c r="J1" s="1" t="s">
        <v>131</v>
      </c>
      <c r="K1" s="10" t="s">
        <v>22</v>
      </c>
      <c r="L1" s="10" t="s">
        <v>174</v>
      </c>
      <c r="M1" s="10" t="s">
        <v>187</v>
      </c>
      <c r="N1" s="11" t="s">
        <v>330</v>
      </c>
    </row>
    <row r="2" spans="1:14" x14ac:dyDescent="0.35">
      <c r="A2" t="s">
        <v>575</v>
      </c>
      <c r="B2" t="s">
        <v>81</v>
      </c>
      <c r="C2" t="s">
        <v>81</v>
      </c>
      <c r="D2" t="s">
        <v>100</v>
      </c>
      <c r="E2" t="s">
        <v>122</v>
      </c>
      <c r="G2" t="str">
        <f>[1]Chemicals!A213</f>
        <v>Energy: mmBtu/ton</v>
      </c>
      <c r="H2" s="4">
        <f>[1]Chemicals!BB213</f>
        <v>0</v>
      </c>
      <c r="N2" s="2"/>
    </row>
    <row r="3" spans="1:14" x14ac:dyDescent="0.35">
      <c r="A3" t="s">
        <v>575</v>
      </c>
      <c r="B3" t="s">
        <v>81</v>
      </c>
      <c r="C3" t="s">
        <v>81</v>
      </c>
      <c r="D3" t="s">
        <v>100</v>
      </c>
      <c r="E3" t="s">
        <v>122</v>
      </c>
      <c r="G3" t="str">
        <f>[1]Chemicals!A214</f>
        <v xml:space="preserve">     Total energy</v>
      </c>
      <c r="H3" s="4">
        <f ca="1">[1]Chemicals!BB214</f>
        <v>28.598541996351976</v>
      </c>
      <c r="I3" t="s">
        <v>125</v>
      </c>
      <c r="N3" s="2"/>
    </row>
    <row r="4" spans="1:14" x14ac:dyDescent="0.35">
      <c r="A4" t="s">
        <v>575</v>
      </c>
      <c r="B4" t="s">
        <v>81</v>
      </c>
      <c r="C4" t="s">
        <v>81</v>
      </c>
      <c r="D4" t="s">
        <v>100</v>
      </c>
      <c r="E4" t="s">
        <v>122</v>
      </c>
      <c r="G4" t="str">
        <f>[1]Chemicals!A215</f>
        <v xml:space="preserve">     Fossil fuels</v>
      </c>
      <c r="H4" s="4">
        <f ca="1">[1]Chemicals!BB215</f>
        <v>28.003529823986078</v>
      </c>
      <c r="I4" t="s">
        <v>125</v>
      </c>
      <c r="N4" s="2"/>
    </row>
    <row r="5" spans="1:14" x14ac:dyDescent="0.35">
      <c r="A5" t="s">
        <v>575</v>
      </c>
      <c r="B5" t="s">
        <v>81</v>
      </c>
      <c r="C5" t="s">
        <v>81</v>
      </c>
      <c r="D5" t="s">
        <v>100</v>
      </c>
      <c r="E5" t="s">
        <v>122</v>
      </c>
      <c r="G5" t="str">
        <f>[1]Chemicals!A216</f>
        <v xml:space="preserve">     Coal</v>
      </c>
      <c r="H5" s="4">
        <f ca="1">[1]Chemicals!BB216</f>
        <v>0.32264196653808797</v>
      </c>
      <c r="I5" t="s">
        <v>125</v>
      </c>
      <c r="N5" s="2"/>
    </row>
    <row r="6" spans="1:14" x14ac:dyDescent="0.35">
      <c r="A6" t="s">
        <v>575</v>
      </c>
      <c r="B6" t="s">
        <v>81</v>
      </c>
      <c r="C6" t="s">
        <v>81</v>
      </c>
      <c r="D6" t="s">
        <v>100</v>
      </c>
      <c r="E6" t="s">
        <v>122</v>
      </c>
      <c r="G6" t="str">
        <f>[1]Chemicals!A217</f>
        <v xml:space="preserve">     Natural gas</v>
      </c>
      <c r="H6" s="4">
        <f ca="1">[1]Chemicals!BB217</f>
        <v>27.586648677787412</v>
      </c>
      <c r="I6" t="s">
        <v>125</v>
      </c>
      <c r="N6" s="2"/>
    </row>
    <row r="7" spans="1:14" x14ac:dyDescent="0.35">
      <c r="A7" t="s">
        <v>575</v>
      </c>
      <c r="B7" t="s">
        <v>81</v>
      </c>
      <c r="C7" t="s">
        <v>81</v>
      </c>
      <c r="D7" t="s">
        <v>100</v>
      </c>
      <c r="E7" t="s">
        <v>122</v>
      </c>
      <c r="G7" t="str">
        <f>[1]Chemicals!A218</f>
        <v xml:space="preserve">     Petroleum</v>
      </c>
      <c r="H7" s="4">
        <f ca="1">[1]Chemicals!BB218</f>
        <v>9.423917966057585E-2</v>
      </c>
      <c r="I7" t="s">
        <v>125</v>
      </c>
      <c r="N7" s="2"/>
    </row>
    <row r="8" spans="1:14" x14ac:dyDescent="0.35">
      <c r="A8" t="s">
        <v>575</v>
      </c>
      <c r="B8" t="s">
        <v>81</v>
      </c>
      <c r="C8" t="s">
        <v>81</v>
      </c>
      <c r="D8" t="s">
        <v>100</v>
      </c>
      <c r="E8" t="s">
        <v>122</v>
      </c>
      <c r="G8" t="str">
        <f>[1]Chemicals!A219</f>
        <v>Water consumption, gallons/ton</v>
      </c>
      <c r="H8" s="4">
        <f ca="1">[1]Chemicals!BB219</f>
        <v>221.55004083942057</v>
      </c>
      <c r="I8" t="s">
        <v>126</v>
      </c>
      <c r="N8" s="2"/>
    </row>
    <row r="9" spans="1:14" x14ac:dyDescent="0.35">
      <c r="A9" t="s">
        <v>575</v>
      </c>
      <c r="B9" t="s">
        <v>81</v>
      </c>
      <c r="C9" t="s">
        <v>81</v>
      </c>
      <c r="D9" t="s">
        <v>100</v>
      </c>
      <c r="E9" t="s">
        <v>122</v>
      </c>
      <c r="G9" t="str">
        <f>[1]Chemicals!A220</f>
        <v>Total Emissions: grams/ton</v>
      </c>
      <c r="H9" s="4">
        <f>[1]Chemicals!BB220</f>
        <v>0</v>
      </c>
      <c r="N9" s="2"/>
    </row>
    <row r="10" spans="1:14" x14ac:dyDescent="0.35">
      <c r="A10" t="s">
        <v>575</v>
      </c>
      <c r="B10" t="s">
        <v>81</v>
      </c>
      <c r="C10" t="s">
        <v>81</v>
      </c>
      <c r="D10" t="s">
        <v>100</v>
      </c>
      <c r="E10" t="s">
        <v>122</v>
      </c>
      <c r="G10" t="str">
        <f>[1]Chemicals!A221</f>
        <v xml:space="preserve">     VOC</v>
      </c>
      <c r="H10" s="4">
        <f ca="1">[1]Chemicals!BB221</f>
        <v>368.09804705948471</v>
      </c>
      <c r="I10" t="s">
        <v>127</v>
      </c>
      <c r="N10" s="2"/>
    </row>
    <row r="11" spans="1:14" x14ac:dyDescent="0.35">
      <c r="A11" t="s">
        <v>575</v>
      </c>
      <c r="B11" t="s">
        <v>81</v>
      </c>
      <c r="C11" t="s">
        <v>81</v>
      </c>
      <c r="D11" t="s">
        <v>100</v>
      </c>
      <c r="E11" t="s">
        <v>122</v>
      </c>
      <c r="G11" t="str">
        <f>[1]Chemicals!A222</f>
        <v xml:space="preserve">     CO</v>
      </c>
      <c r="H11" s="4">
        <f ca="1">[1]Chemicals!BB222</f>
        <v>697.40697337196684</v>
      </c>
      <c r="I11" t="s">
        <v>127</v>
      </c>
      <c r="N11" s="2"/>
    </row>
    <row r="12" spans="1:14" x14ac:dyDescent="0.35">
      <c r="A12" t="s">
        <v>575</v>
      </c>
      <c r="B12" t="s">
        <v>81</v>
      </c>
      <c r="C12" t="s">
        <v>81</v>
      </c>
      <c r="D12" t="s">
        <v>100</v>
      </c>
      <c r="E12" t="s">
        <v>122</v>
      </c>
      <c r="G12" t="str">
        <f>[1]Chemicals!A223</f>
        <v xml:space="preserve">     NOx</v>
      </c>
      <c r="H12" s="4">
        <f ca="1">[1]Chemicals!BB223</f>
        <v>837.50479949582734</v>
      </c>
      <c r="I12" t="s">
        <v>127</v>
      </c>
      <c r="N12" s="2"/>
    </row>
    <row r="13" spans="1:14" x14ac:dyDescent="0.35">
      <c r="A13" t="s">
        <v>575</v>
      </c>
      <c r="B13" t="s">
        <v>81</v>
      </c>
      <c r="C13" t="s">
        <v>81</v>
      </c>
      <c r="D13" t="s">
        <v>100</v>
      </c>
      <c r="E13" t="s">
        <v>122</v>
      </c>
      <c r="G13" t="str">
        <f>[1]Chemicals!A224</f>
        <v xml:space="preserve">     PM10</v>
      </c>
      <c r="H13" s="4">
        <f ca="1">[1]Chemicals!BB224</f>
        <v>28.265544032659783</v>
      </c>
      <c r="I13" t="s">
        <v>127</v>
      </c>
      <c r="N13" s="2"/>
    </row>
    <row r="14" spans="1:14" x14ac:dyDescent="0.35">
      <c r="A14" t="s">
        <v>575</v>
      </c>
      <c r="B14" t="s">
        <v>81</v>
      </c>
      <c r="C14" t="s">
        <v>81</v>
      </c>
      <c r="D14" t="s">
        <v>100</v>
      </c>
      <c r="E14" t="s">
        <v>122</v>
      </c>
      <c r="G14" t="str">
        <f>[1]Chemicals!A225</f>
        <v xml:space="preserve">     PM2.5</v>
      </c>
      <c r="H14" s="4">
        <f ca="1">[1]Chemicals!BB225</f>
        <v>24.229985322600854</v>
      </c>
      <c r="I14" t="s">
        <v>127</v>
      </c>
      <c r="N14" s="2"/>
    </row>
    <row r="15" spans="1:14" x14ac:dyDescent="0.35">
      <c r="A15" t="s">
        <v>575</v>
      </c>
      <c r="B15" t="s">
        <v>81</v>
      </c>
      <c r="C15" t="s">
        <v>81</v>
      </c>
      <c r="D15" t="s">
        <v>100</v>
      </c>
      <c r="E15" t="s">
        <v>122</v>
      </c>
      <c r="G15" t="str">
        <f>[1]Chemicals!A226</f>
        <v xml:space="preserve">     SOx</v>
      </c>
      <c r="H15" s="4">
        <f ca="1">[1]Chemicals!BB226</f>
        <v>311.8920701439954</v>
      </c>
      <c r="I15" t="s">
        <v>127</v>
      </c>
      <c r="N15" s="2"/>
    </row>
    <row r="16" spans="1:14" x14ac:dyDescent="0.35">
      <c r="A16" t="s">
        <v>575</v>
      </c>
      <c r="B16" t="s">
        <v>81</v>
      </c>
      <c r="C16" t="s">
        <v>81</v>
      </c>
      <c r="D16" t="s">
        <v>100</v>
      </c>
      <c r="E16" t="s">
        <v>122</v>
      </c>
      <c r="G16" t="str">
        <f>[1]Chemicals!A227</f>
        <v xml:space="preserve">     BC</v>
      </c>
      <c r="H16" s="4">
        <f ca="1">[1]Chemicals!BB227</f>
        <v>1.9197130465348986</v>
      </c>
      <c r="I16" t="s">
        <v>127</v>
      </c>
      <c r="N16" s="2"/>
    </row>
    <row r="17" spans="1:14" x14ac:dyDescent="0.35">
      <c r="A17" t="s">
        <v>575</v>
      </c>
      <c r="B17" t="s">
        <v>81</v>
      </c>
      <c r="C17" t="s">
        <v>81</v>
      </c>
      <c r="D17" t="s">
        <v>100</v>
      </c>
      <c r="E17" t="s">
        <v>122</v>
      </c>
      <c r="G17" t="str">
        <f>[1]Chemicals!A228</f>
        <v xml:space="preserve">     OC</v>
      </c>
      <c r="H17" s="4">
        <f ca="1">[1]Chemicals!BB228</f>
        <v>5.0484343473235365</v>
      </c>
      <c r="I17" t="s">
        <v>127</v>
      </c>
      <c r="N17" s="2"/>
    </row>
    <row r="18" spans="1:14" x14ac:dyDescent="0.35">
      <c r="A18" t="s">
        <v>575</v>
      </c>
      <c r="B18" t="s">
        <v>81</v>
      </c>
      <c r="C18" t="s">
        <v>81</v>
      </c>
      <c r="D18" t="s">
        <v>100</v>
      </c>
      <c r="E18" t="s">
        <v>122</v>
      </c>
      <c r="G18" t="str">
        <f>[1]Chemicals!A229</f>
        <v xml:space="preserve">     CH4</v>
      </c>
      <c r="H18" s="4">
        <f ca="1">[1]Chemicals!BB229</f>
        <v>4727.2300664153308</v>
      </c>
      <c r="I18" t="s">
        <v>127</v>
      </c>
      <c r="N18" s="2"/>
    </row>
    <row r="19" spans="1:14" x14ac:dyDescent="0.35">
      <c r="A19" t="s">
        <v>575</v>
      </c>
      <c r="B19" t="s">
        <v>81</v>
      </c>
      <c r="C19" t="s">
        <v>81</v>
      </c>
      <c r="D19" t="s">
        <v>100</v>
      </c>
      <c r="E19" t="s">
        <v>122</v>
      </c>
      <c r="G19" t="str">
        <f>[1]Chemicals!A230</f>
        <v xml:space="preserve">     N2O</v>
      </c>
      <c r="H19" s="4">
        <f ca="1">[1]Chemicals!BB230</f>
        <v>21.248205051504083</v>
      </c>
      <c r="I19" t="s">
        <v>127</v>
      </c>
      <c r="N19" s="2"/>
    </row>
    <row r="20" spans="1:14" x14ac:dyDescent="0.35">
      <c r="A20" t="s">
        <v>575</v>
      </c>
      <c r="B20" t="s">
        <v>81</v>
      </c>
      <c r="C20" t="s">
        <v>81</v>
      </c>
      <c r="D20" t="s">
        <v>100</v>
      </c>
      <c r="E20" t="s">
        <v>122</v>
      </c>
      <c r="G20" t="str">
        <f>[1]Chemicals!A231</f>
        <v xml:space="preserve">     CO2</v>
      </c>
      <c r="H20" s="4">
        <f ca="1">[1]Chemicals!BB231</f>
        <v>331734.81194254488</v>
      </c>
      <c r="I20" t="s">
        <v>127</v>
      </c>
      <c r="N20" s="2"/>
    </row>
    <row r="21" spans="1:14" x14ac:dyDescent="0.35">
      <c r="A21" t="s">
        <v>575</v>
      </c>
      <c r="B21" t="s">
        <v>81</v>
      </c>
      <c r="C21" t="s">
        <v>81</v>
      </c>
      <c r="D21" t="s">
        <v>100</v>
      </c>
      <c r="E21" t="s">
        <v>122</v>
      </c>
      <c r="G21" t="str">
        <f>[1]Chemicals!A232</f>
        <v>Urban emissions: grams/ton</v>
      </c>
      <c r="H21" s="4">
        <f>[1]Chemicals!BB232</f>
        <v>0</v>
      </c>
      <c r="N21" s="2"/>
    </row>
    <row r="22" spans="1:14" x14ac:dyDescent="0.35">
      <c r="A22" t="s">
        <v>575</v>
      </c>
      <c r="B22" t="s">
        <v>81</v>
      </c>
      <c r="C22" t="s">
        <v>81</v>
      </c>
      <c r="D22" t="s">
        <v>100</v>
      </c>
      <c r="E22" t="s">
        <v>122</v>
      </c>
      <c r="G22" t="str">
        <f>[1]Chemicals!A233</f>
        <v xml:space="preserve">     VOC</v>
      </c>
      <c r="H22" s="4">
        <f ca="1">[1]Chemicals!BB233</f>
        <v>91.304219708900419</v>
      </c>
      <c r="I22" t="s">
        <v>127</v>
      </c>
      <c r="N22" s="2"/>
    </row>
    <row r="23" spans="1:14" x14ac:dyDescent="0.35">
      <c r="A23" t="s">
        <v>575</v>
      </c>
      <c r="B23" t="s">
        <v>81</v>
      </c>
      <c r="C23" t="s">
        <v>81</v>
      </c>
      <c r="D23" t="s">
        <v>100</v>
      </c>
      <c r="E23" t="s">
        <v>122</v>
      </c>
      <c r="G23" t="str">
        <f>[1]Chemicals!A234</f>
        <v xml:space="preserve">     CO</v>
      </c>
      <c r="H23" s="4">
        <f ca="1">[1]Chemicals!BB234</f>
        <v>51.822190095095593</v>
      </c>
      <c r="I23" t="s">
        <v>127</v>
      </c>
      <c r="N23" s="2"/>
    </row>
    <row r="24" spans="1:14" x14ac:dyDescent="0.35">
      <c r="A24" t="s">
        <v>575</v>
      </c>
      <c r="B24" t="s">
        <v>81</v>
      </c>
      <c r="C24" t="s">
        <v>81</v>
      </c>
      <c r="D24" t="s">
        <v>100</v>
      </c>
      <c r="E24" t="s">
        <v>122</v>
      </c>
      <c r="G24" t="str">
        <f>[1]Chemicals!A235</f>
        <v xml:space="preserve">     NOx</v>
      </c>
      <c r="H24" s="4">
        <f ca="1">[1]Chemicals!BB235</f>
        <v>64.71476529426053</v>
      </c>
      <c r="I24" t="s">
        <v>127</v>
      </c>
      <c r="N24" s="2"/>
    </row>
    <row r="25" spans="1:14" x14ac:dyDescent="0.35">
      <c r="A25" t="s">
        <v>575</v>
      </c>
      <c r="B25" t="s">
        <v>81</v>
      </c>
      <c r="C25" t="s">
        <v>81</v>
      </c>
      <c r="D25" t="s">
        <v>100</v>
      </c>
      <c r="E25" t="s">
        <v>122</v>
      </c>
      <c r="G25" t="str">
        <f>[1]Chemicals!A236</f>
        <v xml:space="preserve">     PM10</v>
      </c>
      <c r="H25" s="4">
        <f ca="1">[1]Chemicals!BB236</f>
        <v>2.8292021489845536</v>
      </c>
      <c r="I25" t="s">
        <v>127</v>
      </c>
      <c r="N25" s="2"/>
    </row>
    <row r="26" spans="1:14" x14ac:dyDescent="0.35">
      <c r="A26" t="s">
        <v>575</v>
      </c>
      <c r="B26" t="s">
        <v>81</v>
      </c>
      <c r="C26" t="s">
        <v>81</v>
      </c>
      <c r="D26" t="s">
        <v>100</v>
      </c>
      <c r="E26" t="s">
        <v>122</v>
      </c>
      <c r="G26" t="str">
        <f>[1]Chemicals!A237</f>
        <v xml:space="preserve">     PM2.5</v>
      </c>
      <c r="H26" s="4">
        <f ca="1">[1]Chemicals!BB237</f>
        <v>2.4355202624193542</v>
      </c>
      <c r="I26" t="s">
        <v>127</v>
      </c>
      <c r="N26" s="2"/>
    </row>
    <row r="27" spans="1:14" x14ac:dyDescent="0.35">
      <c r="A27" t="s">
        <v>575</v>
      </c>
      <c r="B27" t="s">
        <v>81</v>
      </c>
      <c r="C27" t="s">
        <v>81</v>
      </c>
      <c r="D27" t="s">
        <v>100</v>
      </c>
      <c r="E27" t="s">
        <v>122</v>
      </c>
      <c r="G27" t="str">
        <f>[1]Chemicals!A238</f>
        <v xml:space="preserve">     SOx</v>
      </c>
      <c r="H27" s="4">
        <f ca="1">[1]Chemicals!BB238</f>
        <v>14.858268725378515</v>
      </c>
      <c r="I27" t="s">
        <v>127</v>
      </c>
      <c r="N27" s="2"/>
    </row>
    <row r="28" spans="1:14" x14ac:dyDescent="0.35">
      <c r="A28" t="s">
        <v>575</v>
      </c>
      <c r="B28" t="s">
        <v>81</v>
      </c>
      <c r="C28" t="s">
        <v>81</v>
      </c>
      <c r="D28" t="s">
        <v>100</v>
      </c>
      <c r="E28" t="s">
        <v>122</v>
      </c>
      <c r="G28" t="str">
        <f>[1]Chemicals!A239</f>
        <v xml:space="preserve">     BC</v>
      </c>
      <c r="H28" s="4">
        <f ca="1">[1]Chemicals!BB239</f>
        <v>4.2936801766095468E-2</v>
      </c>
      <c r="I28" t="s">
        <v>127</v>
      </c>
      <c r="N28" s="2"/>
    </row>
    <row r="29" spans="1:14" x14ac:dyDescent="0.35">
      <c r="A29" t="s">
        <v>575</v>
      </c>
      <c r="B29" t="s">
        <v>81</v>
      </c>
      <c r="C29" t="s">
        <v>81</v>
      </c>
      <c r="D29" t="s">
        <v>100</v>
      </c>
      <c r="E29" t="s">
        <v>122</v>
      </c>
      <c r="G29" t="str">
        <f>[1]Chemicals!A240</f>
        <v xml:space="preserve">     OC</v>
      </c>
      <c r="H29" s="4">
        <f ca="1">[1]Chemicals!BB240</f>
        <v>0.42535423968540431</v>
      </c>
      <c r="I29" t="s">
        <v>127</v>
      </c>
      <c r="N29" s="2"/>
    </row>
    <row r="30" spans="1:14" x14ac:dyDescent="0.35">
      <c r="A30" t="s">
        <v>575</v>
      </c>
      <c r="B30" t="s">
        <v>71</v>
      </c>
      <c r="C30" t="s">
        <v>332</v>
      </c>
      <c r="D30" t="s">
        <v>120</v>
      </c>
      <c r="E30" t="s">
        <v>119</v>
      </c>
      <c r="G30" t="s">
        <v>537</v>
      </c>
      <c r="H30" s="4"/>
      <c r="N30" s="2"/>
    </row>
    <row r="31" spans="1:14" x14ac:dyDescent="0.35">
      <c r="A31" t="s">
        <v>575</v>
      </c>
      <c r="B31" t="s">
        <v>71</v>
      </c>
      <c r="C31" t="s">
        <v>332</v>
      </c>
      <c r="D31" t="s">
        <v>120</v>
      </c>
      <c r="E31" t="s">
        <v>119</v>
      </c>
      <c r="G31" t="str">
        <f>[1]EtOH!D403</f>
        <v>Total energy</v>
      </c>
      <c r="H31" s="4">
        <f>SUM(K31:L31)</f>
        <v>28144</v>
      </c>
      <c r="I31" t="s">
        <v>128</v>
      </c>
      <c r="K31" s="7">
        <f>[1]EtOH!E403</f>
        <v>15706</v>
      </c>
      <c r="L31" s="7">
        <f>[1]EtOH!F403</f>
        <v>12438</v>
      </c>
      <c r="N31" s="2"/>
    </row>
    <row r="32" spans="1:14" x14ac:dyDescent="0.35">
      <c r="A32" t="s">
        <v>575</v>
      </c>
      <c r="B32" t="s">
        <v>71</v>
      </c>
      <c r="C32" t="s">
        <v>332</v>
      </c>
      <c r="D32" t="s">
        <v>120</v>
      </c>
      <c r="E32" t="s">
        <v>119</v>
      </c>
      <c r="G32" t="str">
        <f>[1]EtOH!D404</f>
        <v>Fossil fuels</v>
      </c>
      <c r="H32" s="4">
        <f t="shared" ref="H32:H57" si="0">SUM(K32:L32)</f>
        <v>27817</v>
      </c>
      <c r="I32" t="s">
        <v>128</v>
      </c>
      <c r="K32" s="7">
        <f>[1]EtOH!E404</f>
        <v>15688</v>
      </c>
      <c r="L32" s="7">
        <f>[1]EtOH!F404</f>
        <v>12129</v>
      </c>
      <c r="N32" s="2"/>
    </row>
    <row r="33" spans="1:14" x14ac:dyDescent="0.35">
      <c r="A33" t="s">
        <v>575</v>
      </c>
      <c r="B33" t="s">
        <v>71</v>
      </c>
      <c r="C33" t="s">
        <v>332</v>
      </c>
      <c r="D33" t="s">
        <v>120</v>
      </c>
      <c r="E33" t="s">
        <v>119</v>
      </c>
      <c r="G33" t="str">
        <f>[1]EtOH!D405</f>
        <v>Coal</v>
      </c>
      <c r="H33" s="4">
        <f t="shared" si="0"/>
        <v>1264</v>
      </c>
      <c r="I33" t="s">
        <v>128</v>
      </c>
      <c r="K33" s="7">
        <f>[1]EtOH!E405</f>
        <v>127</v>
      </c>
      <c r="L33" s="7">
        <f>[1]EtOH!F405</f>
        <v>1137</v>
      </c>
      <c r="N33" s="2"/>
    </row>
    <row r="34" spans="1:14" x14ac:dyDescent="0.35">
      <c r="A34" t="s">
        <v>575</v>
      </c>
      <c r="B34" t="s">
        <v>71</v>
      </c>
      <c r="C34" t="s">
        <v>332</v>
      </c>
      <c r="D34" t="s">
        <v>120</v>
      </c>
      <c r="E34" t="s">
        <v>119</v>
      </c>
      <c r="G34" t="str">
        <f>[1]EtOH!D406</f>
        <v>Natural gas</v>
      </c>
      <c r="H34" s="4">
        <f t="shared" si="0"/>
        <v>15061</v>
      </c>
      <c r="I34" t="s">
        <v>128</v>
      </c>
      <c r="K34" s="7">
        <f>[1]EtOH!E406</f>
        <v>9366</v>
      </c>
      <c r="L34" s="7">
        <f>[1]EtOH!F406</f>
        <v>5695</v>
      </c>
      <c r="N34" s="2"/>
    </row>
    <row r="35" spans="1:14" x14ac:dyDescent="0.35">
      <c r="A35" t="s">
        <v>575</v>
      </c>
      <c r="B35" t="s">
        <v>71</v>
      </c>
      <c r="C35" t="s">
        <v>332</v>
      </c>
      <c r="D35" t="s">
        <v>120</v>
      </c>
      <c r="E35" t="s">
        <v>119</v>
      </c>
      <c r="G35" t="str">
        <f>[1]EtOH!D407</f>
        <v>Petroleum</v>
      </c>
      <c r="H35" s="4">
        <f t="shared" si="0"/>
        <v>11493</v>
      </c>
      <c r="I35" t="s">
        <v>128</v>
      </c>
      <c r="K35" s="7">
        <f>[1]EtOH!E407</f>
        <v>6196</v>
      </c>
      <c r="L35" s="7">
        <f>[1]EtOH!F407</f>
        <v>5297</v>
      </c>
      <c r="N35" s="2"/>
    </row>
    <row r="36" spans="1:14" x14ac:dyDescent="0.35">
      <c r="A36" t="s">
        <v>575</v>
      </c>
      <c r="B36" t="s">
        <v>71</v>
      </c>
      <c r="C36" t="s">
        <v>332</v>
      </c>
      <c r="D36" t="s">
        <v>120</v>
      </c>
      <c r="E36" t="s">
        <v>119</v>
      </c>
      <c r="G36" t="str">
        <f>[1]EtOH!D408</f>
        <v>Water consumption</v>
      </c>
      <c r="H36" s="4">
        <f t="shared" si="0"/>
        <v>0</v>
      </c>
      <c r="I36" t="s">
        <v>129</v>
      </c>
      <c r="K36" s="7">
        <f>[1]EtOH!E408</f>
        <v>0</v>
      </c>
      <c r="L36" s="7">
        <f>[1]EtOH!F408</f>
        <v>0</v>
      </c>
      <c r="N36" s="2"/>
    </row>
    <row r="37" spans="1:14" x14ac:dyDescent="0.35">
      <c r="A37" t="s">
        <v>575</v>
      </c>
      <c r="B37" t="s">
        <v>71</v>
      </c>
      <c r="C37" t="s">
        <v>332</v>
      </c>
      <c r="D37" t="s">
        <v>120</v>
      </c>
      <c r="E37" t="s">
        <v>119</v>
      </c>
      <c r="G37" t="s">
        <v>539</v>
      </c>
      <c r="H37" s="4"/>
      <c r="N37" s="2"/>
    </row>
    <row r="38" spans="1:14" x14ac:dyDescent="0.35">
      <c r="A38" t="s">
        <v>575</v>
      </c>
      <c r="B38" t="s">
        <v>71</v>
      </c>
      <c r="C38" t="s">
        <v>332</v>
      </c>
      <c r="D38" t="s">
        <v>120</v>
      </c>
      <c r="E38" t="s">
        <v>119</v>
      </c>
      <c r="G38" t="str">
        <f>[1]EtOH!D409</f>
        <v>VOC</v>
      </c>
      <c r="H38" s="4">
        <f t="shared" si="0"/>
        <v>0.182</v>
      </c>
      <c r="I38" t="s">
        <v>130</v>
      </c>
      <c r="K38" s="7">
        <f>[1]EtOH!E409</f>
        <v>9.2999999999999999E-2</v>
      </c>
      <c r="L38" s="7">
        <f>[1]EtOH!F409</f>
        <v>8.8999999999999996E-2</v>
      </c>
      <c r="N38" s="2"/>
    </row>
    <row r="39" spans="1:14" x14ac:dyDescent="0.35">
      <c r="A39" t="s">
        <v>575</v>
      </c>
      <c r="B39" t="s">
        <v>71</v>
      </c>
      <c r="C39" t="s">
        <v>332</v>
      </c>
      <c r="D39" t="s">
        <v>120</v>
      </c>
      <c r="E39" t="s">
        <v>119</v>
      </c>
      <c r="G39" t="str">
        <f>[1]EtOH!D410</f>
        <v>CO</v>
      </c>
      <c r="H39" s="4">
        <f t="shared" si="0"/>
        <v>0.80100000000000005</v>
      </c>
      <c r="I39" t="s">
        <v>130</v>
      </c>
      <c r="K39" s="7">
        <f>[1]EtOH!E410</f>
        <v>0.13400000000000001</v>
      </c>
      <c r="L39" s="7">
        <f>[1]EtOH!F410</f>
        <v>0.66700000000000004</v>
      </c>
      <c r="N39" s="2"/>
    </row>
    <row r="40" spans="1:14" x14ac:dyDescent="0.35">
      <c r="A40" t="s">
        <v>575</v>
      </c>
      <c r="B40" t="s">
        <v>71</v>
      </c>
      <c r="C40" t="s">
        <v>332</v>
      </c>
      <c r="D40" t="s">
        <v>120</v>
      </c>
      <c r="E40" t="s">
        <v>119</v>
      </c>
      <c r="G40" t="str">
        <f>[1]EtOH!D411</f>
        <v>NOx</v>
      </c>
      <c r="H40" s="4">
        <f t="shared" si="0"/>
        <v>2.8159999999999998</v>
      </c>
      <c r="I40" t="s">
        <v>130</v>
      </c>
      <c r="K40" s="7">
        <f>[1]EtOH!E411</f>
        <v>0.44400000000000001</v>
      </c>
      <c r="L40" s="7">
        <f>[1]EtOH!F411</f>
        <v>2.3719999999999999</v>
      </c>
      <c r="N40" s="2"/>
    </row>
    <row r="41" spans="1:14" x14ac:dyDescent="0.35">
      <c r="A41" t="s">
        <v>575</v>
      </c>
      <c r="B41" t="s">
        <v>71</v>
      </c>
      <c r="C41" t="s">
        <v>332</v>
      </c>
      <c r="D41" t="s">
        <v>120</v>
      </c>
      <c r="E41" t="s">
        <v>119</v>
      </c>
      <c r="G41" t="str">
        <f>[1]EtOH!D412</f>
        <v>PM10</v>
      </c>
      <c r="H41" s="4">
        <f t="shared" si="0"/>
        <v>0.36199999999999999</v>
      </c>
      <c r="I41" t="s">
        <v>130</v>
      </c>
      <c r="K41" s="7">
        <f>[1]EtOH!E412</f>
        <v>0.17</v>
      </c>
      <c r="L41" s="7">
        <f>[1]EtOH!F412</f>
        <v>0.192</v>
      </c>
      <c r="N41" s="2"/>
    </row>
    <row r="42" spans="1:14" x14ac:dyDescent="0.35">
      <c r="A42" t="s">
        <v>575</v>
      </c>
      <c r="B42" t="s">
        <v>71</v>
      </c>
      <c r="C42" t="s">
        <v>332</v>
      </c>
      <c r="D42" t="s">
        <v>120</v>
      </c>
      <c r="E42" t="s">
        <v>119</v>
      </c>
      <c r="G42" t="str">
        <f>[1]EtOH!D413</f>
        <v>PM2.5</v>
      </c>
      <c r="H42" s="4">
        <f t="shared" si="0"/>
        <v>7.3000000000000009E-2</v>
      </c>
      <c r="I42" t="s">
        <v>130</v>
      </c>
      <c r="K42" s="7">
        <f>[1]EtOH!E413</f>
        <v>0.05</v>
      </c>
      <c r="L42" s="7">
        <f>[1]EtOH!F413</f>
        <v>2.3E-2</v>
      </c>
      <c r="N42" s="2"/>
    </row>
    <row r="43" spans="1:14" x14ac:dyDescent="0.35">
      <c r="A43" t="s">
        <v>575</v>
      </c>
      <c r="B43" t="s">
        <v>71</v>
      </c>
      <c r="C43" t="s">
        <v>332</v>
      </c>
      <c r="D43" t="s">
        <v>120</v>
      </c>
      <c r="E43" t="s">
        <v>119</v>
      </c>
      <c r="G43" t="str">
        <f>[1]EtOH!D414</f>
        <v>SOx</v>
      </c>
      <c r="H43" s="4">
        <f t="shared" si="0"/>
        <v>3.1159999999999997</v>
      </c>
      <c r="I43" t="s">
        <v>130</v>
      </c>
      <c r="K43" s="7">
        <f>[1]EtOH!E414</f>
        <v>0.19500000000000001</v>
      </c>
      <c r="L43" s="7">
        <f>[1]EtOH!F414</f>
        <v>2.9209999999999998</v>
      </c>
      <c r="N43" s="2"/>
    </row>
    <row r="44" spans="1:14" x14ac:dyDescent="0.35">
      <c r="A44" t="s">
        <v>575</v>
      </c>
      <c r="B44" t="s">
        <v>71</v>
      </c>
      <c r="C44" t="s">
        <v>332</v>
      </c>
      <c r="D44" t="s">
        <v>120</v>
      </c>
      <c r="E44" t="s">
        <v>119</v>
      </c>
      <c r="G44" t="str">
        <f>[1]EtOH!D415</f>
        <v>BC</v>
      </c>
      <c r="H44" s="4">
        <f t="shared" si="0"/>
        <v>0</v>
      </c>
      <c r="I44" t="s">
        <v>130</v>
      </c>
      <c r="K44" s="7">
        <f>[1]EtOH!E415</f>
        <v>0</v>
      </c>
      <c r="L44" s="7">
        <f>[1]EtOH!F415</f>
        <v>0</v>
      </c>
      <c r="N44" s="2"/>
    </row>
    <row r="45" spans="1:14" x14ac:dyDescent="0.35">
      <c r="A45" t="s">
        <v>575</v>
      </c>
      <c r="B45" t="s">
        <v>71</v>
      </c>
      <c r="C45" t="s">
        <v>332</v>
      </c>
      <c r="D45" t="s">
        <v>120</v>
      </c>
      <c r="E45" t="s">
        <v>119</v>
      </c>
      <c r="G45" t="str">
        <f>[1]EtOH!D416</f>
        <v>OC</v>
      </c>
      <c r="H45" s="4">
        <f t="shared" si="0"/>
        <v>0</v>
      </c>
      <c r="I45" t="s">
        <v>130</v>
      </c>
      <c r="K45" s="7">
        <f>[1]EtOH!E416</f>
        <v>0</v>
      </c>
      <c r="L45" s="7">
        <f>[1]EtOH!F416</f>
        <v>0</v>
      </c>
      <c r="N45" s="2"/>
    </row>
    <row r="46" spans="1:14" x14ac:dyDescent="0.35">
      <c r="A46" t="s">
        <v>575</v>
      </c>
      <c r="B46" t="s">
        <v>71</v>
      </c>
      <c r="C46" t="s">
        <v>332</v>
      </c>
      <c r="D46" t="s">
        <v>120</v>
      </c>
      <c r="E46" t="s">
        <v>119</v>
      </c>
      <c r="G46" t="str">
        <f>[1]EtOH!D417</f>
        <v>CH4</v>
      </c>
      <c r="H46" s="4">
        <f t="shared" si="0"/>
        <v>4.7069999999999999</v>
      </c>
      <c r="I46" t="s">
        <v>130</v>
      </c>
      <c r="K46" s="7">
        <f>[1]EtOH!E417</f>
        <v>2.3929999999999998</v>
      </c>
      <c r="L46" s="7">
        <f>[1]EtOH!F417</f>
        <v>2.3140000000000001</v>
      </c>
      <c r="N46" s="2"/>
    </row>
    <row r="47" spans="1:14" x14ac:dyDescent="0.35">
      <c r="A47" t="s">
        <v>575</v>
      </c>
      <c r="B47" t="s">
        <v>71</v>
      </c>
      <c r="C47" t="s">
        <v>332</v>
      </c>
      <c r="D47" t="s">
        <v>120</v>
      </c>
      <c r="E47" t="s">
        <v>119</v>
      </c>
      <c r="G47" t="str">
        <f>[1]EtOH!D418</f>
        <v>N2O</v>
      </c>
      <c r="H47" s="4">
        <f t="shared" si="0"/>
        <v>6.0000000000000001E-3</v>
      </c>
      <c r="I47" t="s">
        <v>130</v>
      </c>
      <c r="K47" s="7">
        <f>[1]EtOH!E418</f>
        <v>2E-3</v>
      </c>
      <c r="L47" s="7">
        <f>[1]EtOH!F418</f>
        <v>4.0000000000000001E-3</v>
      </c>
      <c r="N47" s="2"/>
    </row>
    <row r="48" spans="1:14" x14ac:dyDescent="0.35">
      <c r="A48" t="s">
        <v>575</v>
      </c>
      <c r="B48" t="s">
        <v>71</v>
      </c>
      <c r="C48" t="s">
        <v>332</v>
      </c>
      <c r="D48" t="s">
        <v>120</v>
      </c>
      <c r="E48" t="s">
        <v>119</v>
      </c>
      <c r="G48" t="str">
        <f>[1]EtOH!D419</f>
        <v>CO2</v>
      </c>
      <c r="H48" s="4">
        <f t="shared" si="0"/>
        <v>1012</v>
      </c>
      <c r="I48" t="s">
        <v>130</v>
      </c>
      <c r="K48" s="7">
        <f>[1]EtOH!E419</f>
        <v>97</v>
      </c>
      <c r="L48" s="7">
        <f>[1]EtOH!F419</f>
        <v>915</v>
      </c>
      <c r="N48" s="2"/>
    </row>
    <row r="49" spans="1:14" x14ac:dyDescent="0.35">
      <c r="A49" t="s">
        <v>575</v>
      </c>
      <c r="B49" t="s">
        <v>71</v>
      </c>
      <c r="C49" t="s">
        <v>332</v>
      </c>
      <c r="D49" t="s">
        <v>120</v>
      </c>
      <c r="E49" t="s">
        <v>119</v>
      </c>
      <c r="G49" t="s">
        <v>538</v>
      </c>
      <c r="H49" s="4"/>
      <c r="N49" s="2"/>
    </row>
    <row r="50" spans="1:14" x14ac:dyDescent="0.35">
      <c r="A50" t="s">
        <v>575</v>
      </c>
      <c r="B50" t="s">
        <v>71</v>
      </c>
      <c r="C50" t="s">
        <v>332</v>
      </c>
      <c r="D50" t="s">
        <v>120</v>
      </c>
      <c r="E50" t="s">
        <v>119</v>
      </c>
      <c r="G50" t="str">
        <f>[1]EtOH!D420</f>
        <v>Urban VOC</v>
      </c>
      <c r="H50" s="4">
        <f t="shared" si="0"/>
        <v>3.4999999999999996E-2</v>
      </c>
      <c r="I50" t="s">
        <v>130</v>
      </c>
      <c r="K50" s="7">
        <f>[1]EtOH!E420</f>
        <v>1.2999999999999999E-2</v>
      </c>
      <c r="L50" s="7">
        <f>[1]EtOH!F420</f>
        <v>2.1999999999999999E-2</v>
      </c>
      <c r="N50" s="2"/>
    </row>
    <row r="51" spans="1:14" x14ac:dyDescent="0.35">
      <c r="A51" t="s">
        <v>575</v>
      </c>
      <c r="B51" t="s">
        <v>71</v>
      </c>
      <c r="C51" t="s">
        <v>332</v>
      </c>
      <c r="D51" t="s">
        <v>120</v>
      </c>
      <c r="E51" t="s">
        <v>119</v>
      </c>
      <c r="G51" t="str">
        <f>[1]EtOH!D421</f>
        <v>Urban CO</v>
      </c>
      <c r="H51" s="4">
        <f t="shared" si="0"/>
        <v>7.9000000000000001E-2</v>
      </c>
      <c r="I51" t="s">
        <v>130</v>
      </c>
      <c r="K51" s="7">
        <f>[1]EtOH!E421</f>
        <v>1.2999999999999999E-2</v>
      </c>
      <c r="L51" s="7">
        <f>[1]EtOH!F421</f>
        <v>6.6000000000000003E-2</v>
      </c>
      <c r="N51" s="2"/>
    </row>
    <row r="52" spans="1:14" x14ac:dyDescent="0.35">
      <c r="A52" t="s">
        <v>575</v>
      </c>
      <c r="B52" t="s">
        <v>71</v>
      </c>
      <c r="C52" t="s">
        <v>332</v>
      </c>
      <c r="D52" t="s">
        <v>120</v>
      </c>
      <c r="E52" t="s">
        <v>119</v>
      </c>
      <c r="G52" t="str">
        <f>[1]EtOH!D422</f>
        <v>Urban NOx</v>
      </c>
      <c r="H52" s="4">
        <f t="shared" si="0"/>
        <v>0.23</v>
      </c>
      <c r="I52" t="s">
        <v>130</v>
      </c>
      <c r="K52" s="7">
        <f>[1]EtOH!E422</f>
        <v>3.5000000000000003E-2</v>
      </c>
      <c r="L52" s="7">
        <f>[1]EtOH!F422</f>
        <v>0.19500000000000001</v>
      </c>
      <c r="N52" s="2"/>
    </row>
    <row r="53" spans="1:14" x14ac:dyDescent="0.35">
      <c r="A53" t="s">
        <v>575</v>
      </c>
      <c r="B53" t="s">
        <v>71</v>
      </c>
      <c r="C53" t="s">
        <v>332</v>
      </c>
      <c r="D53" t="s">
        <v>120</v>
      </c>
      <c r="E53" t="s">
        <v>119</v>
      </c>
      <c r="G53" t="str">
        <f>[1]EtOH!D423</f>
        <v>Urban PM10</v>
      </c>
      <c r="H53" s="4">
        <f t="shared" si="0"/>
        <v>1.3000000000000001E-2</v>
      </c>
      <c r="I53" t="s">
        <v>130</v>
      </c>
      <c r="K53" s="7">
        <f>[1]EtOH!E423</f>
        <v>5.0000000000000001E-3</v>
      </c>
      <c r="L53" s="7">
        <f>[1]EtOH!F423</f>
        <v>8.0000000000000002E-3</v>
      </c>
      <c r="N53" s="2"/>
    </row>
    <row r="54" spans="1:14" x14ac:dyDescent="0.35">
      <c r="A54" t="s">
        <v>575</v>
      </c>
      <c r="B54" t="s">
        <v>71</v>
      </c>
      <c r="C54" t="s">
        <v>332</v>
      </c>
      <c r="D54" t="s">
        <v>120</v>
      </c>
      <c r="E54" t="s">
        <v>119</v>
      </c>
      <c r="G54" t="str">
        <f>[1]EtOH!D424</f>
        <v>Urban PM2.5</v>
      </c>
      <c r="H54" s="4">
        <f t="shared" si="0"/>
        <v>9.0000000000000011E-3</v>
      </c>
      <c r="I54" t="s">
        <v>130</v>
      </c>
      <c r="K54" s="7">
        <f>[1]EtOH!E424</f>
        <v>3.0000000000000001E-3</v>
      </c>
      <c r="L54" s="7">
        <f>[1]EtOH!F424</f>
        <v>6.0000000000000001E-3</v>
      </c>
      <c r="N54" s="2"/>
    </row>
    <row r="55" spans="1:14" x14ac:dyDescent="0.35">
      <c r="A55" t="s">
        <v>575</v>
      </c>
      <c r="B55" t="s">
        <v>71</v>
      </c>
      <c r="C55" t="s">
        <v>332</v>
      </c>
      <c r="D55" t="s">
        <v>120</v>
      </c>
      <c r="E55" t="s">
        <v>119</v>
      </c>
      <c r="G55" t="str">
        <f>[1]EtOH!D425</f>
        <v>Urban SOx</v>
      </c>
      <c r="H55" s="4">
        <f t="shared" si="0"/>
        <v>0.10199999999999999</v>
      </c>
      <c r="I55" t="s">
        <v>130</v>
      </c>
      <c r="K55" s="7">
        <f>[1]EtOH!E425</f>
        <v>2.9000000000000001E-2</v>
      </c>
      <c r="L55" s="7">
        <f>[1]EtOH!F425</f>
        <v>7.2999999999999995E-2</v>
      </c>
      <c r="N55" s="2"/>
    </row>
    <row r="56" spans="1:14" x14ac:dyDescent="0.35">
      <c r="A56" t="s">
        <v>575</v>
      </c>
      <c r="B56" t="s">
        <v>71</v>
      </c>
      <c r="C56" t="s">
        <v>332</v>
      </c>
      <c r="D56" t="s">
        <v>120</v>
      </c>
      <c r="E56" t="s">
        <v>119</v>
      </c>
      <c r="G56" t="str">
        <f>[1]EtOH!D426</f>
        <v>Urban BC</v>
      </c>
      <c r="H56" s="4">
        <f t="shared" si="0"/>
        <v>0</v>
      </c>
      <c r="I56" t="s">
        <v>130</v>
      </c>
      <c r="K56" s="7">
        <f>[1]EtOH!E426</f>
        <v>0</v>
      </c>
      <c r="L56" s="7">
        <f>[1]EtOH!F426</f>
        <v>0</v>
      </c>
      <c r="N56" s="2"/>
    </row>
    <row r="57" spans="1:14" x14ac:dyDescent="0.35">
      <c r="A57" t="s">
        <v>575</v>
      </c>
      <c r="B57" t="s">
        <v>71</v>
      </c>
      <c r="C57" t="s">
        <v>332</v>
      </c>
      <c r="D57" t="s">
        <v>120</v>
      </c>
      <c r="E57" t="s">
        <v>119</v>
      </c>
      <c r="G57" t="str">
        <f>[1]EtOH!D427</f>
        <v>Urban OC</v>
      </c>
      <c r="H57" s="4">
        <f t="shared" si="0"/>
        <v>0</v>
      </c>
      <c r="I57" t="s">
        <v>130</v>
      </c>
      <c r="K57" s="7">
        <f>[1]EtOH!E427</f>
        <v>0</v>
      </c>
      <c r="L57" s="7">
        <f>[1]EtOH!F427</f>
        <v>0</v>
      </c>
      <c r="N57" s="2"/>
    </row>
    <row r="58" spans="1:14" x14ac:dyDescent="0.35">
      <c r="A58" t="s">
        <v>575</v>
      </c>
      <c r="B58" t="s">
        <v>27</v>
      </c>
      <c r="C58" t="s">
        <v>26</v>
      </c>
      <c r="D58" t="s">
        <v>100</v>
      </c>
      <c r="E58" t="s">
        <v>122</v>
      </c>
      <c r="G58" t="str">
        <f>[1]Chemicals!A146</f>
        <v>Energy Use: mmBtu/ton of product</v>
      </c>
      <c r="H58" s="4">
        <f>[1]Chemicals!AH146</f>
        <v>0</v>
      </c>
      <c r="N58" s="2"/>
    </row>
    <row r="59" spans="1:14" x14ac:dyDescent="0.35">
      <c r="A59" t="s">
        <v>575</v>
      </c>
      <c r="B59" t="s">
        <v>27</v>
      </c>
      <c r="C59" t="s">
        <v>26</v>
      </c>
      <c r="D59" t="s">
        <v>100</v>
      </c>
      <c r="E59" t="s">
        <v>122</v>
      </c>
      <c r="G59" t="str">
        <f>[1]Chemicals!A147</f>
        <v xml:space="preserve">     Total Energy</v>
      </c>
      <c r="H59" s="4">
        <f ca="1">[1]Chemicals!AH147</f>
        <v>88.85940087776612</v>
      </c>
      <c r="I59" t="s">
        <v>125</v>
      </c>
      <c r="N59" s="2"/>
    </row>
    <row r="60" spans="1:14" x14ac:dyDescent="0.35">
      <c r="A60" t="s">
        <v>575</v>
      </c>
      <c r="B60" t="s">
        <v>27</v>
      </c>
      <c r="C60" t="s">
        <v>26</v>
      </c>
      <c r="D60" t="s">
        <v>100</v>
      </c>
      <c r="E60" t="s">
        <v>122</v>
      </c>
      <c r="G60" t="str">
        <f>[1]Chemicals!A148</f>
        <v xml:space="preserve">     Fossil Fuels</v>
      </c>
      <c r="H60" s="4">
        <f ca="1">[1]Chemicals!AH148</f>
        <v>88.878410568108293</v>
      </c>
      <c r="I60" t="s">
        <v>125</v>
      </c>
      <c r="N60" s="2"/>
    </row>
    <row r="61" spans="1:14" x14ac:dyDescent="0.35">
      <c r="A61" t="s">
        <v>575</v>
      </c>
      <c r="B61" t="s">
        <v>27</v>
      </c>
      <c r="C61" t="s">
        <v>26</v>
      </c>
      <c r="D61" t="s">
        <v>100</v>
      </c>
      <c r="E61" t="s">
        <v>122</v>
      </c>
      <c r="G61" t="str">
        <f>[1]Chemicals!A149</f>
        <v xml:space="preserve">     Coal</v>
      </c>
      <c r="H61" s="4">
        <f ca="1">[1]Chemicals!AH149</f>
        <v>-1.1372653884974052E-2</v>
      </c>
      <c r="I61" t="s">
        <v>125</v>
      </c>
      <c r="N61" s="2"/>
    </row>
    <row r="62" spans="1:14" x14ac:dyDescent="0.35">
      <c r="A62" t="s">
        <v>575</v>
      </c>
      <c r="B62" t="s">
        <v>27</v>
      </c>
      <c r="C62" t="s">
        <v>26</v>
      </c>
      <c r="D62" t="s">
        <v>100</v>
      </c>
      <c r="E62" t="s">
        <v>122</v>
      </c>
      <c r="G62" t="str">
        <f>[1]Chemicals!A150</f>
        <v xml:space="preserve">     Natural Gas</v>
      </c>
      <c r="H62" s="4">
        <f ca="1">[1]Chemicals!AH150</f>
        <v>85.745089758199683</v>
      </c>
      <c r="I62" t="s">
        <v>125</v>
      </c>
      <c r="N62" s="2"/>
    </row>
    <row r="63" spans="1:14" x14ac:dyDescent="0.35">
      <c r="A63" t="s">
        <v>575</v>
      </c>
      <c r="B63" t="s">
        <v>27</v>
      </c>
      <c r="C63" t="s">
        <v>26</v>
      </c>
      <c r="D63" t="s">
        <v>100</v>
      </c>
      <c r="E63" t="s">
        <v>122</v>
      </c>
      <c r="G63" t="str">
        <f>[1]Chemicals!A151</f>
        <v xml:space="preserve">     Petroleum</v>
      </c>
      <c r="H63" s="4">
        <f ca="1">[1]Chemicals!AH151</f>
        <v>3.1446934637935877</v>
      </c>
      <c r="I63" t="s">
        <v>125</v>
      </c>
      <c r="N63" s="2"/>
    </row>
    <row r="64" spans="1:14" x14ac:dyDescent="0.35">
      <c r="A64" t="s">
        <v>575</v>
      </c>
      <c r="B64" t="s">
        <v>27</v>
      </c>
      <c r="C64" t="s">
        <v>26</v>
      </c>
      <c r="D64" t="s">
        <v>100</v>
      </c>
      <c r="E64" t="s">
        <v>122</v>
      </c>
      <c r="G64" t="str">
        <f>[1]Chemicals!A152</f>
        <v>Water consumption, gallons/ton</v>
      </c>
      <c r="H64" s="4">
        <f ca="1">[1]Chemicals!AH152</f>
        <v>2658.2002866488015</v>
      </c>
      <c r="I64" t="s">
        <v>126</v>
      </c>
      <c r="N64" s="2"/>
    </row>
    <row r="65" spans="1:14" x14ac:dyDescent="0.35">
      <c r="A65" t="s">
        <v>575</v>
      </c>
      <c r="B65" t="s">
        <v>27</v>
      </c>
      <c r="C65" t="s">
        <v>26</v>
      </c>
      <c r="D65" t="s">
        <v>100</v>
      </c>
      <c r="E65" t="s">
        <v>122</v>
      </c>
      <c r="G65" t="str">
        <f>[1]Chemicals!A153</f>
        <v>Total Emissions: grams/ton</v>
      </c>
      <c r="H65" s="4">
        <f>[1]Chemicals!AH153</f>
        <v>0</v>
      </c>
      <c r="N65" s="2"/>
    </row>
    <row r="66" spans="1:14" x14ac:dyDescent="0.35">
      <c r="A66" t="s">
        <v>575</v>
      </c>
      <c r="B66" t="s">
        <v>27</v>
      </c>
      <c r="C66" t="s">
        <v>26</v>
      </c>
      <c r="D66" t="s">
        <v>100</v>
      </c>
      <c r="E66" t="s">
        <v>122</v>
      </c>
      <c r="G66" t="str">
        <f>[1]Chemicals!A154</f>
        <v xml:space="preserve">     VOC</v>
      </c>
      <c r="H66" s="4">
        <f ca="1">[1]Chemicals!AH154</f>
        <v>2920.7688881348604</v>
      </c>
      <c r="I66" t="s">
        <v>127</v>
      </c>
      <c r="N66" s="2"/>
    </row>
    <row r="67" spans="1:14" x14ac:dyDescent="0.35">
      <c r="A67" t="s">
        <v>575</v>
      </c>
      <c r="B67" t="s">
        <v>27</v>
      </c>
      <c r="C67" t="s">
        <v>26</v>
      </c>
      <c r="D67" t="s">
        <v>100</v>
      </c>
      <c r="E67" t="s">
        <v>122</v>
      </c>
      <c r="G67" t="str">
        <f>[1]Chemicals!A155</f>
        <v xml:space="preserve">     CO</v>
      </c>
      <c r="H67" s="4">
        <f ca="1">[1]Chemicals!AH155</f>
        <v>4473.0259897041005</v>
      </c>
      <c r="I67" t="s">
        <v>127</v>
      </c>
      <c r="N67" s="2"/>
    </row>
    <row r="68" spans="1:14" x14ac:dyDescent="0.35">
      <c r="A68" t="s">
        <v>575</v>
      </c>
      <c r="B68" t="s">
        <v>27</v>
      </c>
      <c r="C68" t="s">
        <v>26</v>
      </c>
      <c r="D68" t="s">
        <v>100</v>
      </c>
      <c r="E68" t="s">
        <v>122</v>
      </c>
      <c r="G68" t="str">
        <f>[1]Chemicals!A156</f>
        <v xml:space="preserve">     NOx</v>
      </c>
      <c r="H68" s="4">
        <f ca="1">[1]Chemicals!AH156</f>
        <v>33077.532412888322</v>
      </c>
      <c r="I68" t="s">
        <v>127</v>
      </c>
      <c r="N68" s="2"/>
    </row>
    <row r="69" spans="1:14" x14ac:dyDescent="0.35">
      <c r="A69" t="s">
        <v>575</v>
      </c>
      <c r="B69" t="s">
        <v>27</v>
      </c>
      <c r="C69" t="s">
        <v>26</v>
      </c>
      <c r="D69" t="s">
        <v>100</v>
      </c>
      <c r="E69" t="s">
        <v>122</v>
      </c>
      <c r="G69" t="str">
        <f>[1]Chemicals!A157</f>
        <v xml:space="preserve">     PM10</v>
      </c>
      <c r="H69" s="4">
        <f ca="1">[1]Chemicals!AH157</f>
        <v>283.96913020576756</v>
      </c>
      <c r="I69" t="s">
        <v>127</v>
      </c>
      <c r="N69" s="2"/>
    </row>
    <row r="70" spans="1:14" x14ac:dyDescent="0.35">
      <c r="A70" t="s">
        <v>575</v>
      </c>
      <c r="B70" t="s">
        <v>27</v>
      </c>
      <c r="C70" t="s">
        <v>26</v>
      </c>
      <c r="D70" t="s">
        <v>100</v>
      </c>
      <c r="E70" t="s">
        <v>122</v>
      </c>
      <c r="G70" t="str">
        <f>[1]Chemicals!A158</f>
        <v xml:space="preserve">     PM2.5</v>
      </c>
      <c r="H70" s="4">
        <f ca="1">[1]Chemicals!AH158</f>
        <v>266.93955360306779</v>
      </c>
      <c r="I70" t="s">
        <v>127</v>
      </c>
      <c r="N70" s="2"/>
    </row>
    <row r="71" spans="1:14" x14ac:dyDescent="0.35">
      <c r="A71" t="s">
        <v>575</v>
      </c>
      <c r="B71" t="s">
        <v>27</v>
      </c>
      <c r="C71" t="s">
        <v>26</v>
      </c>
      <c r="D71" t="s">
        <v>100</v>
      </c>
      <c r="E71" t="s">
        <v>122</v>
      </c>
      <c r="G71" t="str">
        <f>[1]Chemicals!A159</f>
        <v xml:space="preserve">     SOx</v>
      </c>
      <c r="H71" s="4">
        <f ca="1">[1]Chemicals!AH159</f>
        <v>1682.9132996161352</v>
      </c>
      <c r="I71" t="s">
        <v>127</v>
      </c>
      <c r="N71" s="2"/>
    </row>
    <row r="72" spans="1:14" x14ac:dyDescent="0.35">
      <c r="A72" t="s">
        <v>575</v>
      </c>
      <c r="B72" t="s">
        <v>27</v>
      </c>
      <c r="C72" t="s">
        <v>26</v>
      </c>
      <c r="D72" t="s">
        <v>100</v>
      </c>
      <c r="E72" t="s">
        <v>122</v>
      </c>
      <c r="G72" t="str">
        <f>[1]Chemicals!A160</f>
        <v xml:space="preserve">     BC</v>
      </c>
      <c r="H72" s="4">
        <f ca="1">[1]Chemicals!AH160</f>
        <v>37.896635485174279</v>
      </c>
      <c r="I72" t="s">
        <v>127</v>
      </c>
      <c r="N72" s="2"/>
    </row>
    <row r="73" spans="1:14" x14ac:dyDescent="0.35">
      <c r="A73" t="s">
        <v>575</v>
      </c>
      <c r="B73" t="s">
        <v>27</v>
      </c>
      <c r="C73" t="s">
        <v>26</v>
      </c>
      <c r="D73" t="s">
        <v>100</v>
      </c>
      <c r="E73" t="s">
        <v>122</v>
      </c>
      <c r="G73" t="str">
        <f>[1]Chemicals!A161</f>
        <v xml:space="preserve">     OC</v>
      </c>
      <c r="H73" s="4">
        <f ca="1">[1]Chemicals!AH161</f>
        <v>98.463434955390781</v>
      </c>
      <c r="I73" t="s">
        <v>127</v>
      </c>
      <c r="N73" s="2"/>
    </row>
    <row r="74" spans="1:14" x14ac:dyDescent="0.35">
      <c r="A74" t="s">
        <v>575</v>
      </c>
      <c r="B74" t="s">
        <v>27</v>
      </c>
      <c r="C74" t="s">
        <v>26</v>
      </c>
      <c r="D74" t="s">
        <v>100</v>
      </c>
      <c r="E74" t="s">
        <v>122</v>
      </c>
      <c r="G74" t="str">
        <f>[1]Chemicals!A162</f>
        <v xml:space="preserve">     CH4</v>
      </c>
      <c r="H74" s="4">
        <f ca="1">[1]Chemicals!AH162</f>
        <v>20253.559752010111</v>
      </c>
      <c r="I74" t="s">
        <v>127</v>
      </c>
      <c r="N74" s="2"/>
    </row>
    <row r="75" spans="1:14" x14ac:dyDescent="0.35">
      <c r="A75" t="s">
        <v>575</v>
      </c>
      <c r="B75" t="s">
        <v>27</v>
      </c>
      <c r="C75" t="s">
        <v>26</v>
      </c>
      <c r="D75" t="s">
        <v>100</v>
      </c>
      <c r="E75" t="s">
        <v>122</v>
      </c>
      <c r="G75" t="str">
        <f>[1]Chemicals!A163</f>
        <v xml:space="preserve">     N2O</v>
      </c>
      <c r="H75" s="4">
        <f ca="1">[1]Chemicals!AH163</f>
        <v>15818.853437351612</v>
      </c>
      <c r="I75" t="s">
        <v>127</v>
      </c>
      <c r="N75" s="2"/>
    </row>
    <row r="76" spans="1:14" x14ac:dyDescent="0.35">
      <c r="A76" t="s">
        <v>575</v>
      </c>
      <c r="B76" t="s">
        <v>27</v>
      </c>
      <c r="C76" t="s">
        <v>26</v>
      </c>
      <c r="D76" t="s">
        <v>100</v>
      </c>
      <c r="E76" t="s">
        <v>122</v>
      </c>
      <c r="G76" t="str">
        <f>[1]Chemicals!A164</f>
        <v xml:space="preserve">     CO2</v>
      </c>
      <c r="H76" s="4">
        <f ca="1">[1]Chemicals!AH164</f>
        <v>3781563.7626088159</v>
      </c>
      <c r="I76" t="s">
        <v>127</v>
      </c>
      <c r="N76" s="2"/>
    </row>
    <row r="77" spans="1:14" x14ac:dyDescent="0.35">
      <c r="A77" t="s">
        <v>575</v>
      </c>
      <c r="B77" t="s">
        <v>27</v>
      </c>
      <c r="C77" t="s">
        <v>26</v>
      </c>
      <c r="D77" t="s">
        <v>100</v>
      </c>
      <c r="E77" t="s">
        <v>122</v>
      </c>
      <c r="G77" t="str">
        <f>[1]Chemicals!A165</f>
        <v xml:space="preserve">     CO2 (w/ C in VOC &amp; CO)</v>
      </c>
      <c r="H77" s="4">
        <f ca="1">[1]Chemicals!AH165</f>
        <v>3797695.8664844665</v>
      </c>
      <c r="I77" t="s">
        <v>127</v>
      </c>
      <c r="N77" s="2"/>
    </row>
    <row r="78" spans="1:14" x14ac:dyDescent="0.35">
      <c r="A78" t="s">
        <v>575</v>
      </c>
      <c r="B78" t="s">
        <v>27</v>
      </c>
      <c r="C78" t="s">
        <v>26</v>
      </c>
      <c r="D78" t="s">
        <v>100</v>
      </c>
      <c r="E78" t="s">
        <v>122</v>
      </c>
      <c r="G78" t="str">
        <f>[1]Chemicals!A166</f>
        <v xml:space="preserve">     GHGs (grams/ton)</v>
      </c>
      <c r="H78" s="4">
        <f ca="1">[1]Chemicals!AH166</f>
        <v>8719798.9354913589</v>
      </c>
      <c r="I78" t="s">
        <v>127</v>
      </c>
      <c r="N78" s="2"/>
    </row>
    <row r="79" spans="1:14" x14ac:dyDescent="0.35">
      <c r="A79" t="s">
        <v>575</v>
      </c>
      <c r="B79" t="s">
        <v>27</v>
      </c>
      <c r="C79" t="s">
        <v>26</v>
      </c>
      <c r="D79" t="s">
        <v>100</v>
      </c>
      <c r="E79" t="s">
        <v>122</v>
      </c>
      <c r="G79" t="str">
        <f>[1]Chemicals!A167</f>
        <v>Urban Emissions: grams/ton</v>
      </c>
      <c r="H79" s="4">
        <f>[1]Chemicals!AH167</f>
        <v>0</v>
      </c>
      <c r="N79" s="2"/>
    </row>
    <row r="80" spans="1:14" x14ac:dyDescent="0.35">
      <c r="A80" t="s">
        <v>575</v>
      </c>
      <c r="B80" t="s">
        <v>27</v>
      </c>
      <c r="C80" t="s">
        <v>26</v>
      </c>
      <c r="D80" t="s">
        <v>100</v>
      </c>
      <c r="E80" t="s">
        <v>122</v>
      </c>
      <c r="G80" t="str">
        <f>[1]Chemicals!A168</f>
        <v xml:space="preserve">     VOC</v>
      </c>
      <c r="H80" s="4">
        <f ca="1">[1]Chemicals!AH168</f>
        <v>238.58938985881352</v>
      </c>
      <c r="I80" t="s">
        <v>127</v>
      </c>
      <c r="N80" s="2"/>
    </row>
    <row r="81" spans="1:14" x14ac:dyDescent="0.35">
      <c r="A81" t="s">
        <v>575</v>
      </c>
      <c r="B81" t="s">
        <v>27</v>
      </c>
      <c r="C81" t="s">
        <v>26</v>
      </c>
      <c r="D81" t="s">
        <v>100</v>
      </c>
      <c r="E81" t="s">
        <v>122</v>
      </c>
      <c r="G81" t="str">
        <f>[1]Chemicals!A169</f>
        <v xml:space="preserve">     CO</v>
      </c>
      <c r="H81" s="4">
        <f ca="1">[1]Chemicals!AH169</f>
        <v>228.71290450633117</v>
      </c>
      <c r="I81" t="s">
        <v>127</v>
      </c>
      <c r="N81" s="2"/>
    </row>
    <row r="82" spans="1:14" x14ac:dyDescent="0.35">
      <c r="A82" t="s">
        <v>575</v>
      </c>
      <c r="B82" t="s">
        <v>27</v>
      </c>
      <c r="C82" t="s">
        <v>26</v>
      </c>
      <c r="D82" t="s">
        <v>100</v>
      </c>
      <c r="E82" t="s">
        <v>122</v>
      </c>
      <c r="G82" t="str">
        <f>[1]Chemicals!A170</f>
        <v xml:space="preserve">     NOx</v>
      </c>
      <c r="H82" s="4">
        <f ca="1">[1]Chemicals!AH170</f>
        <v>368.30706398036943</v>
      </c>
      <c r="I82" t="s">
        <v>127</v>
      </c>
      <c r="N82" s="2"/>
    </row>
    <row r="83" spans="1:14" x14ac:dyDescent="0.35">
      <c r="A83" t="s">
        <v>575</v>
      </c>
      <c r="B83" t="s">
        <v>27</v>
      </c>
      <c r="C83" t="s">
        <v>26</v>
      </c>
      <c r="D83" t="s">
        <v>100</v>
      </c>
      <c r="E83" t="s">
        <v>122</v>
      </c>
      <c r="G83" t="str">
        <f>[1]Chemicals!A171</f>
        <v xml:space="preserve">     PM10</v>
      </c>
      <c r="H83" s="4">
        <f ca="1">[1]Chemicals!AH171</f>
        <v>26.267525347033981</v>
      </c>
      <c r="I83" t="s">
        <v>127</v>
      </c>
      <c r="N83" s="2"/>
    </row>
    <row r="84" spans="1:14" x14ac:dyDescent="0.35">
      <c r="A84" t="s">
        <v>575</v>
      </c>
      <c r="B84" t="s">
        <v>27</v>
      </c>
      <c r="C84" t="s">
        <v>26</v>
      </c>
      <c r="D84" t="s">
        <v>100</v>
      </c>
      <c r="E84" t="s">
        <v>122</v>
      </c>
      <c r="G84" t="str">
        <f>[1]Chemicals!A172</f>
        <v xml:space="preserve">     PM2.5</v>
      </c>
      <c r="H84" s="4">
        <f ca="1">[1]Chemicals!AH172</f>
        <v>24.44543371038343</v>
      </c>
      <c r="I84" t="s">
        <v>127</v>
      </c>
      <c r="N84" s="2"/>
    </row>
    <row r="85" spans="1:14" x14ac:dyDescent="0.35">
      <c r="A85" t="s">
        <v>575</v>
      </c>
      <c r="B85" t="s">
        <v>27</v>
      </c>
      <c r="C85" t="s">
        <v>26</v>
      </c>
      <c r="D85" t="s">
        <v>100</v>
      </c>
      <c r="E85" t="s">
        <v>122</v>
      </c>
      <c r="G85" t="str">
        <f>[1]Chemicals!A173</f>
        <v xml:space="preserve">     SOx</v>
      </c>
      <c r="H85" s="4">
        <f ca="1">[1]Chemicals!AH173</f>
        <v>57.170326540106345</v>
      </c>
      <c r="I85" t="s">
        <v>127</v>
      </c>
      <c r="N85" s="2"/>
    </row>
    <row r="86" spans="1:14" x14ac:dyDescent="0.35">
      <c r="A86" t="s">
        <v>575</v>
      </c>
      <c r="B86" t="s">
        <v>27</v>
      </c>
      <c r="C86" t="s">
        <v>26</v>
      </c>
      <c r="D86" t="s">
        <v>100</v>
      </c>
      <c r="E86" t="s">
        <v>122</v>
      </c>
      <c r="G86" t="str">
        <f>[1]Chemicals!A174</f>
        <v xml:space="preserve">     BC</v>
      </c>
      <c r="H86" s="4">
        <f ca="1">[1]Chemicals!AH174</f>
        <v>2.0268366381500131</v>
      </c>
      <c r="I86" t="s">
        <v>127</v>
      </c>
      <c r="N86" s="2"/>
    </row>
    <row r="87" spans="1:14" x14ac:dyDescent="0.35">
      <c r="A87" t="s">
        <v>575</v>
      </c>
      <c r="B87" t="s">
        <v>27</v>
      </c>
      <c r="C87" t="s">
        <v>26</v>
      </c>
      <c r="D87" t="s">
        <v>100</v>
      </c>
      <c r="E87" t="s">
        <v>122</v>
      </c>
      <c r="G87" t="str">
        <f>[1]Chemicals!A175</f>
        <v xml:space="preserve">     OC</v>
      </c>
      <c r="H87" s="4">
        <f ca="1">[1]Chemicals!AH175</f>
        <v>7.1575138705945953</v>
      </c>
      <c r="I87" t="s">
        <v>127</v>
      </c>
      <c r="N87" s="2"/>
    </row>
    <row r="88" spans="1:14" x14ac:dyDescent="0.35">
      <c r="A88" t="s">
        <v>572</v>
      </c>
      <c r="B88" t="s">
        <v>35</v>
      </c>
      <c r="C88" t="s">
        <v>248</v>
      </c>
      <c r="E88" t="s">
        <v>122</v>
      </c>
      <c r="G88" t="s">
        <v>537</v>
      </c>
      <c r="H88" s="4"/>
      <c r="N88" s="2"/>
    </row>
    <row r="89" spans="1:14" x14ac:dyDescent="0.35">
      <c r="A89" t="s">
        <v>572</v>
      </c>
      <c r="B89" t="s">
        <v>35</v>
      </c>
      <c r="C89" t="s">
        <v>248</v>
      </c>
      <c r="E89" t="s">
        <v>122</v>
      </c>
      <c r="G89" t="str">
        <f>[1]Algae!A529</f>
        <v xml:space="preserve">    Total energy</v>
      </c>
      <c r="H89" s="4">
        <f ca="1">[1]Algae!BA529</f>
        <v>61583.028792863697</v>
      </c>
      <c r="I89" t="s">
        <v>134</v>
      </c>
      <c r="J89" t="s">
        <v>132</v>
      </c>
      <c r="N89" s="2"/>
    </row>
    <row r="90" spans="1:14" x14ac:dyDescent="0.35">
      <c r="A90" t="s">
        <v>572</v>
      </c>
      <c r="B90" t="s">
        <v>35</v>
      </c>
      <c r="C90" t="s">
        <v>248</v>
      </c>
      <c r="E90" t="s">
        <v>122</v>
      </c>
      <c r="G90" t="str">
        <f>[1]Algae!A530</f>
        <v xml:space="preserve">    Fossil fuels</v>
      </c>
      <c r="H90" s="4">
        <f ca="1">[1]Algae!BA530</f>
        <v>58789.329207334238</v>
      </c>
      <c r="I90" t="s">
        <v>134</v>
      </c>
      <c r="N90" s="2"/>
    </row>
    <row r="91" spans="1:14" x14ac:dyDescent="0.35">
      <c r="A91" t="s">
        <v>572</v>
      </c>
      <c r="B91" t="s">
        <v>35</v>
      </c>
      <c r="C91" t="s">
        <v>248</v>
      </c>
      <c r="E91" t="s">
        <v>122</v>
      </c>
      <c r="G91" t="str">
        <f>[1]Algae!A531</f>
        <v xml:space="preserve">    Coal</v>
      </c>
      <c r="H91" s="4">
        <f ca="1">[1]Algae!BA531</f>
        <v>1513.8440889064218</v>
      </c>
      <c r="I91" t="s">
        <v>134</v>
      </c>
      <c r="N91" s="2"/>
    </row>
    <row r="92" spans="1:14" x14ac:dyDescent="0.35">
      <c r="A92" t="s">
        <v>572</v>
      </c>
      <c r="B92" t="s">
        <v>35</v>
      </c>
      <c r="C92" t="s">
        <v>248</v>
      </c>
      <c r="E92" t="s">
        <v>122</v>
      </c>
      <c r="G92" t="str">
        <f>[1]Algae!A532</f>
        <v xml:space="preserve">    Natural gas</v>
      </c>
      <c r="H92" s="4">
        <f ca="1">[1]Algae!BA532</f>
        <v>53806.937412524625</v>
      </c>
      <c r="I92" t="s">
        <v>134</v>
      </c>
      <c r="N92" s="2"/>
    </row>
    <row r="93" spans="1:14" x14ac:dyDescent="0.35">
      <c r="A93" t="s">
        <v>572</v>
      </c>
      <c r="B93" t="s">
        <v>35</v>
      </c>
      <c r="C93" t="s">
        <v>248</v>
      </c>
      <c r="E93" t="s">
        <v>122</v>
      </c>
      <c r="G93" t="str">
        <f>[1]Algae!A533</f>
        <v xml:space="preserve">    Petroleum</v>
      </c>
      <c r="H93" s="4">
        <f ca="1">[1]Algae!BA533</f>
        <v>3468.547705903185</v>
      </c>
      <c r="I93" t="s">
        <v>134</v>
      </c>
      <c r="N93" s="2"/>
    </row>
    <row r="94" spans="1:14" x14ac:dyDescent="0.35">
      <c r="A94" t="s">
        <v>572</v>
      </c>
      <c r="B94" t="s">
        <v>35</v>
      </c>
      <c r="C94" t="s">
        <v>248</v>
      </c>
      <c r="E94" t="s">
        <v>122</v>
      </c>
      <c r="G94" t="str">
        <f>[1]Algae!A534</f>
        <v>Water consumption</v>
      </c>
      <c r="H94" s="4">
        <f ca="1">[1]Algae!BA534</f>
        <v>1.6916627810000175</v>
      </c>
      <c r="I94" t="s">
        <v>134</v>
      </c>
      <c r="N94" s="2"/>
    </row>
    <row r="95" spans="1:14" x14ac:dyDescent="0.35">
      <c r="A95" t="s">
        <v>572</v>
      </c>
      <c r="B95" t="s">
        <v>35</v>
      </c>
      <c r="C95" t="s">
        <v>248</v>
      </c>
      <c r="E95" t="s">
        <v>122</v>
      </c>
      <c r="G95" t="str">
        <f>[1]Algae!A535</f>
        <v>Total emissions: grams/mmBtu of fuel throughput, except as noted</v>
      </c>
      <c r="H95" s="4" t="str">
        <f>[1]Algae!BA535</f>
        <v>Per kg of product</v>
      </c>
      <c r="N95" s="2"/>
    </row>
    <row r="96" spans="1:14" x14ac:dyDescent="0.35">
      <c r="A96" t="s">
        <v>572</v>
      </c>
      <c r="B96" t="s">
        <v>35</v>
      </c>
      <c r="C96" t="s">
        <v>248</v>
      </c>
      <c r="E96" t="s">
        <v>122</v>
      </c>
      <c r="G96" t="str">
        <f>[1]Algae!A536</f>
        <v xml:space="preserve">     VOC</v>
      </c>
      <c r="H96" s="4">
        <f ca="1">[1]Algae!BA536</f>
        <v>1.5344032532238021</v>
      </c>
      <c r="I96" t="s">
        <v>133</v>
      </c>
      <c r="N96" s="2"/>
    </row>
    <row r="97" spans="1:14" x14ac:dyDescent="0.35">
      <c r="A97" t="s">
        <v>572</v>
      </c>
      <c r="B97" t="s">
        <v>35</v>
      </c>
      <c r="C97" t="s">
        <v>248</v>
      </c>
      <c r="E97" t="s">
        <v>122</v>
      </c>
      <c r="G97" t="str">
        <f>[1]Algae!A537</f>
        <v xml:space="preserve">     CO</v>
      </c>
      <c r="H97" s="4">
        <f ca="1">[1]Algae!BA537</f>
        <v>2.2494562857398166</v>
      </c>
      <c r="I97" t="s">
        <v>133</v>
      </c>
      <c r="N97" s="2"/>
    </row>
    <row r="98" spans="1:14" x14ac:dyDescent="0.35">
      <c r="A98" t="s">
        <v>572</v>
      </c>
      <c r="B98" t="s">
        <v>35</v>
      </c>
      <c r="C98" t="s">
        <v>248</v>
      </c>
      <c r="E98" t="s">
        <v>122</v>
      </c>
      <c r="G98" t="str">
        <f>[1]Algae!A538</f>
        <v xml:space="preserve">     NOx</v>
      </c>
      <c r="H98" s="4">
        <f ca="1">[1]Algae!BA538</f>
        <v>2.1983254205466176</v>
      </c>
      <c r="I98" t="s">
        <v>133</v>
      </c>
      <c r="N98" s="2"/>
    </row>
    <row r="99" spans="1:14" x14ac:dyDescent="0.35">
      <c r="A99" t="s">
        <v>572</v>
      </c>
      <c r="B99" t="s">
        <v>35</v>
      </c>
      <c r="C99" t="s">
        <v>248</v>
      </c>
      <c r="E99" t="s">
        <v>122</v>
      </c>
      <c r="G99" t="str">
        <f>[1]Algae!A539</f>
        <v xml:space="preserve">     PM10</v>
      </c>
      <c r="H99" s="4">
        <f ca="1">[1]Algae!BA539</f>
        <v>0.12929855115410316</v>
      </c>
      <c r="I99" t="s">
        <v>133</v>
      </c>
      <c r="N99" s="2"/>
    </row>
    <row r="100" spans="1:14" x14ac:dyDescent="0.35">
      <c r="A100" t="s">
        <v>572</v>
      </c>
      <c r="B100" t="s">
        <v>35</v>
      </c>
      <c r="C100" t="s">
        <v>248</v>
      </c>
      <c r="E100" t="s">
        <v>122</v>
      </c>
      <c r="G100" t="str">
        <f>[1]Algae!A540</f>
        <v xml:space="preserve">     PM2.5</v>
      </c>
      <c r="H100" s="4">
        <f ca="1">[1]Algae!BA540</f>
        <v>0.11025742227294043</v>
      </c>
      <c r="I100" t="s">
        <v>133</v>
      </c>
      <c r="N100" s="2"/>
    </row>
    <row r="101" spans="1:14" x14ac:dyDescent="0.35">
      <c r="A101" t="s">
        <v>572</v>
      </c>
      <c r="B101" t="s">
        <v>35</v>
      </c>
      <c r="C101" t="s">
        <v>248</v>
      </c>
      <c r="E101" t="s">
        <v>122</v>
      </c>
      <c r="G101" t="str">
        <f>[1]Algae!A541</f>
        <v xml:space="preserve">     SOx</v>
      </c>
      <c r="H101" s="4">
        <f ca="1">[1]Algae!BA541</f>
        <v>0.79610299617218805</v>
      </c>
      <c r="I101" t="s">
        <v>133</v>
      </c>
      <c r="N101" s="2"/>
    </row>
    <row r="102" spans="1:14" x14ac:dyDescent="0.35">
      <c r="A102" t="s">
        <v>572</v>
      </c>
      <c r="B102" t="s">
        <v>35</v>
      </c>
      <c r="C102" t="s">
        <v>248</v>
      </c>
      <c r="E102" t="s">
        <v>122</v>
      </c>
      <c r="G102" t="str">
        <f>[1]Algae!A542</f>
        <v xml:space="preserve">     BC</v>
      </c>
      <c r="H102" s="4">
        <f ca="1">[1]Algae!BA542</f>
        <v>1.2573005231053983E-2</v>
      </c>
      <c r="I102" t="s">
        <v>133</v>
      </c>
      <c r="N102" s="2"/>
    </row>
    <row r="103" spans="1:14" x14ac:dyDescent="0.35">
      <c r="A103" t="s">
        <v>572</v>
      </c>
      <c r="B103" t="s">
        <v>35</v>
      </c>
      <c r="C103" t="s">
        <v>248</v>
      </c>
      <c r="E103" t="s">
        <v>122</v>
      </c>
      <c r="G103" t="str">
        <f>[1]Algae!A543</f>
        <v xml:space="preserve">     OC</v>
      </c>
      <c r="H103" s="4">
        <f ca="1">[1]Algae!BA543</f>
        <v>4.0760309414627785E-2</v>
      </c>
      <c r="I103" t="s">
        <v>133</v>
      </c>
      <c r="N103" s="2"/>
    </row>
    <row r="104" spans="1:14" x14ac:dyDescent="0.35">
      <c r="A104" t="s">
        <v>572</v>
      </c>
      <c r="B104" t="s">
        <v>35</v>
      </c>
      <c r="C104" t="s">
        <v>248</v>
      </c>
      <c r="E104" t="s">
        <v>122</v>
      </c>
      <c r="G104" t="str">
        <f>[1]Algae!A544</f>
        <v xml:space="preserve">     CH4</v>
      </c>
      <c r="H104" s="4">
        <f ca="1">[1]Algae!BA544</f>
        <v>11.062946988458327</v>
      </c>
      <c r="I104" t="s">
        <v>133</v>
      </c>
      <c r="N104" s="2"/>
    </row>
    <row r="105" spans="1:14" x14ac:dyDescent="0.35">
      <c r="A105" t="s">
        <v>572</v>
      </c>
      <c r="B105" t="s">
        <v>35</v>
      </c>
      <c r="C105" t="s">
        <v>248</v>
      </c>
      <c r="E105" t="s">
        <v>122</v>
      </c>
      <c r="G105" t="str">
        <f>[1]Algae!A545</f>
        <v xml:space="preserve">     N2O</v>
      </c>
      <c r="H105" s="4">
        <f ca="1">[1]Algae!BA545</f>
        <v>3.9709733628847811E-2</v>
      </c>
      <c r="I105" t="s">
        <v>133</v>
      </c>
      <c r="N105" s="2"/>
    </row>
    <row r="106" spans="1:14" x14ac:dyDescent="0.35">
      <c r="A106" t="s">
        <v>572</v>
      </c>
      <c r="B106" t="s">
        <v>35</v>
      </c>
      <c r="C106" t="s">
        <v>248</v>
      </c>
      <c r="E106" t="s">
        <v>122</v>
      </c>
      <c r="G106" t="str">
        <f>[1]Algae!A546</f>
        <v xml:space="preserve">     CO2</v>
      </c>
      <c r="H106" s="4">
        <f ca="1">[1]Algae!BA546</f>
        <v>2191.8651997578854</v>
      </c>
      <c r="I106" t="s">
        <v>133</v>
      </c>
      <c r="N106" s="2"/>
    </row>
    <row r="107" spans="1:14" x14ac:dyDescent="0.35">
      <c r="A107" t="s">
        <v>572</v>
      </c>
      <c r="B107" t="s">
        <v>35</v>
      </c>
      <c r="C107" t="s">
        <v>248</v>
      </c>
      <c r="E107" t="s">
        <v>122</v>
      </c>
      <c r="G107" t="str">
        <f>[1]Algae!A547</f>
        <v xml:space="preserve">     VOC from bulk terminal</v>
      </c>
      <c r="H107" s="4">
        <f>[1]Algae!BA547</f>
        <v>0</v>
      </c>
      <c r="I107" t="s">
        <v>133</v>
      </c>
      <c r="N107" s="2"/>
    </row>
    <row r="108" spans="1:14" x14ac:dyDescent="0.35">
      <c r="A108" t="s">
        <v>572</v>
      </c>
      <c r="B108" t="s">
        <v>35</v>
      </c>
      <c r="C108" t="s">
        <v>248</v>
      </c>
      <c r="E108" t="s">
        <v>122</v>
      </c>
      <c r="G108" t="str">
        <f>[1]Algae!A548</f>
        <v xml:space="preserve">     VOC from ref. Station</v>
      </c>
      <c r="H108" s="4">
        <f>[1]Algae!BA548</f>
        <v>0</v>
      </c>
      <c r="I108" t="s">
        <v>133</v>
      </c>
      <c r="N108" s="2"/>
    </row>
    <row r="109" spans="1:14" x14ac:dyDescent="0.35">
      <c r="A109" t="s">
        <v>572</v>
      </c>
      <c r="B109" t="s">
        <v>35</v>
      </c>
      <c r="C109" t="s">
        <v>248</v>
      </c>
      <c r="E109" t="s">
        <v>122</v>
      </c>
      <c r="G109" t="str">
        <f>[1]Algae!A549</f>
        <v xml:space="preserve">     CO2 (w/ C in VOC &amp; CO)</v>
      </c>
      <c r="H109" s="4">
        <f>[1]Algae!BA549</f>
        <v>0</v>
      </c>
      <c r="I109" t="s">
        <v>133</v>
      </c>
      <c r="N109" s="2"/>
    </row>
    <row r="110" spans="1:14" x14ac:dyDescent="0.35">
      <c r="A110" t="s">
        <v>572</v>
      </c>
      <c r="B110" t="s">
        <v>35</v>
      </c>
      <c r="C110" t="s">
        <v>248</v>
      </c>
      <c r="E110" t="s">
        <v>122</v>
      </c>
      <c r="G110" t="str">
        <f>[1]Algae!A550</f>
        <v xml:space="preserve">     GHGs</v>
      </c>
      <c r="H110" s="4">
        <f>[1]Algae!BA550</f>
        <v>0</v>
      </c>
      <c r="I110" t="s">
        <v>133</v>
      </c>
      <c r="N110" s="2"/>
    </row>
    <row r="111" spans="1:14" x14ac:dyDescent="0.35">
      <c r="A111" t="s">
        <v>572</v>
      </c>
      <c r="B111" t="s">
        <v>35</v>
      </c>
      <c r="C111" t="s">
        <v>248</v>
      </c>
      <c r="E111" t="s">
        <v>122</v>
      </c>
      <c r="G111" t="str">
        <f>[1]Algae!A551</f>
        <v>Urban emissions: grams/mmBtu of fuel throughput, except as noted</v>
      </c>
      <c r="H111" s="4" t="str">
        <f>[1]Algae!BA551</f>
        <v>Per kg of product</v>
      </c>
      <c r="I111" t="s">
        <v>133</v>
      </c>
      <c r="N111" s="2"/>
    </row>
    <row r="112" spans="1:14" x14ac:dyDescent="0.35">
      <c r="A112" t="s">
        <v>572</v>
      </c>
      <c r="B112" t="s">
        <v>35</v>
      </c>
      <c r="C112" t="s">
        <v>248</v>
      </c>
      <c r="E112" t="s">
        <v>122</v>
      </c>
      <c r="G112" t="str">
        <f>[1]Algae!A552</f>
        <v xml:space="preserve">     VOC</v>
      </c>
      <c r="H112" s="4">
        <f ca="1">[1]Algae!BA552</f>
        <v>0.19750573286478748</v>
      </c>
      <c r="I112" t="s">
        <v>133</v>
      </c>
      <c r="N112" s="2"/>
    </row>
    <row r="113" spans="1:14" x14ac:dyDescent="0.35">
      <c r="A113" t="s">
        <v>572</v>
      </c>
      <c r="B113" t="s">
        <v>35</v>
      </c>
      <c r="C113" t="s">
        <v>248</v>
      </c>
      <c r="E113" t="s">
        <v>122</v>
      </c>
      <c r="G113" t="str">
        <f>[1]Algae!A553</f>
        <v xml:space="preserve">     CO</v>
      </c>
      <c r="H113" s="4">
        <f ca="1">[1]Algae!BA553</f>
        <v>0.24268110550281968</v>
      </c>
      <c r="I113" t="s">
        <v>133</v>
      </c>
      <c r="N113" s="2"/>
    </row>
    <row r="114" spans="1:14" x14ac:dyDescent="0.35">
      <c r="A114" t="s">
        <v>572</v>
      </c>
      <c r="B114" t="s">
        <v>35</v>
      </c>
      <c r="C114" t="s">
        <v>248</v>
      </c>
      <c r="E114" t="s">
        <v>122</v>
      </c>
      <c r="G114" t="str">
        <f>[1]Algae!A554</f>
        <v xml:space="preserve">     NOx</v>
      </c>
      <c r="H114" s="4">
        <f ca="1">[1]Algae!BA554</f>
        <v>0.39743714419759635</v>
      </c>
      <c r="I114" t="s">
        <v>133</v>
      </c>
      <c r="N114" s="2"/>
    </row>
    <row r="115" spans="1:14" x14ac:dyDescent="0.35">
      <c r="A115" t="s">
        <v>572</v>
      </c>
      <c r="B115" t="s">
        <v>35</v>
      </c>
      <c r="C115" t="s">
        <v>248</v>
      </c>
      <c r="E115" t="s">
        <v>122</v>
      </c>
      <c r="G115" t="str">
        <f>[1]Algae!A555</f>
        <v xml:space="preserve">     PM10</v>
      </c>
      <c r="H115" s="4">
        <f ca="1">[1]Algae!BA555</f>
        <v>3.818161699467542E-2</v>
      </c>
      <c r="I115" t="s">
        <v>133</v>
      </c>
      <c r="N115" s="2"/>
    </row>
    <row r="116" spans="1:14" x14ac:dyDescent="0.35">
      <c r="A116" t="s">
        <v>572</v>
      </c>
      <c r="B116" t="s">
        <v>35</v>
      </c>
      <c r="C116" t="s">
        <v>248</v>
      </c>
      <c r="E116" t="s">
        <v>122</v>
      </c>
      <c r="G116" t="str">
        <f>[1]Algae!A556</f>
        <v xml:space="preserve">     PM2.5</v>
      </c>
      <c r="H116" s="4">
        <f ca="1">[1]Algae!BA556</f>
        <v>3.475705639592986E-2</v>
      </c>
      <c r="I116" t="s">
        <v>133</v>
      </c>
      <c r="N116" s="2"/>
    </row>
    <row r="117" spans="1:14" x14ac:dyDescent="0.35">
      <c r="A117" t="s">
        <v>572</v>
      </c>
      <c r="B117" t="s">
        <v>35</v>
      </c>
      <c r="C117" t="s">
        <v>248</v>
      </c>
      <c r="E117" t="s">
        <v>122</v>
      </c>
      <c r="G117" t="str">
        <f>[1]Algae!A557</f>
        <v xml:space="preserve">     SOx</v>
      </c>
      <c r="H117" s="4">
        <f ca="1">[1]Algae!BA557</f>
        <v>8.5249835896391388E-2</v>
      </c>
      <c r="I117" t="s">
        <v>133</v>
      </c>
      <c r="N117" s="2"/>
    </row>
    <row r="118" spans="1:14" x14ac:dyDescent="0.35">
      <c r="A118" t="s">
        <v>572</v>
      </c>
      <c r="B118" t="s">
        <v>35</v>
      </c>
      <c r="C118" t="s">
        <v>248</v>
      </c>
      <c r="E118" t="s">
        <v>122</v>
      </c>
      <c r="G118" t="str">
        <f>[1]Algae!A558</f>
        <v xml:space="preserve">     BC</v>
      </c>
      <c r="H118" s="4">
        <f ca="1">[1]Algae!BA558</f>
        <v>2.3206977580946101E-3</v>
      </c>
      <c r="I118" t="s">
        <v>133</v>
      </c>
      <c r="N118" s="2"/>
    </row>
    <row r="119" spans="1:14" x14ac:dyDescent="0.35">
      <c r="A119" t="s">
        <v>572</v>
      </c>
      <c r="B119" t="s">
        <v>35</v>
      </c>
      <c r="C119" t="s">
        <v>248</v>
      </c>
      <c r="E119" t="s">
        <v>122</v>
      </c>
      <c r="G119" t="str">
        <f>[1]Algae!A559</f>
        <v xml:space="preserve">     OC</v>
      </c>
      <c r="H119" s="4">
        <f ca="1">[1]Algae!BA559</f>
        <v>1.1235232113215298E-2</v>
      </c>
      <c r="I119" t="s">
        <v>133</v>
      </c>
      <c r="N119" s="2"/>
    </row>
    <row r="120" spans="1:14" x14ac:dyDescent="0.35">
      <c r="A120" t="s">
        <v>572</v>
      </c>
      <c r="B120" t="s">
        <v>1</v>
      </c>
      <c r="C120" t="s">
        <v>1</v>
      </c>
      <c r="D120" t="s">
        <v>135</v>
      </c>
      <c r="E120" t="s">
        <v>122</v>
      </c>
      <c r="G120" t="str">
        <f>[1]Ag_Inputs!A100</f>
        <v>Energy Use: mmBtu/ton</v>
      </c>
      <c r="H120" s="4">
        <f>[1]Ag_Inputs!B100</f>
        <v>0</v>
      </c>
      <c r="N120" s="2"/>
    </row>
    <row r="121" spans="1:14" x14ac:dyDescent="0.35">
      <c r="A121" t="s">
        <v>572</v>
      </c>
      <c r="B121" t="s">
        <v>1</v>
      </c>
      <c r="C121" t="s">
        <v>1</v>
      </c>
      <c r="D121" t="s">
        <v>135</v>
      </c>
      <c r="E121" t="s">
        <v>122</v>
      </c>
      <c r="G121" t="str">
        <f>[1]Ag_Inputs!A101</f>
        <v xml:space="preserve">     Total Energy</v>
      </c>
      <c r="H121" s="4">
        <f ca="1">[1]Ag_Inputs!B101</f>
        <v>32.140934297261808</v>
      </c>
      <c r="I121" t="s">
        <v>125</v>
      </c>
      <c r="N121" s="2"/>
    </row>
    <row r="122" spans="1:14" x14ac:dyDescent="0.35">
      <c r="A122" t="s">
        <v>572</v>
      </c>
      <c r="B122" t="s">
        <v>1</v>
      </c>
      <c r="C122" t="s">
        <v>1</v>
      </c>
      <c r="D122" t="s">
        <v>135</v>
      </c>
      <c r="E122" t="s">
        <v>122</v>
      </c>
      <c r="G122" t="str">
        <f>[1]Ag_Inputs!A102</f>
        <v xml:space="preserve">     Fossil fuels</v>
      </c>
      <c r="H122" s="4">
        <f ca="1">[1]Ag_Inputs!B102</f>
        <v>32.001109196167377</v>
      </c>
      <c r="I122" t="s">
        <v>125</v>
      </c>
      <c r="N122" s="2"/>
    </row>
    <row r="123" spans="1:14" x14ac:dyDescent="0.35">
      <c r="A123" t="s">
        <v>572</v>
      </c>
      <c r="B123" t="s">
        <v>1</v>
      </c>
      <c r="C123" t="s">
        <v>1</v>
      </c>
      <c r="D123" t="s">
        <v>135</v>
      </c>
      <c r="E123" t="s">
        <v>122</v>
      </c>
      <c r="G123" t="str">
        <f>[1]Ag_Inputs!A103</f>
        <v xml:space="preserve">     Coal</v>
      </c>
      <c r="H123" s="4">
        <f ca="1">[1]Ag_Inputs!B103</f>
        <v>7.5567049848585949E-2</v>
      </c>
      <c r="I123" t="s">
        <v>125</v>
      </c>
      <c r="N123" s="2"/>
    </row>
    <row r="124" spans="1:14" x14ac:dyDescent="0.35">
      <c r="A124" t="s">
        <v>572</v>
      </c>
      <c r="B124" t="s">
        <v>1</v>
      </c>
      <c r="C124" t="s">
        <v>1</v>
      </c>
      <c r="D124" t="s">
        <v>135</v>
      </c>
      <c r="E124" t="s">
        <v>122</v>
      </c>
      <c r="G124" t="str">
        <f>[1]Ag_Inputs!A104</f>
        <v xml:space="preserve">     Natural gas</v>
      </c>
      <c r="H124" s="4">
        <f ca="1">[1]Ag_Inputs!B104</f>
        <v>31.157477462921658</v>
      </c>
      <c r="I124" t="s">
        <v>125</v>
      </c>
      <c r="N124" s="2"/>
    </row>
    <row r="125" spans="1:14" x14ac:dyDescent="0.35">
      <c r="A125" t="s">
        <v>572</v>
      </c>
      <c r="B125" t="s">
        <v>1</v>
      </c>
      <c r="C125" t="s">
        <v>1</v>
      </c>
      <c r="D125" t="s">
        <v>135</v>
      </c>
      <c r="E125" t="s">
        <v>122</v>
      </c>
      <c r="G125" t="str">
        <f>[1]Ag_Inputs!A105</f>
        <v xml:space="preserve">     Petroleum</v>
      </c>
      <c r="H125" s="4">
        <f ca="1">[1]Ag_Inputs!B105</f>
        <v>0.76806468339713097</v>
      </c>
      <c r="I125" t="s">
        <v>125</v>
      </c>
      <c r="N125" s="2"/>
    </row>
    <row r="126" spans="1:14" x14ac:dyDescent="0.35">
      <c r="A126" t="s">
        <v>572</v>
      </c>
      <c r="B126" t="s">
        <v>1</v>
      </c>
      <c r="C126" t="s">
        <v>1</v>
      </c>
      <c r="D126" t="s">
        <v>135</v>
      </c>
      <c r="E126" t="s">
        <v>122</v>
      </c>
      <c r="G126" t="str">
        <f>[1]Ag_Inputs!A106</f>
        <v>Water consumption: gallon/ton</v>
      </c>
      <c r="H126" s="4">
        <f ca="1">[1]Ag_Inputs!B106</f>
        <v>401.07059204946648</v>
      </c>
      <c r="I126" t="s">
        <v>136</v>
      </c>
      <c r="N126" s="2"/>
    </row>
    <row r="127" spans="1:14" x14ac:dyDescent="0.35">
      <c r="A127" t="s">
        <v>572</v>
      </c>
      <c r="B127" t="s">
        <v>1</v>
      </c>
      <c r="C127" t="s">
        <v>1</v>
      </c>
      <c r="D127" t="s">
        <v>135</v>
      </c>
      <c r="E127" t="s">
        <v>122</v>
      </c>
      <c r="G127" t="str">
        <f>[1]Ag_Inputs!A107</f>
        <v>Total Emissions: grams/ton</v>
      </c>
      <c r="H127" s="4">
        <f>[1]Ag_Inputs!B107</f>
        <v>0</v>
      </c>
      <c r="N127" s="2"/>
    </row>
    <row r="128" spans="1:14" x14ac:dyDescent="0.35">
      <c r="A128" t="s">
        <v>572</v>
      </c>
      <c r="B128" t="s">
        <v>1</v>
      </c>
      <c r="C128" t="s">
        <v>1</v>
      </c>
      <c r="D128" t="s">
        <v>135</v>
      </c>
      <c r="E128" t="s">
        <v>122</v>
      </c>
      <c r="G128" t="str">
        <f>[1]Ag_Inputs!A108</f>
        <v xml:space="preserve">     VOC</v>
      </c>
      <c r="H128" s="4">
        <f ca="1">[1]Ag_Inputs!B108</f>
        <v>4627.9106056505925</v>
      </c>
      <c r="I128" t="s">
        <v>127</v>
      </c>
      <c r="N128" s="2"/>
    </row>
    <row r="129" spans="1:14" x14ac:dyDescent="0.35">
      <c r="A129" t="s">
        <v>572</v>
      </c>
      <c r="B129" t="s">
        <v>1</v>
      </c>
      <c r="C129" t="s">
        <v>1</v>
      </c>
      <c r="D129" t="s">
        <v>135</v>
      </c>
      <c r="E129" t="s">
        <v>122</v>
      </c>
      <c r="G129" t="str">
        <f>[1]Ag_Inputs!A109</f>
        <v xml:space="preserve">     CO</v>
      </c>
      <c r="H129" s="4">
        <f ca="1">[1]Ag_Inputs!B109</f>
        <v>4786.765319991976</v>
      </c>
      <c r="I129" t="s">
        <v>127</v>
      </c>
      <c r="N129" s="2"/>
    </row>
    <row r="130" spans="1:14" x14ac:dyDescent="0.35">
      <c r="A130" t="s">
        <v>572</v>
      </c>
      <c r="B130" t="s">
        <v>1</v>
      </c>
      <c r="C130" t="s">
        <v>1</v>
      </c>
      <c r="D130" t="s">
        <v>135</v>
      </c>
      <c r="E130" t="s">
        <v>122</v>
      </c>
      <c r="G130" t="str">
        <f>[1]Ag_Inputs!A110</f>
        <v xml:space="preserve">     NOx</v>
      </c>
      <c r="H130" s="4">
        <f ca="1">[1]Ag_Inputs!B110</f>
        <v>1850.1997023792878</v>
      </c>
      <c r="I130" t="s">
        <v>127</v>
      </c>
      <c r="N130" s="2"/>
    </row>
    <row r="131" spans="1:14" x14ac:dyDescent="0.35">
      <c r="A131" t="s">
        <v>572</v>
      </c>
      <c r="B131" t="s">
        <v>1</v>
      </c>
      <c r="C131" t="s">
        <v>1</v>
      </c>
      <c r="D131" t="s">
        <v>135</v>
      </c>
      <c r="E131" t="s">
        <v>122</v>
      </c>
      <c r="G131" t="str">
        <f>[1]Ag_Inputs!A111</f>
        <v xml:space="preserve">     PM10</v>
      </c>
      <c r="H131" s="4">
        <f ca="1">[1]Ag_Inputs!B111</f>
        <v>75.43403625986241</v>
      </c>
      <c r="I131" t="s">
        <v>127</v>
      </c>
      <c r="N131" s="2"/>
    </row>
    <row r="132" spans="1:14" x14ac:dyDescent="0.35">
      <c r="A132" t="s">
        <v>572</v>
      </c>
      <c r="B132" t="s">
        <v>1</v>
      </c>
      <c r="C132" t="s">
        <v>1</v>
      </c>
      <c r="D132" t="s">
        <v>135</v>
      </c>
      <c r="E132" t="s">
        <v>122</v>
      </c>
      <c r="G132" t="str">
        <f>[1]Ag_Inputs!A112</f>
        <v xml:space="preserve">     PM2.5</v>
      </c>
      <c r="H132" s="4">
        <f ca="1">[1]Ag_Inputs!B112</f>
        <v>69.094252196898921</v>
      </c>
      <c r="I132" t="s">
        <v>127</v>
      </c>
      <c r="N132" s="2"/>
    </row>
    <row r="133" spans="1:14" x14ac:dyDescent="0.35">
      <c r="A133" t="s">
        <v>572</v>
      </c>
      <c r="B133" t="s">
        <v>1</v>
      </c>
      <c r="C133" t="s">
        <v>1</v>
      </c>
      <c r="D133" t="s">
        <v>135</v>
      </c>
      <c r="E133" t="s">
        <v>122</v>
      </c>
      <c r="G133" t="str">
        <f>[1]Ag_Inputs!A113</f>
        <v xml:space="preserve">     SOx</v>
      </c>
      <c r="H133" s="4">
        <f ca="1">[1]Ag_Inputs!B113</f>
        <v>610.97459697736804</v>
      </c>
      <c r="I133" t="s">
        <v>127</v>
      </c>
      <c r="N133" s="2"/>
    </row>
    <row r="134" spans="1:14" x14ac:dyDescent="0.35">
      <c r="A134" t="s">
        <v>572</v>
      </c>
      <c r="B134" t="s">
        <v>1</v>
      </c>
      <c r="C134" t="s">
        <v>1</v>
      </c>
      <c r="D134" t="s">
        <v>135</v>
      </c>
      <c r="E134" t="s">
        <v>122</v>
      </c>
      <c r="G134" t="str">
        <f>[1]Ag_Inputs!A114</f>
        <v xml:space="preserve">     BC</v>
      </c>
      <c r="H134" s="4">
        <f ca="1">[1]Ag_Inputs!B114</f>
        <v>11.10039895388617</v>
      </c>
      <c r="I134" t="s">
        <v>127</v>
      </c>
      <c r="N134" s="2"/>
    </row>
    <row r="135" spans="1:14" x14ac:dyDescent="0.35">
      <c r="A135" t="s">
        <v>572</v>
      </c>
      <c r="B135" t="s">
        <v>1</v>
      </c>
      <c r="C135" t="s">
        <v>1</v>
      </c>
      <c r="D135" t="s">
        <v>135</v>
      </c>
      <c r="E135" t="s">
        <v>122</v>
      </c>
      <c r="G135" t="str">
        <f>[1]Ag_Inputs!A115</f>
        <v xml:space="preserve">     OC</v>
      </c>
      <c r="H135" s="4">
        <f ca="1">[1]Ag_Inputs!B115</f>
        <v>28.57926026073028</v>
      </c>
      <c r="I135" t="s">
        <v>127</v>
      </c>
      <c r="N135" s="2"/>
    </row>
    <row r="136" spans="1:14" x14ac:dyDescent="0.35">
      <c r="A136" t="s">
        <v>572</v>
      </c>
      <c r="B136" t="s">
        <v>1</v>
      </c>
      <c r="C136" t="s">
        <v>1</v>
      </c>
      <c r="D136" t="s">
        <v>135</v>
      </c>
      <c r="E136" t="s">
        <v>122</v>
      </c>
      <c r="G136" t="str">
        <f>[1]Ag_Inputs!A116</f>
        <v xml:space="preserve">     CH4</v>
      </c>
      <c r="H136" s="4">
        <f ca="1">[1]Ag_Inputs!B116</f>
        <v>18913.957187081076</v>
      </c>
      <c r="I136" t="s">
        <v>127</v>
      </c>
      <c r="N136" s="2"/>
    </row>
    <row r="137" spans="1:14" x14ac:dyDescent="0.35">
      <c r="A137" t="s">
        <v>572</v>
      </c>
      <c r="B137" t="s">
        <v>1</v>
      </c>
      <c r="C137" t="s">
        <v>1</v>
      </c>
      <c r="D137" t="s">
        <v>135</v>
      </c>
      <c r="E137" t="s">
        <v>122</v>
      </c>
      <c r="G137" t="str">
        <f>[1]Ag_Inputs!A117</f>
        <v xml:space="preserve">     N2O</v>
      </c>
      <c r="H137" s="4">
        <f ca="1">[1]Ag_Inputs!B117</f>
        <v>38.813404024977082</v>
      </c>
      <c r="I137" t="s">
        <v>127</v>
      </c>
      <c r="N137" s="2"/>
    </row>
    <row r="138" spans="1:14" x14ac:dyDescent="0.35">
      <c r="A138" t="s">
        <v>572</v>
      </c>
      <c r="B138" t="s">
        <v>1</v>
      </c>
      <c r="C138" t="s">
        <v>1</v>
      </c>
      <c r="D138" t="s">
        <v>135</v>
      </c>
      <c r="E138" t="s">
        <v>122</v>
      </c>
      <c r="G138" t="str">
        <f>[1]Ag_Inputs!A118</f>
        <v xml:space="preserve">     CO2</v>
      </c>
      <c r="H138" s="4">
        <f ca="1">[1]Ag_Inputs!B118</f>
        <v>1957562.1756320123</v>
      </c>
      <c r="I138" t="s">
        <v>127</v>
      </c>
      <c r="N138" s="2"/>
    </row>
    <row r="139" spans="1:14" x14ac:dyDescent="0.35">
      <c r="A139" t="s">
        <v>572</v>
      </c>
      <c r="B139" t="s">
        <v>1</v>
      </c>
      <c r="C139" t="s">
        <v>1</v>
      </c>
      <c r="D139" t="s">
        <v>135</v>
      </c>
      <c r="E139" t="s">
        <v>122</v>
      </c>
      <c r="G139" t="str">
        <f>[1]Ag_Inputs!A119</f>
        <v>Urban Emissions: grams/ton</v>
      </c>
      <c r="H139" s="4">
        <f>[1]Ag_Inputs!B119</f>
        <v>0</v>
      </c>
      <c r="N139" s="2"/>
    </row>
    <row r="140" spans="1:14" x14ac:dyDescent="0.35">
      <c r="A140" t="s">
        <v>572</v>
      </c>
      <c r="B140" t="s">
        <v>1</v>
      </c>
      <c r="C140" t="s">
        <v>1</v>
      </c>
      <c r="D140" t="s">
        <v>135</v>
      </c>
      <c r="E140" t="s">
        <v>122</v>
      </c>
      <c r="G140" t="str">
        <f>[1]Ag_Inputs!A120</f>
        <v xml:space="preserve">     VOC</v>
      </c>
      <c r="H140" s="4">
        <f ca="1">[1]Ag_Inputs!B120</f>
        <v>17.510515957853404</v>
      </c>
      <c r="I140" t="s">
        <v>127</v>
      </c>
      <c r="N140" s="2"/>
    </row>
    <row r="141" spans="1:14" x14ac:dyDescent="0.35">
      <c r="A141" t="s">
        <v>572</v>
      </c>
      <c r="B141" t="s">
        <v>1</v>
      </c>
      <c r="C141" t="s">
        <v>1</v>
      </c>
      <c r="D141" t="s">
        <v>135</v>
      </c>
      <c r="E141" t="s">
        <v>122</v>
      </c>
      <c r="G141" t="str">
        <f>[1]Ag_Inputs!A121</f>
        <v xml:space="preserve">     CO</v>
      </c>
      <c r="H141" s="4">
        <f ca="1">[1]Ag_Inputs!B121</f>
        <v>77.56637502788864</v>
      </c>
      <c r="I141" t="s">
        <v>127</v>
      </c>
      <c r="N141" s="2"/>
    </row>
    <row r="142" spans="1:14" x14ac:dyDescent="0.35">
      <c r="A142" t="s">
        <v>572</v>
      </c>
      <c r="B142" t="s">
        <v>1</v>
      </c>
      <c r="C142" t="s">
        <v>1</v>
      </c>
      <c r="D142" t="s">
        <v>135</v>
      </c>
      <c r="E142" t="s">
        <v>122</v>
      </c>
      <c r="G142" t="str">
        <f>[1]Ag_Inputs!A122</f>
        <v xml:space="preserve">     NOx</v>
      </c>
      <c r="H142" s="4">
        <f ca="1">[1]Ag_Inputs!B122</f>
        <v>111.70810307713457</v>
      </c>
      <c r="I142" t="s">
        <v>127</v>
      </c>
      <c r="N142" s="2"/>
    </row>
    <row r="143" spans="1:14" x14ac:dyDescent="0.35">
      <c r="A143" t="s">
        <v>572</v>
      </c>
      <c r="B143" t="s">
        <v>1</v>
      </c>
      <c r="C143" t="s">
        <v>1</v>
      </c>
      <c r="D143" t="s">
        <v>135</v>
      </c>
      <c r="E143" t="s">
        <v>122</v>
      </c>
      <c r="G143" t="str">
        <f>[1]Ag_Inputs!A123</f>
        <v xml:space="preserve">     PM10</v>
      </c>
      <c r="H143" s="4">
        <f ca="1">[1]Ag_Inputs!B123</f>
        <v>2.7890855410221485</v>
      </c>
      <c r="I143" t="s">
        <v>127</v>
      </c>
      <c r="N143" s="2"/>
    </row>
    <row r="144" spans="1:14" x14ac:dyDescent="0.35">
      <c r="A144" t="s">
        <v>572</v>
      </c>
      <c r="B144" t="s">
        <v>1</v>
      </c>
      <c r="C144" t="s">
        <v>1</v>
      </c>
      <c r="D144" t="s">
        <v>135</v>
      </c>
      <c r="E144" t="s">
        <v>122</v>
      </c>
      <c r="G144" t="str">
        <f>[1]Ag_Inputs!A124</f>
        <v xml:space="preserve">     PM2.5</v>
      </c>
      <c r="H144" s="4">
        <f ca="1">[1]Ag_Inputs!B124</f>
        <v>2.4296445400802815</v>
      </c>
      <c r="I144" t="s">
        <v>127</v>
      </c>
      <c r="N144" s="2"/>
    </row>
    <row r="145" spans="1:14" x14ac:dyDescent="0.35">
      <c r="A145" t="s">
        <v>572</v>
      </c>
      <c r="B145" t="s">
        <v>1</v>
      </c>
      <c r="C145" t="s">
        <v>1</v>
      </c>
      <c r="D145" t="s">
        <v>135</v>
      </c>
      <c r="E145" t="s">
        <v>122</v>
      </c>
      <c r="G145" t="str">
        <f>[1]Ag_Inputs!A125</f>
        <v xml:space="preserve">     SOx</v>
      </c>
      <c r="H145" s="4">
        <f ca="1">[1]Ag_Inputs!B125</f>
        <v>19.492021226970355</v>
      </c>
      <c r="I145" t="s">
        <v>127</v>
      </c>
      <c r="N145" s="2"/>
    </row>
    <row r="146" spans="1:14" x14ac:dyDescent="0.35">
      <c r="A146" t="s">
        <v>572</v>
      </c>
      <c r="B146" t="s">
        <v>1</v>
      </c>
      <c r="C146" t="s">
        <v>1</v>
      </c>
      <c r="D146" t="s">
        <v>135</v>
      </c>
      <c r="E146" t="s">
        <v>122</v>
      </c>
      <c r="G146" t="str">
        <f>[1]Ag_Inputs!A126</f>
        <v xml:space="preserve">     BC</v>
      </c>
      <c r="H146" s="4">
        <f ca="1">[1]Ag_Inputs!B126</f>
        <v>0.32787931417558996</v>
      </c>
      <c r="I146" t="s">
        <v>127</v>
      </c>
      <c r="N146" s="2"/>
    </row>
    <row r="147" spans="1:14" x14ac:dyDescent="0.35">
      <c r="A147" t="s">
        <v>572</v>
      </c>
      <c r="B147" t="s">
        <v>1</v>
      </c>
      <c r="C147" t="s">
        <v>1</v>
      </c>
      <c r="D147" t="s">
        <v>135</v>
      </c>
      <c r="E147" t="s">
        <v>122</v>
      </c>
      <c r="G147" t="str">
        <f>[1]Ag_Inputs!A127</f>
        <v xml:space="preserve">     OC</v>
      </c>
      <c r="H147" s="4">
        <f ca="1">[1]Ag_Inputs!B127</f>
        <v>0.90265317250056409</v>
      </c>
      <c r="I147" t="s">
        <v>127</v>
      </c>
      <c r="N147" s="2"/>
    </row>
    <row r="148" spans="1:14" x14ac:dyDescent="0.35">
      <c r="A148" t="s">
        <v>572</v>
      </c>
      <c r="B148" t="s">
        <v>15</v>
      </c>
      <c r="C148" t="s">
        <v>249</v>
      </c>
      <c r="D148" t="s">
        <v>16</v>
      </c>
      <c r="E148" t="s">
        <v>122</v>
      </c>
      <c r="G148" t="str">
        <f>[1]Catalyst!A133</f>
        <v>Energy Use: mmBtu/ton of product</v>
      </c>
      <c r="H148" s="4">
        <f>[1]Catalyst!B133</f>
        <v>0</v>
      </c>
      <c r="J148" t="s">
        <v>141</v>
      </c>
      <c r="N148" s="2"/>
    </row>
    <row r="149" spans="1:14" x14ac:dyDescent="0.35">
      <c r="A149" t="s">
        <v>572</v>
      </c>
      <c r="B149" t="s">
        <v>15</v>
      </c>
      <c r="C149" t="s">
        <v>249</v>
      </c>
      <c r="D149" t="s">
        <v>16</v>
      </c>
      <c r="E149" t="s">
        <v>122</v>
      </c>
      <c r="G149" t="str">
        <f>[1]Catalyst!A134</f>
        <v xml:space="preserve">     Total Energy</v>
      </c>
      <c r="H149" s="4">
        <f ca="1">[1]Catalyst!B134</f>
        <v>134.01990452591528</v>
      </c>
      <c r="I149" t="s">
        <v>125</v>
      </c>
      <c r="N149" s="2"/>
    </row>
    <row r="150" spans="1:14" x14ac:dyDescent="0.35">
      <c r="A150" t="s">
        <v>572</v>
      </c>
      <c r="B150" t="s">
        <v>15</v>
      </c>
      <c r="C150" t="s">
        <v>249</v>
      </c>
      <c r="D150" t="s">
        <v>16</v>
      </c>
      <c r="E150" t="s">
        <v>122</v>
      </c>
      <c r="G150" t="str">
        <f>[1]Catalyst!A135</f>
        <v xml:space="preserve">     Fossil Fuels</v>
      </c>
      <c r="H150" s="4">
        <f ca="1">[1]Catalyst!B135</f>
        <v>71.175466601396948</v>
      </c>
      <c r="I150" t="s">
        <v>125</v>
      </c>
      <c r="N150" s="2"/>
    </row>
    <row r="151" spans="1:14" x14ac:dyDescent="0.35">
      <c r="A151" t="s">
        <v>572</v>
      </c>
      <c r="B151" t="s">
        <v>15</v>
      </c>
      <c r="C151" t="s">
        <v>249</v>
      </c>
      <c r="D151" t="s">
        <v>16</v>
      </c>
      <c r="E151" t="s">
        <v>122</v>
      </c>
      <c r="G151" t="str">
        <f>[1]Catalyst!A136</f>
        <v xml:space="preserve">     Coal</v>
      </c>
      <c r="H151" s="4">
        <f ca="1">[1]Catalyst!B136</f>
        <v>6.9786531590870924</v>
      </c>
      <c r="I151" t="s">
        <v>125</v>
      </c>
      <c r="N151" s="2"/>
    </row>
    <row r="152" spans="1:14" x14ac:dyDescent="0.35">
      <c r="A152" t="s">
        <v>572</v>
      </c>
      <c r="B152" t="s">
        <v>15</v>
      </c>
      <c r="C152" t="s">
        <v>249</v>
      </c>
      <c r="D152" t="s">
        <v>16</v>
      </c>
      <c r="E152" t="s">
        <v>122</v>
      </c>
      <c r="G152" t="str">
        <f>[1]Catalyst!A137</f>
        <v xml:space="preserve">     Natural Gas</v>
      </c>
      <c r="H152" s="4">
        <f ca="1">[1]Catalyst!B137</f>
        <v>38.932126377413823</v>
      </c>
      <c r="I152" t="s">
        <v>125</v>
      </c>
      <c r="N152" s="2"/>
    </row>
    <row r="153" spans="1:14" x14ac:dyDescent="0.35">
      <c r="A153" t="s">
        <v>572</v>
      </c>
      <c r="B153" t="s">
        <v>15</v>
      </c>
      <c r="C153" t="s">
        <v>249</v>
      </c>
      <c r="D153" t="s">
        <v>16</v>
      </c>
      <c r="E153" t="s">
        <v>122</v>
      </c>
      <c r="G153" t="str">
        <f>[1]Catalyst!A138</f>
        <v xml:space="preserve">     Petroleum</v>
      </c>
      <c r="H153" s="4">
        <f ca="1">[1]Catalyst!B138</f>
        <v>25.264687064896048</v>
      </c>
      <c r="I153" t="s">
        <v>125</v>
      </c>
      <c r="N153" s="2"/>
    </row>
    <row r="154" spans="1:14" x14ac:dyDescent="0.35">
      <c r="A154" t="s">
        <v>572</v>
      </c>
      <c r="B154" t="s">
        <v>15</v>
      </c>
      <c r="C154" t="s">
        <v>249</v>
      </c>
      <c r="D154" t="s">
        <v>16</v>
      </c>
      <c r="E154" t="s">
        <v>122</v>
      </c>
      <c r="G154" t="str">
        <f>[1]Catalyst!A139</f>
        <v>Water consumption, gallons/ton</v>
      </c>
      <c r="H154" s="4">
        <f ca="1">[1]Catalyst!B139</f>
        <v>7440.2032527356505</v>
      </c>
      <c r="I154" t="s">
        <v>136</v>
      </c>
      <c r="N154" s="2"/>
    </row>
    <row r="155" spans="1:14" x14ac:dyDescent="0.35">
      <c r="A155" t="s">
        <v>572</v>
      </c>
      <c r="B155" t="s">
        <v>15</v>
      </c>
      <c r="C155" t="s">
        <v>249</v>
      </c>
      <c r="D155" t="s">
        <v>16</v>
      </c>
      <c r="E155" t="s">
        <v>122</v>
      </c>
      <c r="G155" t="str">
        <f>[1]Catalyst!A140</f>
        <v>Total Emissions: grams/ton</v>
      </c>
      <c r="H155" s="4">
        <f>[1]Catalyst!B140</f>
        <v>0</v>
      </c>
      <c r="N155" s="2"/>
    </row>
    <row r="156" spans="1:14" x14ac:dyDescent="0.35">
      <c r="A156" t="s">
        <v>572</v>
      </c>
      <c r="B156" t="s">
        <v>15</v>
      </c>
      <c r="C156" t="s">
        <v>249</v>
      </c>
      <c r="D156" t="s">
        <v>16</v>
      </c>
      <c r="E156" t="s">
        <v>122</v>
      </c>
      <c r="G156" t="str">
        <f>[1]Catalyst!A141</f>
        <v xml:space="preserve">     VOC</v>
      </c>
      <c r="H156" s="4">
        <f ca="1">[1]Catalyst!B141</f>
        <v>1602.5302847583944</v>
      </c>
      <c r="I156" t="s">
        <v>127</v>
      </c>
      <c r="N156" s="2"/>
    </row>
    <row r="157" spans="1:14" x14ac:dyDescent="0.35">
      <c r="A157" t="s">
        <v>572</v>
      </c>
      <c r="B157" t="s">
        <v>15</v>
      </c>
      <c r="C157" t="s">
        <v>249</v>
      </c>
      <c r="D157" t="s">
        <v>16</v>
      </c>
      <c r="E157" t="s">
        <v>122</v>
      </c>
      <c r="G157" t="str">
        <f>[1]Catalyst!A142</f>
        <v xml:space="preserve">     CO</v>
      </c>
      <c r="H157" s="4">
        <f ca="1">[1]Catalyst!B142</f>
        <v>6377.1452502609145</v>
      </c>
      <c r="I157" t="s">
        <v>127</v>
      </c>
      <c r="N157" s="2"/>
    </row>
    <row r="158" spans="1:14" x14ac:dyDescent="0.35">
      <c r="A158" t="s">
        <v>572</v>
      </c>
      <c r="B158" t="s">
        <v>15</v>
      </c>
      <c r="C158" t="s">
        <v>249</v>
      </c>
      <c r="D158" t="s">
        <v>16</v>
      </c>
      <c r="E158" t="s">
        <v>122</v>
      </c>
      <c r="G158" t="str">
        <f>[1]Catalyst!A143</f>
        <v xml:space="preserve">     NOx</v>
      </c>
      <c r="H158" s="4">
        <f ca="1">[1]Catalyst!B143</f>
        <v>6832.5522202428083</v>
      </c>
      <c r="I158" t="s">
        <v>127</v>
      </c>
      <c r="N158" s="2"/>
    </row>
    <row r="159" spans="1:14" x14ac:dyDescent="0.35">
      <c r="A159" t="s">
        <v>572</v>
      </c>
      <c r="B159" t="s">
        <v>15</v>
      </c>
      <c r="C159" t="s">
        <v>249</v>
      </c>
      <c r="D159" t="s">
        <v>16</v>
      </c>
      <c r="E159" t="s">
        <v>122</v>
      </c>
      <c r="G159" t="str">
        <f>[1]Catalyst!A144</f>
        <v xml:space="preserve">     PM10</v>
      </c>
      <c r="H159" s="4">
        <f ca="1">[1]Catalyst!B144</f>
        <v>7222.6117187841683</v>
      </c>
      <c r="I159" t="s">
        <v>127</v>
      </c>
      <c r="N159" s="2"/>
    </row>
    <row r="160" spans="1:14" x14ac:dyDescent="0.35">
      <c r="A160" t="s">
        <v>572</v>
      </c>
      <c r="B160" t="s">
        <v>15</v>
      </c>
      <c r="C160" t="s">
        <v>249</v>
      </c>
      <c r="D160" t="s">
        <v>16</v>
      </c>
      <c r="E160" t="s">
        <v>122</v>
      </c>
      <c r="G160" t="str">
        <f>[1]Catalyst!A145</f>
        <v xml:space="preserve">     PM2.5</v>
      </c>
      <c r="H160" s="4">
        <f ca="1">[1]Catalyst!B145</f>
        <v>1013.390443832499</v>
      </c>
      <c r="I160" t="s">
        <v>127</v>
      </c>
      <c r="N160" s="2"/>
    </row>
    <row r="161" spans="1:14" x14ac:dyDescent="0.35">
      <c r="A161" t="s">
        <v>572</v>
      </c>
      <c r="B161" t="s">
        <v>15</v>
      </c>
      <c r="C161" t="s">
        <v>249</v>
      </c>
      <c r="D161" t="s">
        <v>16</v>
      </c>
      <c r="E161" t="s">
        <v>122</v>
      </c>
      <c r="G161" t="str">
        <f>[1]Catalyst!A146</f>
        <v xml:space="preserve">     SOx</v>
      </c>
      <c r="H161" s="4">
        <f ca="1">[1]Catalyst!B146</f>
        <v>7986.1677813256292</v>
      </c>
      <c r="I161" t="s">
        <v>127</v>
      </c>
      <c r="N161" s="2"/>
    </row>
    <row r="162" spans="1:14" x14ac:dyDescent="0.35">
      <c r="A162" t="s">
        <v>572</v>
      </c>
      <c r="B162" t="s">
        <v>15</v>
      </c>
      <c r="C162" t="s">
        <v>249</v>
      </c>
      <c r="D162" t="s">
        <v>16</v>
      </c>
      <c r="E162" t="s">
        <v>122</v>
      </c>
      <c r="G162" t="str">
        <f>[1]Catalyst!A147</f>
        <v xml:space="preserve">     BC</v>
      </c>
      <c r="H162" s="4">
        <f ca="1">[1]Catalyst!B147</f>
        <v>59.828116803909197</v>
      </c>
      <c r="I162" t="s">
        <v>127</v>
      </c>
      <c r="N162" s="2"/>
    </row>
    <row r="163" spans="1:14" x14ac:dyDescent="0.35">
      <c r="A163" t="s">
        <v>572</v>
      </c>
      <c r="B163" t="s">
        <v>15</v>
      </c>
      <c r="C163" t="s">
        <v>249</v>
      </c>
      <c r="D163" t="s">
        <v>16</v>
      </c>
      <c r="E163" t="s">
        <v>122</v>
      </c>
      <c r="G163" t="str">
        <f>[1]Catalyst!A148</f>
        <v xml:space="preserve">     OC</v>
      </c>
      <c r="H163" s="4">
        <f ca="1">[1]Catalyst!B148</f>
        <v>90.91661286314654</v>
      </c>
      <c r="I163" t="s">
        <v>127</v>
      </c>
      <c r="N163" s="2"/>
    </row>
    <row r="164" spans="1:14" x14ac:dyDescent="0.35">
      <c r="A164" t="s">
        <v>572</v>
      </c>
      <c r="B164" t="s">
        <v>15</v>
      </c>
      <c r="C164" t="s">
        <v>249</v>
      </c>
      <c r="D164" t="s">
        <v>16</v>
      </c>
      <c r="E164" t="s">
        <v>122</v>
      </c>
      <c r="G164" t="str">
        <f>[1]Catalyst!A149</f>
        <v xml:space="preserve">     CH4</v>
      </c>
      <c r="H164" s="4">
        <f ca="1">[1]Catalyst!B149</f>
        <v>12705.125803471332</v>
      </c>
      <c r="I164" t="s">
        <v>127</v>
      </c>
      <c r="N164" s="2"/>
    </row>
    <row r="165" spans="1:14" x14ac:dyDescent="0.35">
      <c r="A165" t="s">
        <v>572</v>
      </c>
      <c r="B165" t="s">
        <v>15</v>
      </c>
      <c r="C165" t="s">
        <v>249</v>
      </c>
      <c r="D165" t="s">
        <v>16</v>
      </c>
      <c r="E165" t="s">
        <v>122</v>
      </c>
      <c r="G165" t="str">
        <f>[1]Catalyst!A150</f>
        <v xml:space="preserve">     N2O</v>
      </c>
      <c r="H165" s="4">
        <f ca="1">[1]Catalyst!B150</f>
        <v>1183.489475593301</v>
      </c>
      <c r="I165" t="s">
        <v>127</v>
      </c>
      <c r="N165" s="2"/>
    </row>
    <row r="166" spans="1:14" x14ac:dyDescent="0.35">
      <c r="A166" t="s">
        <v>572</v>
      </c>
      <c r="B166" t="s">
        <v>15</v>
      </c>
      <c r="C166" t="s">
        <v>249</v>
      </c>
      <c r="D166" t="s">
        <v>16</v>
      </c>
      <c r="E166" t="s">
        <v>122</v>
      </c>
      <c r="G166" t="str">
        <f>[1]Catalyst!A151</f>
        <v xml:space="preserve">     CO2</v>
      </c>
      <c r="H166" s="4">
        <f ca="1">[1]Catalyst!B151</f>
        <v>3026172.9740517368</v>
      </c>
      <c r="I166" t="s">
        <v>127</v>
      </c>
      <c r="N166" s="2"/>
    </row>
    <row r="167" spans="1:14" x14ac:dyDescent="0.35">
      <c r="A167" t="s">
        <v>572</v>
      </c>
      <c r="B167" t="s">
        <v>15</v>
      </c>
      <c r="C167" t="s">
        <v>249</v>
      </c>
      <c r="D167" t="s">
        <v>16</v>
      </c>
      <c r="E167" t="s">
        <v>122</v>
      </c>
      <c r="G167" t="str">
        <f>[1]Catalyst!A152</f>
        <v>Urban Emissions: grams/ton</v>
      </c>
      <c r="H167" s="4">
        <f>[1]Catalyst!B152</f>
        <v>0</v>
      </c>
      <c r="N167" s="2"/>
    </row>
    <row r="168" spans="1:14" x14ac:dyDescent="0.35">
      <c r="A168" t="s">
        <v>572</v>
      </c>
      <c r="B168" t="s">
        <v>15</v>
      </c>
      <c r="C168" t="s">
        <v>249</v>
      </c>
      <c r="D168" t="s">
        <v>16</v>
      </c>
      <c r="E168" t="s">
        <v>122</v>
      </c>
      <c r="G168" t="str">
        <f>[1]Catalyst!A153</f>
        <v xml:space="preserve">     VOC</v>
      </c>
      <c r="H168" s="4">
        <f ca="1">[1]Catalyst!B153</f>
        <v>90.303471144928324</v>
      </c>
      <c r="I168" t="s">
        <v>127</v>
      </c>
      <c r="N168" s="2"/>
    </row>
    <row r="169" spans="1:14" x14ac:dyDescent="0.35">
      <c r="A169" t="s">
        <v>572</v>
      </c>
      <c r="B169" t="s">
        <v>15</v>
      </c>
      <c r="C169" t="s">
        <v>249</v>
      </c>
      <c r="D169" t="s">
        <v>16</v>
      </c>
      <c r="E169" t="s">
        <v>122</v>
      </c>
      <c r="G169" t="str">
        <f>[1]Catalyst!A154</f>
        <v xml:space="preserve">     CO</v>
      </c>
      <c r="H169" s="4">
        <f ca="1">[1]Catalyst!B154</f>
        <v>226.10444507762216</v>
      </c>
      <c r="I169" t="s">
        <v>127</v>
      </c>
      <c r="N169" s="2"/>
    </row>
    <row r="170" spans="1:14" x14ac:dyDescent="0.35">
      <c r="A170" t="s">
        <v>572</v>
      </c>
      <c r="B170" t="s">
        <v>15</v>
      </c>
      <c r="C170" t="s">
        <v>249</v>
      </c>
      <c r="D170" t="s">
        <v>16</v>
      </c>
      <c r="E170" t="s">
        <v>122</v>
      </c>
      <c r="G170" t="str">
        <f>[1]Catalyst!A155</f>
        <v xml:space="preserve">     NOx</v>
      </c>
      <c r="H170" s="4">
        <f ca="1">[1]Catalyst!B155</f>
        <v>389.32667465202923</v>
      </c>
      <c r="I170" t="s">
        <v>127</v>
      </c>
      <c r="N170" s="2"/>
    </row>
    <row r="171" spans="1:14" x14ac:dyDescent="0.35">
      <c r="A171" t="s">
        <v>572</v>
      </c>
      <c r="B171" t="s">
        <v>15</v>
      </c>
      <c r="C171" t="s">
        <v>249</v>
      </c>
      <c r="D171" t="s">
        <v>16</v>
      </c>
      <c r="E171" t="s">
        <v>122</v>
      </c>
      <c r="G171" t="str">
        <f>[1]Catalyst!A156</f>
        <v xml:space="preserve">     PM10</v>
      </c>
      <c r="H171" s="4">
        <f ca="1">[1]Catalyst!B156</f>
        <v>36.773737623731378</v>
      </c>
      <c r="I171" t="s">
        <v>127</v>
      </c>
      <c r="N171" s="2"/>
    </row>
    <row r="172" spans="1:14" x14ac:dyDescent="0.35">
      <c r="A172" t="s">
        <v>572</v>
      </c>
      <c r="B172" t="s">
        <v>15</v>
      </c>
      <c r="C172" t="s">
        <v>249</v>
      </c>
      <c r="D172" t="s">
        <v>16</v>
      </c>
      <c r="E172" t="s">
        <v>122</v>
      </c>
      <c r="G172" t="str">
        <f>[1]Catalyst!A157</f>
        <v xml:space="preserve">     PM2.5</v>
      </c>
      <c r="H172" s="4">
        <f ca="1">[1]Catalyst!B157</f>
        <v>30.546355212394246</v>
      </c>
      <c r="I172" t="s">
        <v>127</v>
      </c>
      <c r="N172" s="2"/>
    </row>
    <row r="173" spans="1:14" x14ac:dyDescent="0.35">
      <c r="A173" t="s">
        <v>572</v>
      </c>
      <c r="B173" t="s">
        <v>15</v>
      </c>
      <c r="C173" t="s">
        <v>249</v>
      </c>
      <c r="D173" t="s">
        <v>16</v>
      </c>
      <c r="E173" t="s">
        <v>122</v>
      </c>
      <c r="G173" t="str">
        <f>[1]Catalyst!A158</f>
        <v xml:space="preserve">     SOx</v>
      </c>
      <c r="H173" s="4">
        <f ca="1">[1]Catalyst!B158</f>
        <v>268.43224674784847</v>
      </c>
      <c r="I173" t="s">
        <v>127</v>
      </c>
      <c r="N173" s="2"/>
    </row>
    <row r="174" spans="1:14" x14ac:dyDescent="0.35">
      <c r="A174" t="s">
        <v>572</v>
      </c>
      <c r="B174" t="s">
        <v>15</v>
      </c>
      <c r="C174" t="s">
        <v>249</v>
      </c>
      <c r="D174" t="s">
        <v>16</v>
      </c>
      <c r="E174" t="s">
        <v>122</v>
      </c>
      <c r="G174" t="str">
        <f>[1]Catalyst!A159</f>
        <v xml:space="preserve">     BC</v>
      </c>
      <c r="H174" s="4">
        <f ca="1">[1]Catalyst!B159</f>
        <v>2.369852045656077</v>
      </c>
      <c r="I174" t="s">
        <v>127</v>
      </c>
      <c r="N174" s="2"/>
    </row>
    <row r="175" spans="1:14" x14ac:dyDescent="0.35">
      <c r="A175" t="s">
        <v>572</v>
      </c>
      <c r="B175" t="s">
        <v>15</v>
      </c>
      <c r="C175" t="s">
        <v>249</v>
      </c>
      <c r="D175" t="s">
        <v>16</v>
      </c>
      <c r="E175" t="s">
        <v>122</v>
      </c>
      <c r="G175" t="str">
        <f>[1]Catalyst!A160</f>
        <v xml:space="preserve">     OC</v>
      </c>
      <c r="H175" s="4">
        <f ca="1">[1]Catalyst!B160</f>
        <v>6.320426657119377</v>
      </c>
      <c r="I175" t="s">
        <v>127</v>
      </c>
      <c r="N175" s="2"/>
    </row>
    <row r="176" spans="1:14" x14ac:dyDescent="0.35">
      <c r="A176" t="s">
        <v>572</v>
      </c>
      <c r="B176" t="s">
        <v>17</v>
      </c>
      <c r="C176" t="s">
        <v>249</v>
      </c>
      <c r="D176" t="s">
        <v>16</v>
      </c>
      <c r="E176" t="s">
        <v>122</v>
      </c>
      <c r="G176" t="s">
        <v>142</v>
      </c>
      <c r="H176" s="4">
        <f>[1]Catalyst!B133</f>
        <v>0</v>
      </c>
      <c r="J176" t="s">
        <v>141</v>
      </c>
      <c r="N176" s="2"/>
    </row>
    <row r="177" spans="1:14" x14ac:dyDescent="0.35">
      <c r="A177" t="s">
        <v>572</v>
      </c>
      <c r="B177" t="s">
        <v>17</v>
      </c>
      <c r="C177" t="s">
        <v>249</v>
      </c>
      <c r="D177" t="s">
        <v>16</v>
      </c>
      <c r="E177" t="s">
        <v>122</v>
      </c>
      <c r="G177" t="s">
        <v>143</v>
      </c>
      <c r="H177" s="4">
        <f ca="1">[1]Catalyst!B134</f>
        <v>134.01990452591528</v>
      </c>
      <c r="I177" t="s">
        <v>125</v>
      </c>
      <c r="N177" s="2"/>
    </row>
    <row r="178" spans="1:14" x14ac:dyDescent="0.35">
      <c r="A178" t="s">
        <v>572</v>
      </c>
      <c r="B178" t="s">
        <v>17</v>
      </c>
      <c r="C178" t="s">
        <v>249</v>
      </c>
      <c r="D178" t="s">
        <v>16</v>
      </c>
      <c r="E178" t="s">
        <v>122</v>
      </c>
      <c r="G178" t="s">
        <v>144</v>
      </c>
      <c r="H178" s="4">
        <f ca="1">[1]Catalyst!B135</f>
        <v>71.175466601396948</v>
      </c>
      <c r="I178" t="s">
        <v>125</v>
      </c>
      <c r="N178" s="2"/>
    </row>
    <row r="179" spans="1:14" x14ac:dyDescent="0.35">
      <c r="A179" t="s">
        <v>572</v>
      </c>
      <c r="B179" t="s">
        <v>17</v>
      </c>
      <c r="C179" t="s">
        <v>249</v>
      </c>
      <c r="D179" t="s">
        <v>16</v>
      </c>
      <c r="E179" t="s">
        <v>122</v>
      </c>
      <c r="G179" t="s">
        <v>102</v>
      </c>
      <c r="H179" s="4">
        <f ca="1">[1]Catalyst!B136</f>
        <v>6.9786531590870924</v>
      </c>
      <c r="I179" t="s">
        <v>125</v>
      </c>
      <c r="N179" s="2"/>
    </row>
    <row r="180" spans="1:14" x14ac:dyDescent="0.35">
      <c r="A180" t="s">
        <v>572</v>
      </c>
      <c r="B180" t="s">
        <v>17</v>
      </c>
      <c r="C180" t="s">
        <v>249</v>
      </c>
      <c r="D180" t="s">
        <v>16</v>
      </c>
      <c r="E180" t="s">
        <v>122</v>
      </c>
      <c r="G180" t="s">
        <v>145</v>
      </c>
      <c r="H180" s="4">
        <f ca="1">[1]Catalyst!B137</f>
        <v>38.932126377413823</v>
      </c>
      <c r="I180" t="s">
        <v>125</v>
      </c>
      <c r="N180" s="2"/>
    </row>
    <row r="181" spans="1:14" x14ac:dyDescent="0.35">
      <c r="A181" t="s">
        <v>572</v>
      </c>
      <c r="B181" t="s">
        <v>17</v>
      </c>
      <c r="C181" t="s">
        <v>249</v>
      </c>
      <c r="D181" t="s">
        <v>16</v>
      </c>
      <c r="E181" t="s">
        <v>122</v>
      </c>
      <c r="G181" t="s">
        <v>103</v>
      </c>
      <c r="H181" s="4">
        <f ca="1">[1]Catalyst!B138</f>
        <v>25.264687064896048</v>
      </c>
      <c r="I181" t="s">
        <v>125</v>
      </c>
      <c r="N181" s="2"/>
    </row>
    <row r="182" spans="1:14" x14ac:dyDescent="0.35">
      <c r="A182" t="s">
        <v>572</v>
      </c>
      <c r="B182" t="s">
        <v>17</v>
      </c>
      <c r="C182" t="s">
        <v>249</v>
      </c>
      <c r="D182" t="s">
        <v>16</v>
      </c>
      <c r="E182" t="s">
        <v>122</v>
      </c>
      <c r="G182" t="s">
        <v>104</v>
      </c>
      <c r="H182" s="4">
        <f ca="1">[1]Catalyst!B139</f>
        <v>7440.2032527356505</v>
      </c>
      <c r="I182" t="s">
        <v>136</v>
      </c>
      <c r="N182" s="2"/>
    </row>
    <row r="183" spans="1:14" x14ac:dyDescent="0.35">
      <c r="A183" t="s">
        <v>572</v>
      </c>
      <c r="B183" t="s">
        <v>17</v>
      </c>
      <c r="C183" t="s">
        <v>249</v>
      </c>
      <c r="D183" t="s">
        <v>16</v>
      </c>
      <c r="E183" t="s">
        <v>122</v>
      </c>
      <c r="G183" t="s">
        <v>105</v>
      </c>
      <c r="H183" s="4">
        <f>[1]Catalyst!B140</f>
        <v>0</v>
      </c>
      <c r="N183" s="2"/>
    </row>
    <row r="184" spans="1:14" x14ac:dyDescent="0.35">
      <c r="A184" t="s">
        <v>572</v>
      </c>
      <c r="B184" t="s">
        <v>17</v>
      </c>
      <c r="C184" t="s">
        <v>249</v>
      </c>
      <c r="D184" t="s">
        <v>16</v>
      </c>
      <c r="E184" t="s">
        <v>122</v>
      </c>
      <c r="G184" t="s">
        <v>106</v>
      </c>
      <c r="H184" s="4">
        <f ca="1">[1]Catalyst!B141</f>
        <v>1602.5302847583944</v>
      </c>
      <c r="I184" t="s">
        <v>127</v>
      </c>
      <c r="N184" s="2"/>
    </row>
    <row r="185" spans="1:14" x14ac:dyDescent="0.35">
      <c r="A185" t="s">
        <v>572</v>
      </c>
      <c r="B185" t="s">
        <v>17</v>
      </c>
      <c r="C185" t="s">
        <v>249</v>
      </c>
      <c r="D185" t="s">
        <v>16</v>
      </c>
      <c r="E185" t="s">
        <v>122</v>
      </c>
      <c r="G185" t="s">
        <v>107</v>
      </c>
      <c r="H185" s="4">
        <f ca="1">[1]Catalyst!B142</f>
        <v>6377.1452502609145</v>
      </c>
      <c r="I185" t="s">
        <v>127</v>
      </c>
      <c r="N185" s="2"/>
    </row>
    <row r="186" spans="1:14" x14ac:dyDescent="0.35">
      <c r="A186" t="s">
        <v>572</v>
      </c>
      <c r="B186" t="s">
        <v>17</v>
      </c>
      <c r="C186" t="s">
        <v>249</v>
      </c>
      <c r="D186" t="s">
        <v>16</v>
      </c>
      <c r="E186" t="s">
        <v>122</v>
      </c>
      <c r="G186" t="s">
        <v>108</v>
      </c>
      <c r="H186" s="4">
        <f ca="1">[1]Catalyst!B143</f>
        <v>6832.5522202428083</v>
      </c>
      <c r="I186" t="s">
        <v>127</v>
      </c>
      <c r="N186" s="2"/>
    </row>
    <row r="187" spans="1:14" x14ac:dyDescent="0.35">
      <c r="A187" t="s">
        <v>572</v>
      </c>
      <c r="B187" t="s">
        <v>17</v>
      </c>
      <c r="C187" t="s">
        <v>249</v>
      </c>
      <c r="D187" t="s">
        <v>16</v>
      </c>
      <c r="E187" t="s">
        <v>122</v>
      </c>
      <c r="G187" t="s">
        <v>109</v>
      </c>
      <c r="H187" s="4">
        <f ca="1">[1]Catalyst!B144</f>
        <v>7222.6117187841683</v>
      </c>
      <c r="I187" t="s">
        <v>127</v>
      </c>
      <c r="N187" s="2"/>
    </row>
    <row r="188" spans="1:14" x14ac:dyDescent="0.35">
      <c r="A188" t="s">
        <v>572</v>
      </c>
      <c r="B188" t="s">
        <v>17</v>
      </c>
      <c r="C188" t="s">
        <v>249</v>
      </c>
      <c r="D188" t="s">
        <v>16</v>
      </c>
      <c r="E188" t="s">
        <v>122</v>
      </c>
      <c r="G188" t="s">
        <v>110</v>
      </c>
      <c r="H188" s="4">
        <f ca="1">[1]Catalyst!B145</f>
        <v>1013.390443832499</v>
      </c>
      <c r="I188" t="s">
        <v>127</v>
      </c>
      <c r="N188" s="2"/>
    </row>
    <row r="189" spans="1:14" x14ac:dyDescent="0.35">
      <c r="A189" t="s">
        <v>572</v>
      </c>
      <c r="B189" t="s">
        <v>17</v>
      </c>
      <c r="C189" t="s">
        <v>249</v>
      </c>
      <c r="D189" t="s">
        <v>16</v>
      </c>
      <c r="E189" t="s">
        <v>122</v>
      </c>
      <c r="G189" t="s">
        <v>111</v>
      </c>
      <c r="H189" s="4">
        <f ca="1">[1]Catalyst!B146</f>
        <v>7986.1677813256292</v>
      </c>
      <c r="I189" t="s">
        <v>127</v>
      </c>
      <c r="N189" s="2"/>
    </row>
    <row r="190" spans="1:14" x14ac:dyDescent="0.35">
      <c r="A190" t="s">
        <v>572</v>
      </c>
      <c r="B190" t="s">
        <v>17</v>
      </c>
      <c r="C190" t="s">
        <v>249</v>
      </c>
      <c r="D190" t="s">
        <v>16</v>
      </c>
      <c r="E190" t="s">
        <v>122</v>
      </c>
      <c r="G190" t="s">
        <v>112</v>
      </c>
      <c r="H190" s="4">
        <f ca="1">[1]Catalyst!B147</f>
        <v>59.828116803909197</v>
      </c>
      <c r="I190" t="s">
        <v>127</v>
      </c>
      <c r="N190" s="2"/>
    </row>
    <row r="191" spans="1:14" x14ac:dyDescent="0.35">
      <c r="A191" t="s">
        <v>572</v>
      </c>
      <c r="B191" t="s">
        <v>17</v>
      </c>
      <c r="C191" t="s">
        <v>249</v>
      </c>
      <c r="D191" t="s">
        <v>16</v>
      </c>
      <c r="E191" t="s">
        <v>122</v>
      </c>
      <c r="G191" t="s">
        <v>113</v>
      </c>
      <c r="H191" s="4">
        <f ca="1">[1]Catalyst!B148</f>
        <v>90.91661286314654</v>
      </c>
      <c r="I191" t="s">
        <v>127</v>
      </c>
      <c r="N191" s="2"/>
    </row>
    <row r="192" spans="1:14" x14ac:dyDescent="0.35">
      <c r="A192" t="s">
        <v>572</v>
      </c>
      <c r="B192" t="s">
        <v>17</v>
      </c>
      <c r="C192" t="s">
        <v>249</v>
      </c>
      <c r="D192" t="s">
        <v>16</v>
      </c>
      <c r="E192" t="s">
        <v>122</v>
      </c>
      <c r="G192" t="s">
        <v>114</v>
      </c>
      <c r="H192" s="4">
        <f ca="1">[1]Catalyst!B149</f>
        <v>12705.125803471332</v>
      </c>
      <c r="I192" t="s">
        <v>127</v>
      </c>
      <c r="N192" s="2"/>
    </row>
    <row r="193" spans="1:14" x14ac:dyDescent="0.35">
      <c r="A193" t="s">
        <v>572</v>
      </c>
      <c r="B193" t="s">
        <v>17</v>
      </c>
      <c r="C193" t="s">
        <v>249</v>
      </c>
      <c r="D193" t="s">
        <v>16</v>
      </c>
      <c r="E193" t="s">
        <v>122</v>
      </c>
      <c r="G193" t="s">
        <v>115</v>
      </c>
      <c r="H193" s="4">
        <f ca="1">[1]Catalyst!B150</f>
        <v>1183.489475593301</v>
      </c>
      <c r="I193" t="s">
        <v>127</v>
      </c>
      <c r="N193" s="2"/>
    </row>
    <row r="194" spans="1:14" x14ac:dyDescent="0.35">
      <c r="A194" t="s">
        <v>572</v>
      </c>
      <c r="B194" t="s">
        <v>17</v>
      </c>
      <c r="C194" t="s">
        <v>249</v>
      </c>
      <c r="D194" t="s">
        <v>16</v>
      </c>
      <c r="E194" t="s">
        <v>122</v>
      </c>
      <c r="G194" t="s">
        <v>116</v>
      </c>
      <c r="H194" s="4">
        <f ca="1">[1]Catalyst!B151</f>
        <v>3026172.9740517368</v>
      </c>
      <c r="I194" t="s">
        <v>127</v>
      </c>
      <c r="N194" s="2"/>
    </row>
    <row r="195" spans="1:14" x14ac:dyDescent="0.35">
      <c r="A195" t="s">
        <v>572</v>
      </c>
      <c r="B195" t="s">
        <v>17</v>
      </c>
      <c r="C195" t="s">
        <v>249</v>
      </c>
      <c r="D195" t="s">
        <v>16</v>
      </c>
      <c r="E195" t="s">
        <v>122</v>
      </c>
      <c r="G195" t="s">
        <v>146</v>
      </c>
      <c r="H195" s="4">
        <f>[1]Catalyst!B152</f>
        <v>0</v>
      </c>
      <c r="N195" s="2"/>
    </row>
    <row r="196" spans="1:14" x14ac:dyDescent="0.35">
      <c r="A196" t="s">
        <v>572</v>
      </c>
      <c r="B196" t="s">
        <v>17</v>
      </c>
      <c r="C196" t="s">
        <v>249</v>
      </c>
      <c r="D196" t="s">
        <v>16</v>
      </c>
      <c r="E196" t="s">
        <v>122</v>
      </c>
      <c r="G196" t="s">
        <v>106</v>
      </c>
      <c r="H196" s="4">
        <f ca="1">[1]Catalyst!B153</f>
        <v>90.303471144928324</v>
      </c>
      <c r="I196" t="s">
        <v>127</v>
      </c>
      <c r="N196" s="2"/>
    </row>
    <row r="197" spans="1:14" x14ac:dyDescent="0.35">
      <c r="A197" t="s">
        <v>572</v>
      </c>
      <c r="B197" t="s">
        <v>17</v>
      </c>
      <c r="C197" t="s">
        <v>249</v>
      </c>
      <c r="D197" t="s">
        <v>16</v>
      </c>
      <c r="E197" t="s">
        <v>122</v>
      </c>
      <c r="G197" t="s">
        <v>107</v>
      </c>
      <c r="H197" s="4">
        <f ca="1">[1]Catalyst!B154</f>
        <v>226.10444507762216</v>
      </c>
      <c r="I197" t="s">
        <v>127</v>
      </c>
      <c r="N197" s="2"/>
    </row>
    <row r="198" spans="1:14" x14ac:dyDescent="0.35">
      <c r="A198" t="s">
        <v>572</v>
      </c>
      <c r="B198" t="s">
        <v>17</v>
      </c>
      <c r="C198" t="s">
        <v>249</v>
      </c>
      <c r="D198" t="s">
        <v>16</v>
      </c>
      <c r="E198" t="s">
        <v>122</v>
      </c>
      <c r="G198" t="s">
        <v>108</v>
      </c>
      <c r="H198" s="4">
        <f ca="1">[1]Catalyst!B155</f>
        <v>389.32667465202923</v>
      </c>
      <c r="I198" t="s">
        <v>127</v>
      </c>
      <c r="N198" s="2"/>
    </row>
    <row r="199" spans="1:14" x14ac:dyDescent="0.35">
      <c r="A199" t="s">
        <v>572</v>
      </c>
      <c r="B199" t="s">
        <v>17</v>
      </c>
      <c r="C199" t="s">
        <v>249</v>
      </c>
      <c r="D199" t="s">
        <v>16</v>
      </c>
      <c r="E199" t="s">
        <v>122</v>
      </c>
      <c r="G199" t="s">
        <v>109</v>
      </c>
      <c r="H199" s="4">
        <f ca="1">[1]Catalyst!B156</f>
        <v>36.773737623731378</v>
      </c>
      <c r="I199" t="s">
        <v>127</v>
      </c>
      <c r="N199" s="2"/>
    </row>
    <row r="200" spans="1:14" x14ac:dyDescent="0.35">
      <c r="A200" t="s">
        <v>572</v>
      </c>
      <c r="B200" t="s">
        <v>17</v>
      </c>
      <c r="C200" t="s">
        <v>249</v>
      </c>
      <c r="D200" t="s">
        <v>16</v>
      </c>
      <c r="E200" t="s">
        <v>122</v>
      </c>
      <c r="G200" t="s">
        <v>110</v>
      </c>
      <c r="H200" s="4">
        <f ca="1">[1]Catalyst!B157</f>
        <v>30.546355212394246</v>
      </c>
      <c r="I200" t="s">
        <v>127</v>
      </c>
      <c r="N200" s="2"/>
    </row>
    <row r="201" spans="1:14" x14ac:dyDescent="0.35">
      <c r="A201" t="s">
        <v>572</v>
      </c>
      <c r="B201" t="s">
        <v>17</v>
      </c>
      <c r="C201" t="s">
        <v>249</v>
      </c>
      <c r="D201" t="s">
        <v>16</v>
      </c>
      <c r="E201" t="s">
        <v>122</v>
      </c>
      <c r="G201" t="s">
        <v>111</v>
      </c>
      <c r="H201" s="4">
        <f ca="1">[1]Catalyst!B158</f>
        <v>268.43224674784847</v>
      </c>
      <c r="I201" t="s">
        <v>127</v>
      </c>
      <c r="N201" s="2"/>
    </row>
    <row r="202" spans="1:14" x14ac:dyDescent="0.35">
      <c r="A202" t="s">
        <v>572</v>
      </c>
      <c r="B202" t="s">
        <v>17</v>
      </c>
      <c r="C202" t="s">
        <v>249</v>
      </c>
      <c r="D202" t="s">
        <v>16</v>
      </c>
      <c r="E202" t="s">
        <v>122</v>
      </c>
      <c r="G202" t="s">
        <v>112</v>
      </c>
      <c r="H202" s="4">
        <f ca="1">[1]Catalyst!B159</f>
        <v>2.369852045656077</v>
      </c>
      <c r="I202" t="s">
        <v>127</v>
      </c>
      <c r="N202" s="2"/>
    </row>
    <row r="203" spans="1:14" x14ac:dyDescent="0.35">
      <c r="A203" t="s">
        <v>572</v>
      </c>
      <c r="B203" t="s">
        <v>17</v>
      </c>
      <c r="C203" t="s">
        <v>249</v>
      </c>
      <c r="D203" t="s">
        <v>16</v>
      </c>
      <c r="E203" t="s">
        <v>122</v>
      </c>
      <c r="G203" t="s">
        <v>113</v>
      </c>
      <c r="H203" s="4">
        <f ca="1">[1]Catalyst!B160</f>
        <v>6.320426657119377</v>
      </c>
      <c r="I203" t="s">
        <v>127</v>
      </c>
      <c r="N203" s="2"/>
    </row>
    <row r="204" spans="1:14" x14ac:dyDescent="0.35">
      <c r="A204" t="s">
        <v>572</v>
      </c>
      <c r="B204" t="s">
        <v>36</v>
      </c>
      <c r="C204" t="s">
        <v>36</v>
      </c>
      <c r="D204" t="s">
        <v>16</v>
      </c>
      <c r="E204" t="s">
        <v>122</v>
      </c>
      <c r="G204" t="str">
        <f>[1]Catalyst!A133</f>
        <v>Energy Use: mmBtu/ton of product</v>
      </c>
      <c r="H204" s="4">
        <f>[1]Catalyst!V133</f>
        <v>0</v>
      </c>
      <c r="N204" s="2"/>
    </row>
    <row r="205" spans="1:14" x14ac:dyDescent="0.35">
      <c r="A205" t="s">
        <v>572</v>
      </c>
      <c r="B205" t="s">
        <v>36</v>
      </c>
      <c r="C205" t="s">
        <v>36</v>
      </c>
      <c r="D205" t="s">
        <v>16</v>
      </c>
      <c r="E205" t="s">
        <v>122</v>
      </c>
      <c r="G205" t="str">
        <f>[1]Catalyst!A134</f>
        <v xml:space="preserve">     Total Energy</v>
      </c>
      <c r="H205" s="4">
        <f ca="1">[1]Catalyst!V134</f>
        <v>98.925498680396998</v>
      </c>
      <c r="I205" t="s">
        <v>125</v>
      </c>
      <c r="N205" s="2"/>
    </row>
    <row r="206" spans="1:14" x14ac:dyDescent="0.35">
      <c r="A206" t="s">
        <v>572</v>
      </c>
      <c r="B206" t="s">
        <v>36</v>
      </c>
      <c r="C206" t="s">
        <v>36</v>
      </c>
      <c r="D206" t="s">
        <v>16</v>
      </c>
      <c r="E206" t="s">
        <v>122</v>
      </c>
      <c r="G206" t="str">
        <f>[1]Catalyst!A135</f>
        <v xml:space="preserve">     Fossil Fuels</v>
      </c>
      <c r="H206" s="4">
        <f ca="1">[1]Catalyst!V135</f>
        <v>95.140424472383984</v>
      </c>
      <c r="I206" t="s">
        <v>125</v>
      </c>
      <c r="N206" s="2"/>
    </row>
    <row r="207" spans="1:14" x14ac:dyDescent="0.35">
      <c r="A207" t="s">
        <v>572</v>
      </c>
      <c r="B207" t="s">
        <v>36</v>
      </c>
      <c r="C207" t="s">
        <v>36</v>
      </c>
      <c r="D207" t="s">
        <v>16</v>
      </c>
      <c r="E207" t="s">
        <v>122</v>
      </c>
      <c r="G207" t="str">
        <f>[1]Catalyst!A136</f>
        <v xml:space="preserve">     Coal</v>
      </c>
      <c r="H207" s="4">
        <f ca="1">[1]Catalyst!V136</f>
        <v>8.7041045524808229</v>
      </c>
      <c r="I207" t="s">
        <v>125</v>
      </c>
      <c r="N207" s="2"/>
    </row>
    <row r="208" spans="1:14" x14ac:dyDescent="0.35">
      <c r="A208" t="s">
        <v>572</v>
      </c>
      <c r="B208" t="s">
        <v>36</v>
      </c>
      <c r="C208" t="s">
        <v>36</v>
      </c>
      <c r="D208" t="s">
        <v>16</v>
      </c>
      <c r="E208" t="s">
        <v>122</v>
      </c>
      <c r="G208" t="str">
        <f>[1]Catalyst!A137</f>
        <v xml:space="preserve">     Natural Gas</v>
      </c>
      <c r="H208" s="4">
        <f ca="1">[1]Catalyst!V137</f>
        <v>82.740549131925107</v>
      </c>
      <c r="I208" t="s">
        <v>125</v>
      </c>
      <c r="N208" s="2"/>
    </row>
    <row r="209" spans="1:14" x14ac:dyDescent="0.35">
      <c r="A209" t="s">
        <v>572</v>
      </c>
      <c r="B209" t="s">
        <v>36</v>
      </c>
      <c r="C209" t="s">
        <v>36</v>
      </c>
      <c r="D209" t="s">
        <v>16</v>
      </c>
      <c r="E209" t="s">
        <v>122</v>
      </c>
      <c r="G209" t="str">
        <f>[1]Catalyst!A138</f>
        <v xml:space="preserve">     Petroleum</v>
      </c>
      <c r="H209" s="4">
        <f ca="1">[1]Catalyst!V138</f>
        <v>3.6957707879780579</v>
      </c>
      <c r="I209" t="s">
        <v>125</v>
      </c>
      <c r="N209" s="2"/>
    </row>
    <row r="210" spans="1:14" x14ac:dyDescent="0.35">
      <c r="A210" t="s">
        <v>572</v>
      </c>
      <c r="B210" t="s">
        <v>36</v>
      </c>
      <c r="C210" t="s">
        <v>36</v>
      </c>
      <c r="D210" t="s">
        <v>16</v>
      </c>
      <c r="E210" t="s">
        <v>122</v>
      </c>
      <c r="G210" t="str">
        <f>[1]Catalyst!A139</f>
        <v>Water consumption, gallons/ton</v>
      </c>
      <c r="H210" s="4">
        <f ca="1">[1]Catalyst!V139</f>
        <v>2848.0286462711556</v>
      </c>
      <c r="I210" t="s">
        <v>136</v>
      </c>
      <c r="N210" s="2"/>
    </row>
    <row r="211" spans="1:14" x14ac:dyDescent="0.35">
      <c r="A211" t="s">
        <v>572</v>
      </c>
      <c r="B211" t="s">
        <v>36</v>
      </c>
      <c r="C211" t="s">
        <v>36</v>
      </c>
      <c r="D211" t="s">
        <v>16</v>
      </c>
      <c r="E211" t="s">
        <v>122</v>
      </c>
      <c r="G211" t="str">
        <f>[1]Catalyst!A140</f>
        <v>Total Emissions: grams/ton</v>
      </c>
      <c r="H211" s="4">
        <f>[1]Catalyst!V140</f>
        <v>0</v>
      </c>
      <c r="N211" s="2"/>
    </row>
    <row r="212" spans="1:14" x14ac:dyDescent="0.35">
      <c r="A212" t="s">
        <v>572</v>
      </c>
      <c r="B212" t="s">
        <v>36</v>
      </c>
      <c r="C212" t="s">
        <v>36</v>
      </c>
      <c r="D212" t="s">
        <v>16</v>
      </c>
      <c r="E212" t="s">
        <v>122</v>
      </c>
      <c r="G212" t="str">
        <f>[1]Catalyst!A141</f>
        <v xml:space="preserve">     VOC</v>
      </c>
      <c r="H212" s="4">
        <f ca="1">[1]Catalyst!V141</f>
        <v>1399.9311937435468</v>
      </c>
      <c r="I212" t="s">
        <v>127</v>
      </c>
      <c r="N212" s="2"/>
    </row>
    <row r="213" spans="1:14" x14ac:dyDescent="0.35">
      <c r="A213" t="s">
        <v>572</v>
      </c>
      <c r="B213" t="s">
        <v>36</v>
      </c>
      <c r="C213" t="s">
        <v>36</v>
      </c>
      <c r="D213" t="s">
        <v>16</v>
      </c>
      <c r="E213" t="s">
        <v>122</v>
      </c>
      <c r="G213" t="str">
        <f>[1]Catalyst!A142</f>
        <v xml:space="preserve">     CO</v>
      </c>
      <c r="H213" s="4">
        <f ca="1">[1]Catalyst!V142</f>
        <v>4938.2127099495683</v>
      </c>
      <c r="I213" t="s">
        <v>127</v>
      </c>
      <c r="N213" s="2"/>
    </row>
    <row r="214" spans="1:14" x14ac:dyDescent="0.35">
      <c r="A214" t="s">
        <v>572</v>
      </c>
      <c r="B214" t="s">
        <v>36</v>
      </c>
      <c r="C214" t="s">
        <v>36</v>
      </c>
      <c r="D214" t="s">
        <v>16</v>
      </c>
      <c r="E214" t="s">
        <v>122</v>
      </c>
      <c r="G214" t="str">
        <f>[1]Catalyst!A143</f>
        <v xml:space="preserve">     NOx</v>
      </c>
      <c r="H214" s="4">
        <f ca="1">[1]Catalyst!V143</f>
        <v>6508.9882165561467</v>
      </c>
      <c r="I214" t="s">
        <v>127</v>
      </c>
      <c r="N214" s="2"/>
    </row>
    <row r="215" spans="1:14" x14ac:dyDescent="0.35">
      <c r="A215" t="s">
        <v>572</v>
      </c>
      <c r="B215" t="s">
        <v>36</v>
      </c>
      <c r="C215" t="s">
        <v>36</v>
      </c>
      <c r="D215" t="s">
        <v>16</v>
      </c>
      <c r="E215" t="s">
        <v>122</v>
      </c>
      <c r="G215" t="str">
        <f>[1]Catalyst!A144</f>
        <v xml:space="preserve">     PM10</v>
      </c>
      <c r="H215" s="4">
        <f ca="1">[1]Catalyst!V144</f>
        <v>583.59001678290019</v>
      </c>
      <c r="I215" t="s">
        <v>127</v>
      </c>
      <c r="N215" s="2"/>
    </row>
    <row r="216" spans="1:14" x14ac:dyDescent="0.35">
      <c r="A216" t="s">
        <v>572</v>
      </c>
      <c r="B216" t="s">
        <v>36</v>
      </c>
      <c r="C216" t="s">
        <v>36</v>
      </c>
      <c r="D216" t="s">
        <v>16</v>
      </c>
      <c r="E216" t="s">
        <v>122</v>
      </c>
      <c r="G216" t="str">
        <f>[1]Catalyst!A145</f>
        <v xml:space="preserve">     PM2.5</v>
      </c>
      <c r="H216" s="4">
        <f ca="1">[1]Catalyst!V145</f>
        <v>467.21687945340176</v>
      </c>
      <c r="I216" t="s">
        <v>127</v>
      </c>
      <c r="N216" s="2"/>
    </row>
    <row r="217" spans="1:14" x14ac:dyDescent="0.35">
      <c r="A217" t="s">
        <v>572</v>
      </c>
      <c r="B217" t="s">
        <v>36</v>
      </c>
      <c r="C217" t="s">
        <v>36</v>
      </c>
      <c r="D217" t="s">
        <v>16</v>
      </c>
      <c r="E217" t="s">
        <v>122</v>
      </c>
      <c r="G217" t="str">
        <f>[1]Catalyst!A146</f>
        <v xml:space="preserve">     SOx</v>
      </c>
      <c r="H217" s="4">
        <f ca="1">[1]Catalyst!V146</f>
        <v>4048.68186562969</v>
      </c>
      <c r="I217" t="s">
        <v>127</v>
      </c>
      <c r="N217" s="2"/>
    </row>
    <row r="218" spans="1:14" x14ac:dyDescent="0.35">
      <c r="A218" t="s">
        <v>572</v>
      </c>
      <c r="B218" t="s">
        <v>36</v>
      </c>
      <c r="C218" t="s">
        <v>36</v>
      </c>
      <c r="D218" t="s">
        <v>16</v>
      </c>
      <c r="E218" t="s">
        <v>122</v>
      </c>
      <c r="G218" t="str">
        <f>[1]Catalyst!A147</f>
        <v xml:space="preserve">     BC</v>
      </c>
      <c r="H218" s="4">
        <f ca="1">[1]Catalyst!V147</f>
        <v>55.626193826618866</v>
      </c>
      <c r="I218" t="s">
        <v>127</v>
      </c>
      <c r="N218" s="2"/>
    </row>
    <row r="219" spans="1:14" x14ac:dyDescent="0.35">
      <c r="A219" t="s">
        <v>572</v>
      </c>
      <c r="B219" t="s">
        <v>36</v>
      </c>
      <c r="C219" t="s">
        <v>36</v>
      </c>
      <c r="D219" t="s">
        <v>16</v>
      </c>
      <c r="E219" t="s">
        <v>122</v>
      </c>
      <c r="G219" t="str">
        <f>[1]Catalyst!A148</f>
        <v xml:space="preserve">     OC</v>
      </c>
      <c r="H219" s="4">
        <f ca="1">[1]Catalyst!V148</f>
        <v>142.50793510901411</v>
      </c>
      <c r="I219" t="s">
        <v>127</v>
      </c>
      <c r="N219" s="2"/>
    </row>
    <row r="220" spans="1:14" x14ac:dyDescent="0.35">
      <c r="A220" t="s">
        <v>572</v>
      </c>
      <c r="B220" t="s">
        <v>36</v>
      </c>
      <c r="C220" t="s">
        <v>36</v>
      </c>
      <c r="D220" t="s">
        <v>16</v>
      </c>
      <c r="E220" t="s">
        <v>122</v>
      </c>
      <c r="G220" t="str">
        <f>[1]Catalyst!A149</f>
        <v xml:space="preserve">     CH4</v>
      </c>
      <c r="H220" s="4">
        <f ca="1">[1]Catalyst!V149</f>
        <v>17959.287665843476</v>
      </c>
      <c r="I220" t="s">
        <v>127</v>
      </c>
      <c r="N220" s="2"/>
    </row>
    <row r="221" spans="1:14" x14ac:dyDescent="0.35">
      <c r="A221" t="s">
        <v>572</v>
      </c>
      <c r="B221" t="s">
        <v>36</v>
      </c>
      <c r="C221" t="s">
        <v>36</v>
      </c>
      <c r="D221" t="s">
        <v>16</v>
      </c>
      <c r="E221" t="s">
        <v>122</v>
      </c>
      <c r="G221" t="str">
        <f>[1]Catalyst!A150</f>
        <v xml:space="preserve">     N2O</v>
      </c>
      <c r="H221" s="4">
        <f ca="1">[1]Catalyst!V150</f>
        <v>135.44594731054013</v>
      </c>
      <c r="I221" t="s">
        <v>127</v>
      </c>
      <c r="N221" s="2"/>
    </row>
    <row r="222" spans="1:14" x14ac:dyDescent="0.35">
      <c r="A222" t="s">
        <v>572</v>
      </c>
      <c r="B222" t="s">
        <v>36</v>
      </c>
      <c r="C222" t="s">
        <v>36</v>
      </c>
      <c r="D222" t="s">
        <v>16</v>
      </c>
      <c r="E222" t="s">
        <v>122</v>
      </c>
      <c r="G222" t="str">
        <f>[1]Catalyst!A151</f>
        <v xml:space="preserve">     CO2</v>
      </c>
      <c r="H222" s="4">
        <f ca="1">[1]Catalyst!V151</f>
        <v>5555366.0735320561</v>
      </c>
      <c r="I222" t="s">
        <v>127</v>
      </c>
      <c r="N222" s="2"/>
    </row>
    <row r="223" spans="1:14" x14ac:dyDescent="0.35">
      <c r="A223" t="s">
        <v>572</v>
      </c>
      <c r="B223" t="s">
        <v>36</v>
      </c>
      <c r="C223" t="s">
        <v>36</v>
      </c>
      <c r="D223" t="s">
        <v>16</v>
      </c>
      <c r="E223" t="s">
        <v>122</v>
      </c>
      <c r="G223" t="str">
        <f>[1]Catalyst!A152</f>
        <v>Urban Emissions: grams/ton</v>
      </c>
      <c r="H223" s="4">
        <f>[1]Catalyst!V152</f>
        <v>0</v>
      </c>
      <c r="N223" s="2"/>
    </row>
    <row r="224" spans="1:14" x14ac:dyDescent="0.35">
      <c r="A224" t="s">
        <v>572</v>
      </c>
      <c r="B224" t="s">
        <v>36</v>
      </c>
      <c r="C224" t="s">
        <v>36</v>
      </c>
      <c r="D224" t="s">
        <v>16</v>
      </c>
      <c r="E224" t="s">
        <v>122</v>
      </c>
      <c r="G224" t="str">
        <f>[1]Catalyst!A153</f>
        <v xml:space="preserve">     VOC</v>
      </c>
      <c r="H224" s="4">
        <f ca="1">[1]Catalyst!V153</f>
        <v>110.99450212888067</v>
      </c>
      <c r="I224" t="s">
        <v>127</v>
      </c>
      <c r="N224" s="2"/>
    </row>
    <row r="225" spans="1:14" x14ac:dyDescent="0.35">
      <c r="A225" t="s">
        <v>572</v>
      </c>
      <c r="B225" t="s">
        <v>36</v>
      </c>
      <c r="C225" t="s">
        <v>36</v>
      </c>
      <c r="D225" t="s">
        <v>16</v>
      </c>
      <c r="E225" t="s">
        <v>122</v>
      </c>
      <c r="G225" t="str">
        <f>[1]Catalyst!A154</f>
        <v xml:space="preserve">     CO</v>
      </c>
      <c r="H225" s="4">
        <f ca="1">[1]Catalyst!V154</f>
        <v>286.09332214385591</v>
      </c>
      <c r="I225" t="s">
        <v>127</v>
      </c>
      <c r="N225" s="2"/>
    </row>
    <row r="226" spans="1:14" x14ac:dyDescent="0.35">
      <c r="A226" t="s">
        <v>572</v>
      </c>
      <c r="B226" t="s">
        <v>36</v>
      </c>
      <c r="C226" t="s">
        <v>36</v>
      </c>
      <c r="D226" t="s">
        <v>16</v>
      </c>
      <c r="E226" t="s">
        <v>122</v>
      </c>
      <c r="G226" t="str">
        <f>[1]Catalyst!A155</f>
        <v xml:space="preserve">     NOx</v>
      </c>
      <c r="H226" s="4">
        <f ca="1">[1]Catalyst!V155</f>
        <v>434.30609042665299</v>
      </c>
      <c r="I226" t="s">
        <v>127</v>
      </c>
      <c r="N226" s="2"/>
    </row>
    <row r="227" spans="1:14" x14ac:dyDescent="0.35">
      <c r="A227" t="s">
        <v>572</v>
      </c>
      <c r="B227" t="s">
        <v>36</v>
      </c>
      <c r="C227" t="s">
        <v>36</v>
      </c>
      <c r="D227" t="s">
        <v>16</v>
      </c>
      <c r="E227" t="s">
        <v>122</v>
      </c>
      <c r="G227" t="str">
        <f>[1]Catalyst!A156</f>
        <v xml:space="preserve">     PM10</v>
      </c>
      <c r="H227" s="4">
        <f ca="1">[1]Catalyst!V156</f>
        <v>26.093155476487151</v>
      </c>
      <c r="I227" t="s">
        <v>127</v>
      </c>
      <c r="N227" s="2"/>
    </row>
    <row r="228" spans="1:14" x14ac:dyDescent="0.35">
      <c r="A228" t="s">
        <v>572</v>
      </c>
      <c r="B228" t="s">
        <v>36</v>
      </c>
      <c r="C228" t="s">
        <v>36</v>
      </c>
      <c r="D228" t="s">
        <v>16</v>
      </c>
      <c r="E228" t="s">
        <v>122</v>
      </c>
      <c r="G228" t="str">
        <f>[1]Catalyst!A157</f>
        <v xml:space="preserve">     PM2.5</v>
      </c>
      <c r="H228" s="4">
        <f ca="1">[1]Catalyst!V157</f>
        <v>22.976874904677171</v>
      </c>
      <c r="I228" t="s">
        <v>127</v>
      </c>
      <c r="N228" s="2"/>
    </row>
    <row r="229" spans="1:14" x14ac:dyDescent="0.35">
      <c r="A229" t="s">
        <v>572</v>
      </c>
      <c r="B229" t="s">
        <v>36</v>
      </c>
      <c r="C229" t="s">
        <v>36</v>
      </c>
      <c r="D229" t="s">
        <v>16</v>
      </c>
      <c r="E229" t="s">
        <v>122</v>
      </c>
      <c r="G229" t="str">
        <f>[1]Catalyst!A158</f>
        <v xml:space="preserve">     SOx</v>
      </c>
      <c r="H229" s="4">
        <f ca="1">[1]Catalyst!V158</f>
        <v>137.51766782254472</v>
      </c>
      <c r="I229" t="s">
        <v>127</v>
      </c>
      <c r="N229" s="2"/>
    </row>
    <row r="230" spans="1:14" x14ac:dyDescent="0.35">
      <c r="A230" t="s">
        <v>572</v>
      </c>
      <c r="B230" t="s">
        <v>36</v>
      </c>
      <c r="C230" t="s">
        <v>36</v>
      </c>
      <c r="D230" t="s">
        <v>16</v>
      </c>
      <c r="E230" t="s">
        <v>122</v>
      </c>
      <c r="G230" t="str">
        <f>[1]Catalyst!A159</f>
        <v xml:space="preserve">     BC</v>
      </c>
      <c r="H230" s="4">
        <f ca="1">[1]Catalyst!V159</f>
        <v>1.5611447319248339</v>
      </c>
      <c r="I230" t="s">
        <v>127</v>
      </c>
      <c r="N230" s="2"/>
    </row>
    <row r="231" spans="1:14" x14ac:dyDescent="0.35">
      <c r="A231" t="s">
        <v>572</v>
      </c>
      <c r="B231" t="s">
        <v>36</v>
      </c>
      <c r="C231" t="s">
        <v>36</v>
      </c>
      <c r="D231" t="s">
        <v>16</v>
      </c>
      <c r="E231" t="s">
        <v>122</v>
      </c>
      <c r="G231" t="str">
        <f>[1]Catalyst!A160</f>
        <v xml:space="preserve">     OC</v>
      </c>
      <c r="H231" s="4">
        <f ca="1">[1]Catalyst!V160</f>
        <v>6.9193289871473622</v>
      </c>
      <c r="I231" t="s">
        <v>127</v>
      </c>
      <c r="N231" s="2"/>
    </row>
    <row r="232" spans="1:14" x14ac:dyDescent="0.35">
      <c r="A232" t="s">
        <v>572</v>
      </c>
      <c r="B232" t="s">
        <v>3</v>
      </c>
      <c r="C232" t="s">
        <v>38</v>
      </c>
      <c r="D232" t="s">
        <v>137</v>
      </c>
      <c r="E232" t="s">
        <v>122</v>
      </c>
      <c r="G232" t="str">
        <f>[1]Pyrolysis_IDL!A334</f>
        <v>Energy: Btu/g of material throughput, except as noted</v>
      </c>
      <c r="H232" s="4">
        <f>[1]Pyrolysis_IDL!Y334</f>
        <v>0</v>
      </c>
      <c r="N232" s="2"/>
    </row>
    <row r="233" spans="1:14" x14ac:dyDescent="0.35">
      <c r="A233" t="s">
        <v>572</v>
      </c>
      <c r="B233" t="s">
        <v>3</v>
      </c>
      <c r="C233" t="s">
        <v>38</v>
      </c>
      <c r="D233" t="s">
        <v>137</v>
      </c>
      <c r="E233" t="s">
        <v>122</v>
      </c>
      <c r="G233" t="str">
        <f>[1]Pyrolysis_IDL!A335</f>
        <v xml:space="preserve">    Total energy</v>
      </c>
      <c r="H233" s="4">
        <f ca="1">[1]Pyrolysis_IDL!Y335</f>
        <v>109.04669613423722</v>
      </c>
      <c r="I233" t="s">
        <v>138</v>
      </c>
      <c r="N233" s="2"/>
    </row>
    <row r="234" spans="1:14" x14ac:dyDescent="0.35">
      <c r="A234" t="s">
        <v>572</v>
      </c>
      <c r="B234" t="s">
        <v>3</v>
      </c>
      <c r="C234" t="s">
        <v>38</v>
      </c>
      <c r="D234" t="s">
        <v>137</v>
      </c>
      <c r="E234" t="s">
        <v>122</v>
      </c>
      <c r="G234" t="str">
        <f>[1]Pyrolysis_IDL!A336</f>
        <v xml:space="preserve">    Fossil fuels</v>
      </c>
      <c r="H234" s="4">
        <f ca="1">[1]Pyrolysis_IDL!Y336</f>
        <v>104.87436602205632</v>
      </c>
      <c r="I234" t="s">
        <v>138</v>
      </c>
      <c r="N234" s="2"/>
    </row>
    <row r="235" spans="1:14" x14ac:dyDescent="0.35">
      <c r="A235" t="s">
        <v>572</v>
      </c>
      <c r="B235" t="s">
        <v>3</v>
      </c>
      <c r="C235" t="s">
        <v>38</v>
      </c>
      <c r="D235" t="s">
        <v>137</v>
      </c>
      <c r="E235" t="s">
        <v>122</v>
      </c>
      <c r="G235" t="str">
        <f>[1]Pyrolysis_IDL!A337</f>
        <v xml:space="preserve">    Coal</v>
      </c>
      <c r="H235" s="4">
        <f ca="1">[1]Pyrolysis_IDL!Y337</f>
        <v>9.5946328996680688</v>
      </c>
      <c r="I235" t="s">
        <v>138</v>
      </c>
      <c r="N235" s="2"/>
    </row>
    <row r="236" spans="1:14" x14ac:dyDescent="0.35">
      <c r="A236" t="s">
        <v>572</v>
      </c>
      <c r="B236" t="s">
        <v>3</v>
      </c>
      <c r="C236" t="s">
        <v>38</v>
      </c>
      <c r="D236" t="s">
        <v>137</v>
      </c>
      <c r="E236" t="s">
        <v>122</v>
      </c>
      <c r="G236" t="str">
        <f>[1]Pyrolysis_IDL!A338</f>
        <v xml:space="preserve">    Natural gas</v>
      </c>
      <c r="H236" s="4">
        <f ca="1">[1]Pyrolysis_IDL!Y338</f>
        <v>91.205843180216092</v>
      </c>
      <c r="I236" t="s">
        <v>138</v>
      </c>
      <c r="N236" s="2"/>
    </row>
    <row r="237" spans="1:14" x14ac:dyDescent="0.35">
      <c r="A237" t="s">
        <v>572</v>
      </c>
      <c r="B237" t="s">
        <v>3</v>
      </c>
      <c r="C237" t="s">
        <v>38</v>
      </c>
      <c r="D237" t="s">
        <v>137</v>
      </c>
      <c r="E237" t="s">
        <v>122</v>
      </c>
      <c r="G237" t="str">
        <f>[1]Pyrolysis_IDL!A339</f>
        <v xml:space="preserve">    Petroleum</v>
      </c>
      <c r="H237" s="4">
        <f ca="1">[1]Pyrolysis_IDL!Y339</f>
        <v>4.0738899421721513</v>
      </c>
      <c r="I237" t="s">
        <v>138</v>
      </c>
      <c r="N237" s="2"/>
    </row>
    <row r="238" spans="1:14" x14ac:dyDescent="0.35">
      <c r="A238" t="s">
        <v>572</v>
      </c>
      <c r="B238" t="s">
        <v>3</v>
      </c>
      <c r="C238" t="s">
        <v>38</v>
      </c>
      <c r="D238" t="s">
        <v>137</v>
      </c>
      <c r="E238" t="s">
        <v>122</v>
      </c>
      <c r="G238" t="str">
        <f>[1]Pyrolysis_IDL!A340</f>
        <v>Water consumption (gal/g)</v>
      </c>
      <c r="H238" s="4">
        <f ca="1">[1]Pyrolysis_IDL!Y340</f>
        <v>3.1394141906213673E-3</v>
      </c>
      <c r="I238" t="s">
        <v>139</v>
      </c>
      <c r="N238" s="2"/>
    </row>
    <row r="239" spans="1:14" x14ac:dyDescent="0.35">
      <c r="A239" t="s">
        <v>572</v>
      </c>
      <c r="B239" t="s">
        <v>3</v>
      </c>
      <c r="C239" t="s">
        <v>38</v>
      </c>
      <c r="D239" t="s">
        <v>137</v>
      </c>
      <c r="E239" t="s">
        <v>122</v>
      </c>
      <c r="G239" t="str">
        <f>[1]Pyrolysis_IDL!A341</f>
        <v>Total emissions: grams/g of material throughput, except as noted</v>
      </c>
      <c r="H239" s="4">
        <f>[1]Pyrolysis_IDL!Y341</f>
        <v>0</v>
      </c>
      <c r="N239" s="2"/>
    </row>
    <row r="240" spans="1:14" x14ac:dyDescent="0.35">
      <c r="A240" t="s">
        <v>572</v>
      </c>
      <c r="B240" t="s">
        <v>3</v>
      </c>
      <c r="C240" t="s">
        <v>38</v>
      </c>
      <c r="D240" t="s">
        <v>137</v>
      </c>
      <c r="E240" t="s">
        <v>122</v>
      </c>
      <c r="G240" t="str">
        <f>[1]Pyrolysis_IDL!A342</f>
        <v xml:space="preserve">     VOC</v>
      </c>
      <c r="H240" s="4">
        <f ca="1">[1]Pyrolysis_IDL!Y342</f>
        <v>1.5431599893793923E-3</v>
      </c>
      <c r="I240" t="s">
        <v>140</v>
      </c>
      <c r="N240" s="2"/>
    </row>
    <row r="241" spans="1:14" x14ac:dyDescent="0.35">
      <c r="A241" t="s">
        <v>572</v>
      </c>
      <c r="B241" t="s">
        <v>3</v>
      </c>
      <c r="C241" t="s">
        <v>38</v>
      </c>
      <c r="D241" t="s">
        <v>137</v>
      </c>
      <c r="E241" t="s">
        <v>122</v>
      </c>
      <c r="G241" t="str">
        <f>[1]Pyrolysis_IDL!A343</f>
        <v xml:space="preserve">     CO</v>
      </c>
      <c r="H241" s="4">
        <f ca="1">[1]Pyrolysis_IDL!Y343</f>
        <v>5.4434477259279832E-3</v>
      </c>
      <c r="I241" t="s">
        <v>140</v>
      </c>
      <c r="N241" s="2"/>
    </row>
    <row r="242" spans="1:14" x14ac:dyDescent="0.35">
      <c r="A242" t="s">
        <v>572</v>
      </c>
      <c r="B242" t="s">
        <v>3</v>
      </c>
      <c r="C242" t="s">
        <v>38</v>
      </c>
      <c r="D242" t="s">
        <v>137</v>
      </c>
      <c r="E242" t="s">
        <v>122</v>
      </c>
      <c r="G242" t="str">
        <f>[1]Pyrolysis_IDL!A344</f>
        <v xml:space="preserve">     NOx</v>
      </c>
      <c r="H242" s="4">
        <f ca="1">[1]Pyrolysis_IDL!Y344</f>
        <v>7.1749313337834001E-3</v>
      </c>
      <c r="I242" t="s">
        <v>140</v>
      </c>
      <c r="N242" s="2"/>
    </row>
    <row r="243" spans="1:14" x14ac:dyDescent="0.35">
      <c r="A243" t="s">
        <v>572</v>
      </c>
      <c r="B243" t="s">
        <v>3</v>
      </c>
      <c r="C243" t="s">
        <v>38</v>
      </c>
      <c r="D243" t="s">
        <v>137</v>
      </c>
      <c r="E243" t="s">
        <v>122</v>
      </c>
      <c r="G243" t="str">
        <f>[1]Pyrolysis_IDL!A345</f>
        <v xml:space="preserve">     PM10</v>
      </c>
      <c r="H243" s="4">
        <f ca="1">[1]Pyrolysis_IDL!Y345</f>
        <v>6.432978764423443E-4</v>
      </c>
      <c r="I243" t="s">
        <v>140</v>
      </c>
      <c r="N243" s="2"/>
    </row>
    <row r="244" spans="1:14" x14ac:dyDescent="0.35">
      <c r="A244" t="s">
        <v>572</v>
      </c>
      <c r="B244" t="s">
        <v>3</v>
      </c>
      <c r="C244" t="s">
        <v>38</v>
      </c>
      <c r="D244" t="s">
        <v>137</v>
      </c>
      <c r="E244" t="s">
        <v>122</v>
      </c>
      <c r="G244" t="str">
        <f>[1]Pyrolysis_IDL!A346</f>
        <v xml:space="preserve">     PM2.5</v>
      </c>
      <c r="H244" s="4">
        <f ca="1">[1]Pyrolysis_IDL!Y346</f>
        <v>5.1501845087628098E-4</v>
      </c>
      <c r="I244" t="s">
        <v>140</v>
      </c>
      <c r="N244" s="2"/>
    </row>
    <row r="245" spans="1:14" x14ac:dyDescent="0.35">
      <c r="A245" t="s">
        <v>572</v>
      </c>
      <c r="B245" t="s">
        <v>3</v>
      </c>
      <c r="C245" t="s">
        <v>38</v>
      </c>
      <c r="D245" t="s">
        <v>137</v>
      </c>
      <c r="E245" t="s">
        <v>122</v>
      </c>
      <c r="G245" t="str">
        <f>[1]Pyrolysis_IDL!A347</f>
        <v xml:space="preserve">     SOx</v>
      </c>
      <c r="H245" s="4">
        <f ca="1">[1]Pyrolysis_IDL!Y347</f>
        <v>4.4629078148180606E-3</v>
      </c>
      <c r="I245" t="s">
        <v>140</v>
      </c>
      <c r="N245" s="2"/>
    </row>
    <row r="246" spans="1:14" x14ac:dyDescent="0.35">
      <c r="A246" t="s">
        <v>572</v>
      </c>
      <c r="B246" t="s">
        <v>3</v>
      </c>
      <c r="C246" t="s">
        <v>38</v>
      </c>
      <c r="D246" t="s">
        <v>137</v>
      </c>
      <c r="E246" t="s">
        <v>122</v>
      </c>
      <c r="G246" t="str">
        <f>[1]Pyrolysis_IDL!A348</f>
        <v xml:space="preserve">     BC</v>
      </c>
      <c r="H246" s="4">
        <f ca="1">[1]Pyrolysis_IDL!Y348</f>
        <v>6.1317382638754336E-5</v>
      </c>
      <c r="I246" t="s">
        <v>140</v>
      </c>
      <c r="N246" s="2"/>
    </row>
    <row r="247" spans="1:14" x14ac:dyDescent="0.35">
      <c r="A247" t="s">
        <v>572</v>
      </c>
      <c r="B247" t="s">
        <v>3</v>
      </c>
      <c r="C247" t="s">
        <v>38</v>
      </c>
      <c r="D247" t="s">
        <v>137</v>
      </c>
      <c r="E247" t="s">
        <v>122</v>
      </c>
      <c r="G247" t="str">
        <f>[1]Pyrolysis_IDL!A349</f>
        <v xml:space="preserve">     OC</v>
      </c>
      <c r="H247" s="4">
        <f ca="1">[1]Pyrolysis_IDL!Y349</f>
        <v>1.5708810876714495E-4</v>
      </c>
      <c r="I247" t="s">
        <v>140</v>
      </c>
      <c r="N247" s="2"/>
    </row>
    <row r="248" spans="1:14" x14ac:dyDescent="0.35">
      <c r="A248" t="s">
        <v>572</v>
      </c>
      <c r="B248" t="s">
        <v>3</v>
      </c>
      <c r="C248" t="s">
        <v>38</v>
      </c>
      <c r="D248" t="s">
        <v>137</v>
      </c>
      <c r="E248" t="s">
        <v>122</v>
      </c>
      <c r="G248" t="str">
        <f>[1]Pyrolysis_IDL!A350</f>
        <v xml:space="preserve">     CH4</v>
      </c>
      <c r="H248" s="4">
        <f ca="1">[1]Pyrolysis_IDL!Y350</f>
        <v>1.9796725930204113E-2</v>
      </c>
      <c r="I248" t="s">
        <v>140</v>
      </c>
      <c r="N248" s="2"/>
    </row>
    <row r="249" spans="1:14" x14ac:dyDescent="0.35">
      <c r="A249" t="s">
        <v>572</v>
      </c>
      <c r="B249" t="s">
        <v>3</v>
      </c>
      <c r="C249" t="s">
        <v>38</v>
      </c>
      <c r="D249" t="s">
        <v>137</v>
      </c>
      <c r="E249" t="s">
        <v>122</v>
      </c>
      <c r="G249" t="str">
        <f>[1]Pyrolysis_IDL!A351</f>
        <v xml:space="preserve">     N2O</v>
      </c>
      <c r="H249" s="4">
        <f ca="1">[1]Pyrolysis_IDL!Y351</f>
        <v>1.4930359973927706E-4</v>
      </c>
      <c r="I249" t="s">
        <v>140</v>
      </c>
      <c r="N249" s="2"/>
    </row>
    <row r="250" spans="1:14" x14ac:dyDescent="0.35">
      <c r="A250" t="s">
        <v>572</v>
      </c>
      <c r="B250" t="s">
        <v>3</v>
      </c>
      <c r="C250" t="s">
        <v>38</v>
      </c>
      <c r="D250" t="s">
        <v>137</v>
      </c>
      <c r="E250" t="s">
        <v>122</v>
      </c>
      <c r="G250" t="str">
        <f>[1]Pyrolysis_IDL!A352</f>
        <v xml:space="preserve">     CO2</v>
      </c>
      <c r="H250" s="4">
        <f ca="1">[1]Pyrolysis_IDL!Y352</f>
        <v>6.1237428591799903</v>
      </c>
      <c r="I250" t="s">
        <v>140</v>
      </c>
      <c r="N250" s="2"/>
    </row>
    <row r="251" spans="1:14" x14ac:dyDescent="0.35">
      <c r="A251" t="s">
        <v>572</v>
      </c>
      <c r="B251" t="s">
        <v>3</v>
      </c>
      <c r="C251" t="s">
        <v>38</v>
      </c>
      <c r="D251" t="s">
        <v>137</v>
      </c>
      <c r="E251" t="s">
        <v>122</v>
      </c>
      <c r="G251" t="str">
        <f>[1]Pyrolysis_IDL!A353</f>
        <v>Urban emissions: grams/g of material throughput, except as noted</v>
      </c>
      <c r="H251" s="4">
        <f>[1]Pyrolysis_IDL!Y353</f>
        <v>0</v>
      </c>
      <c r="N251" s="2"/>
    </row>
    <row r="252" spans="1:14" x14ac:dyDescent="0.35">
      <c r="A252" t="s">
        <v>572</v>
      </c>
      <c r="B252" t="s">
        <v>3</v>
      </c>
      <c r="C252" t="s">
        <v>38</v>
      </c>
      <c r="D252" t="s">
        <v>137</v>
      </c>
      <c r="E252" t="s">
        <v>122</v>
      </c>
      <c r="G252" t="str">
        <f>[1]Pyrolysis_IDL!A354</f>
        <v xml:space="preserve">     VOC</v>
      </c>
      <c r="H252" s="4">
        <f ca="1">[1]Pyrolysis_IDL!Y354</f>
        <v>1.2235049514708622E-4</v>
      </c>
      <c r="I252" t="s">
        <v>140</v>
      </c>
      <c r="N252" s="2"/>
    </row>
    <row r="253" spans="1:14" x14ac:dyDescent="0.35">
      <c r="A253" t="s">
        <v>572</v>
      </c>
      <c r="B253" t="s">
        <v>3</v>
      </c>
      <c r="C253" t="s">
        <v>38</v>
      </c>
      <c r="D253" t="s">
        <v>137</v>
      </c>
      <c r="E253" t="s">
        <v>122</v>
      </c>
      <c r="G253" t="str">
        <f>[1]Pyrolysis_IDL!A355</f>
        <v xml:space="preserve">     CO</v>
      </c>
      <c r="H253" s="4">
        <f ca="1">[1]Pyrolysis_IDL!Y355</f>
        <v>3.1536390497910704E-4</v>
      </c>
      <c r="I253" t="s">
        <v>140</v>
      </c>
      <c r="N253" s="2"/>
    </row>
    <row r="254" spans="1:14" x14ac:dyDescent="0.35">
      <c r="A254" t="s">
        <v>572</v>
      </c>
      <c r="B254" t="s">
        <v>3</v>
      </c>
      <c r="C254" t="s">
        <v>38</v>
      </c>
      <c r="D254" t="s">
        <v>137</v>
      </c>
      <c r="E254" t="s">
        <v>122</v>
      </c>
      <c r="G254" t="str">
        <f>[1]Pyrolysis_IDL!A356</f>
        <v xml:space="preserve">     NOx</v>
      </c>
      <c r="H254" s="4">
        <f ca="1">[1]Pyrolysis_IDL!Y356</f>
        <v>4.7874051588064963E-4</v>
      </c>
      <c r="I254" t="s">
        <v>140</v>
      </c>
      <c r="N254" s="2"/>
    </row>
    <row r="255" spans="1:14" x14ac:dyDescent="0.35">
      <c r="A255" t="s">
        <v>572</v>
      </c>
      <c r="B255" t="s">
        <v>3</v>
      </c>
      <c r="C255" t="s">
        <v>38</v>
      </c>
      <c r="D255" t="s">
        <v>137</v>
      </c>
      <c r="E255" t="s">
        <v>122</v>
      </c>
      <c r="G255" t="str">
        <f>[1]Pyrolysis_IDL!A357</f>
        <v xml:space="preserve">     PM10</v>
      </c>
      <c r="H255" s="4">
        <f ca="1">[1]Pyrolysis_IDL!Y357</f>
        <v>2.8762780419440423E-5</v>
      </c>
      <c r="I255" t="s">
        <v>140</v>
      </c>
      <c r="N255" s="2"/>
    </row>
    <row r="256" spans="1:14" x14ac:dyDescent="0.35">
      <c r="A256" t="s">
        <v>572</v>
      </c>
      <c r="B256" t="s">
        <v>3</v>
      </c>
      <c r="C256" t="s">
        <v>38</v>
      </c>
      <c r="D256" t="s">
        <v>137</v>
      </c>
      <c r="E256" t="s">
        <v>122</v>
      </c>
      <c r="G256" t="str">
        <f>[1]Pyrolysis_IDL!A358</f>
        <v xml:space="preserve">     PM2.5</v>
      </c>
      <c r="H256" s="4">
        <f ca="1">[1]Pyrolysis_IDL!Y358</f>
        <v>2.5327669097120364E-5</v>
      </c>
      <c r="I256" t="s">
        <v>140</v>
      </c>
      <c r="N256" s="2"/>
    </row>
    <row r="257" spans="1:14" x14ac:dyDescent="0.35">
      <c r="A257" t="s">
        <v>572</v>
      </c>
      <c r="B257" t="s">
        <v>3</v>
      </c>
      <c r="C257" t="s">
        <v>38</v>
      </c>
      <c r="D257" t="s">
        <v>137</v>
      </c>
      <c r="E257" t="s">
        <v>122</v>
      </c>
      <c r="G257" t="str">
        <f>[1]Pyrolysis_IDL!A359</f>
        <v xml:space="preserve">     SOx</v>
      </c>
      <c r="H257" s="4">
        <f ca="1">[1]Pyrolysis_IDL!Y359</f>
        <v>1.515872806927338E-4</v>
      </c>
      <c r="I257" t="s">
        <v>140</v>
      </c>
      <c r="N257" s="2"/>
    </row>
    <row r="258" spans="1:14" x14ac:dyDescent="0.35">
      <c r="A258" t="s">
        <v>572</v>
      </c>
      <c r="B258" t="s">
        <v>3</v>
      </c>
      <c r="C258" t="s">
        <v>38</v>
      </c>
      <c r="D258" t="s">
        <v>137</v>
      </c>
      <c r="E258" t="s">
        <v>122</v>
      </c>
      <c r="G258" t="str">
        <f>[1]Pyrolysis_IDL!A360</f>
        <v xml:space="preserve">     BC</v>
      </c>
      <c r="H258" s="4">
        <f ca="1">[1]Pyrolysis_IDL!Y360</f>
        <v>1.7208674959907658E-6</v>
      </c>
      <c r="I258" t="s">
        <v>140</v>
      </c>
      <c r="N258" s="2"/>
    </row>
    <row r="259" spans="1:14" x14ac:dyDescent="0.35">
      <c r="A259" t="s">
        <v>572</v>
      </c>
      <c r="B259" t="s">
        <v>3</v>
      </c>
      <c r="C259" t="s">
        <v>38</v>
      </c>
      <c r="D259" t="s">
        <v>137</v>
      </c>
      <c r="E259" t="s">
        <v>122</v>
      </c>
      <c r="G259" t="str">
        <f>[1]Pyrolysis_IDL!A361</f>
        <v xml:space="preserve">     OC</v>
      </c>
      <c r="H259" s="4">
        <f ca="1">[1]Pyrolysis_IDL!Y361</f>
        <v>7.6272546065395258E-6</v>
      </c>
      <c r="I259" t="s">
        <v>140</v>
      </c>
      <c r="N259" s="2"/>
    </row>
    <row r="260" spans="1:14" x14ac:dyDescent="0.35">
      <c r="A260" t="s">
        <v>575</v>
      </c>
      <c r="B260" t="s">
        <v>82</v>
      </c>
      <c r="C260" t="s">
        <v>82</v>
      </c>
      <c r="D260" t="s">
        <v>100</v>
      </c>
      <c r="E260" t="s">
        <v>122</v>
      </c>
      <c r="G260" t="str">
        <f>[1]Chemicals!A146</f>
        <v>Energy Use: mmBtu/ton of product</v>
      </c>
      <c r="H260" s="4">
        <f>[1]Chemicals!AF146</f>
        <v>0</v>
      </c>
      <c r="N260" s="2"/>
    </row>
    <row r="261" spans="1:14" x14ac:dyDescent="0.35">
      <c r="A261" t="s">
        <v>575</v>
      </c>
      <c r="B261" t="s">
        <v>82</v>
      </c>
      <c r="C261" t="s">
        <v>82</v>
      </c>
      <c r="D261" t="s">
        <v>100</v>
      </c>
      <c r="E261" t="s">
        <v>122</v>
      </c>
      <c r="G261" t="str">
        <f>[1]Chemicals!A147</f>
        <v xml:space="preserve">     Total Energy</v>
      </c>
      <c r="H261" s="4">
        <f ca="1">[1]Chemicals!AF147</f>
        <v>60.777622604964513</v>
      </c>
      <c r="I261" t="s">
        <v>125</v>
      </c>
      <c r="N261" s="2"/>
    </row>
    <row r="262" spans="1:14" x14ac:dyDescent="0.35">
      <c r="A262" t="s">
        <v>575</v>
      </c>
      <c r="B262" t="s">
        <v>82</v>
      </c>
      <c r="C262" t="s">
        <v>82</v>
      </c>
      <c r="D262" t="s">
        <v>100</v>
      </c>
      <c r="E262" t="s">
        <v>122</v>
      </c>
      <c r="G262" t="str">
        <f>[1]Chemicals!A148</f>
        <v xml:space="preserve">     Fossil Fuels</v>
      </c>
      <c r="H262" s="4">
        <f ca="1">[1]Chemicals!AF148</f>
        <v>60.000207233537083</v>
      </c>
      <c r="I262" t="s">
        <v>125</v>
      </c>
      <c r="N262" s="2"/>
    </row>
    <row r="263" spans="1:14" x14ac:dyDescent="0.35">
      <c r="A263" t="s">
        <v>575</v>
      </c>
      <c r="B263" t="s">
        <v>82</v>
      </c>
      <c r="C263" t="s">
        <v>82</v>
      </c>
      <c r="D263" t="s">
        <v>100</v>
      </c>
      <c r="E263" t="s">
        <v>122</v>
      </c>
      <c r="G263" t="str">
        <f>[1]Chemicals!A149</f>
        <v xml:space="preserve">     Coal</v>
      </c>
      <c r="H263" s="4">
        <f ca="1">[1]Chemicals!AF149</f>
        <v>0.45382305538087619</v>
      </c>
      <c r="I263" t="s">
        <v>125</v>
      </c>
      <c r="N263" s="2"/>
    </row>
    <row r="264" spans="1:14" x14ac:dyDescent="0.35">
      <c r="A264" t="s">
        <v>575</v>
      </c>
      <c r="B264" t="s">
        <v>82</v>
      </c>
      <c r="C264" t="s">
        <v>82</v>
      </c>
      <c r="D264" t="s">
        <v>100</v>
      </c>
      <c r="E264" t="s">
        <v>122</v>
      </c>
      <c r="G264" t="str">
        <f>[1]Chemicals!A150</f>
        <v xml:space="preserve">     Natural Gas</v>
      </c>
      <c r="H264" s="4">
        <f ca="1">[1]Chemicals!AF150</f>
        <v>59.447296369734751</v>
      </c>
      <c r="I264" t="s">
        <v>125</v>
      </c>
      <c r="N264" s="2"/>
    </row>
    <row r="265" spans="1:14" x14ac:dyDescent="0.35">
      <c r="A265" t="s">
        <v>575</v>
      </c>
      <c r="B265" t="s">
        <v>82</v>
      </c>
      <c r="C265" t="s">
        <v>82</v>
      </c>
      <c r="D265" t="s">
        <v>100</v>
      </c>
      <c r="E265" t="s">
        <v>122</v>
      </c>
      <c r="G265" t="str">
        <f>[1]Chemicals!A151</f>
        <v xml:space="preserve">     Petroleum</v>
      </c>
      <c r="H265" s="4">
        <f ca="1">[1]Chemicals!AF151</f>
        <v>9.9087808421460991E-2</v>
      </c>
      <c r="I265" t="s">
        <v>125</v>
      </c>
      <c r="N265" s="2"/>
    </row>
    <row r="266" spans="1:14" x14ac:dyDescent="0.35">
      <c r="A266" t="s">
        <v>575</v>
      </c>
      <c r="B266" t="s">
        <v>82</v>
      </c>
      <c r="C266" t="s">
        <v>82</v>
      </c>
      <c r="D266" t="s">
        <v>100</v>
      </c>
      <c r="E266" t="s">
        <v>122</v>
      </c>
      <c r="G266" t="str">
        <f>[1]Chemicals!A152</f>
        <v>Water consumption, gallons/ton</v>
      </c>
      <c r="H266" s="4">
        <f ca="1">[1]Chemicals!AF152</f>
        <v>534.18630023374715</v>
      </c>
      <c r="I266" t="s">
        <v>136</v>
      </c>
      <c r="N266" s="2"/>
    </row>
    <row r="267" spans="1:14" x14ac:dyDescent="0.35">
      <c r="A267" t="s">
        <v>575</v>
      </c>
      <c r="B267" t="s">
        <v>82</v>
      </c>
      <c r="C267" t="s">
        <v>82</v>
      </c>
      <c r="D267" t="s">
        <v>100</v>
      </c>
      <c r="E267" t="s">
        <v>122</v>
      </c>
      <c r="G267" t="str">
        <f>[1]Chemicals!A153</f>
        <v>Total Emissions: grams/ton</v>
      </c>
      <c r="H267" s="4">
        <f>[1]Chemicals!AF153</f>
        <v>0</v>
      </c>
      <c r="N267" s="2"/>
    </row>
    <row r="268" spans="1:14" x14ac:dyDescent="0.35">
      <c r="A268" t="s">
        <v>575</v>
      </c>
      <c r="B268" t="s">
        <v>82</v>
      </c>
      <c r="C268" t="s">
        <v>82</v>
      </c>
      <c r="D268" t="s">
        <v>100</v>
      </c>
      <c r="E268" t="s">
        <v>122</v>
      </c>
      <c r="G268" t="str">
        <f>[1]Chemicals!A154</f>
        <v xml:space="preserve">     VOC</v>
      </c>
      <c r="H268" s="4">
        <f ca="1">[1]Chemicals!AF154</f>
        <v>781.62980795759483</v>
      </c>
      <c r="I268" t="s">
        <v>127</v>
      </c>
      <c r="N268" s="2"/>
    </row>
    <row r="269" spans="1:14" x14ac:dyDescent="0.35">
      <c r="A269" t="s">
        <v>575</v>
      </c>
      <c r="B269" t="s">
        <v>82</v>
      </c>
      <c r="C269" t="s">
        <v>82</v>
      </c>
      <c r="D269" t="s">
        <v>100</v>
      </c>
      <c r="E269" t="s">
        <v>122</v>
      </c>
      <c r="G269" t="str">
        <f>[1]Chemicals!A155</f>
        <v xml:space="preserve">     CO</v>
      </c>
      <c r="H269" s="4">
        <f ca="1">[1]Chemicals!AF155</f>
        <v>2555.2184490814998</v>
      </c>
      <c r="I269" t="s">
        <v>127</v>
      </c>
      <c r="N269" s="2"/>
    </row>
    <row r="270" spans="1:14" x14ac:dyDescent="0.35">
      <c r="A270" t="s">
        <v>575</v>
      </c>
      <c r="B270" t="s">
        <v>82</v>
      </c>
      <c r="C270" t="s">
        <v>82</v>
      </c>
      <c r="D270" t="s">
        <v>100</v>
      </c>
      <c r="E270" t="s">
        <v>122</v>
      </c>
      <c r="G270" t="str">
        <f>[1]Chemicals!A156</f>
        <v xml:space="preserve">     NOx</v>
      </c>
      <c r="H270" s="4">
        <f ca="1">[1]Chemicals!AF156</f>
        <v>3391.1366933718236</v>
      </c>
      <c r="I270" t="s">
        <v>127</v>
      </c>
      <c r="N270" s="2"/>
    </row>
    <row r="271" spans="1:14" x14ac:dyDescent="0.35">
      <c r="A271" t="s">
        <v>575</v>
      </c>
      <c r="B271" t="s">
        <v>82</v>
      </c>
      <c r="C271" t="s">
        <v>82</v>
      </c>
      <c r="D271" t="s">
        <v>100</v>
      </c>
      <c r="E271" t="s">
        <v>122</v>
      </c>
      <c r="G271" t="str">
        <f>[1]Chemicals!A157</f>
        <v xml:space="preserve">     PM10</v>
      </c>
      <c r="H271" s="4">
        <f ca="1">[1]Chemicals!AF157</f>
        <v>169.29821928857194</v>
      </c>
      <c r="I271" t="s">
        <v>127</v>
      </c>
      <c r="N271" s="2"/>
    </row>
    <row r="272" spans="1:14" x14ac:dyDescent="0.35">
      <c r="A272" t="s">
        <v>575</v>
      </c>
      <c r="B272" t="s">
        <v>82</v>
      </c>
      <c r="C272" t="s">
        <v>82</v>
      </c>
      <c r="D272" t="s">
        <v>100</v>
      </c>
      <c r="E272" t="s">
        <v>122</v>
      </c>
      <c r="G272" t="str">
        <f>[1]Chemicals!A158</f>
        <v xml:space="preserve">     PM2.5</v>
      </c>
      <c r="H272" s="4">
        <f ca="1">[1]Chemicals!AF158</f>
        <v>163.58484291846401</v>
      </c>
      <c r="I272" t="s">
        <v>127</v>
      </c>
      <c r="N272" s="2"/>
    </row>
    <row r="273" spans="1:14" x14ac:dyDescent="0.35">
      <c r="A273" t="s">
        <v>575</v>
      </c>
      <c r="B273" t="s">
        <v>82</v>
      </c>
      <c r="C273" t="s">
        <v>82</v>
      </c>
      <c r="D273" t="s">
        <v>100</v>
      </c>
      <c r="E273" t="s">
        <v>122</v>
      </c>
      <c r="G273" t="str">
        <f>[1]Chemicals!A159</f>
        <v xml:space="preserve">     SOx</v>
      </c>
      <c r="H273" s="4">
        <f ca="1">[1]Chemicals!AF159</f>
        <v>655.07844087137198</v>
      </c>
      <c r="I273" t="s">
        <v>127</v>
      </c>
      <c r="N273" s="2"/>
    </row>
    <row r="274" spans="1:14" x14ac:dyDescent="0.35">
      <c r="A274" t="s">
        <v>575</v>
      </c>
      <c r="B274" t="s">
        <v>82</v>
      </c>
      <c r="C274" t="s">
        <v>82</v>
      </c>
      <c r="D274" t="s">
        <v>100</v>
      </c>
      <c r="E274" t="s">
        <v>122</v>
      </c>
      <c r="G274" t="str">
        <f>[1]Chemicals!A160</f>
        <v xml:space="preserve">     BC</v>
      </c>
      <c r="H274" s="4">
        <f ca="1">[1]Chemicals!AF160</f>
        <v>24.855265827336339</v>
      </c>
      <c r="I274" t="s">
        <v>127</v>
      </c>
      <c r="N274" s="2"/>
    </row>
    <row r="275" spans="1:14" x14ac:dyDescent="0.35">
      <c r="A275" t="s">
        <v>575</v>
      </c>
      <c r="B275" t="s">
        <v>82</v>
      </c>
      <c r="C275" t="s">
        <v>82</v>
      </c>
      <c r="D275" t="s">
        <v>100</v>
      </c>
      <c r="E275" t="s">
        <v>122</v>
      </c>
      <c r="G275" t="str">
        <f>[1]Chemicals!A161</f>
        <v xml:space="preserve">     OC</v>
      </c>
      <c r="H275" s="4">
        <f ca="1">[1]Chemicals!AF161</f>
        <v>63.572800515455114</v>
      </c>
      <c r="I275" t="s">
        <v>127</v>
      </c>
      <c r="N275" s="2"/>
    </row>
    <row r="276" spans="1:14" x14ac:dyDescent="0.35">
      <c r="A276" t="s">
        <v>575</v>
      </c>
      <c r="B276" t="s">
        <v>82</v>
      </c>
      <c r="C276" t="s">
        <v>82</v>
      </c>
      <c r="D276" t="s">
        <v>100</v>
      </c>
      <c r="E276" t="s">
        <v>122</v>
      </c>
      <c r="G276" t="str">
        <f>[1]Chemicals!A162</f>
        <v xml:space="preserve">     CH4</v>
      </c>
      <c r="H276" s="4">
        <f ca="1">[1]Chemicals!AF162</f>
        <v>11411.585494730341</v>
      </c>
      <c r="I276" t="s">
        <v>127</v>
      </c>
      <c r="N276" s="2"/>
    </row>
    <row r="277" spans="1:14" x14ac:dyDescent="0.35">
      <c r="A277" t="s">
        <v>575</v>
      </c>
      <c r="B277" t="s">
        <v>82</v>
      </c>
      <c r="C277" t="s">
        <v>82</v>
      </c>
      <c r="D277" t="s">
        <v>100</v>
      </c>
      <c r="E277" t="s">
        <v>122</v>
      </c>
      <c r="G277" t="str">
        <f>[1]Chemicals!A163</f>
        <v xml:space="preserve">     N2O</v>
      </c>
      <c r="H277" s="4">
        <f ca="1">[1]Chemicals!AF163</f>
        <v>85.97381119156384</v>
      </c>
      <c r="I277" t="s">
        <v>127</v>
      </c>
      <c r="N277" s="2"/>
    </row>
    <row r="278" spans="1:14" x14ac:dyDescent="0.35">
      <c r="A278" t="s">
        <v>575</v>
      </c>
      <c r="B278" t="s">
        <v>82</v>
      </c>
      <c r="C278" t="s">
        <v>82</v>
      </c>
      <c r="D278" t="s">
        <v>100</v>
      </c>
      <c r="E278" t="s">
        <v>122</v>
      </c>
      <c r="G278" t="str">
        <f>[1]Chemicals!A164</f>
        <v xml:space="preserve">     CO2</v>
      </c>
      <c r="H278" s="4">
        <f ca="1">[1]Chemicals!AF164</f>
        <v>3010583.7042595232</v>
      </c>
      <c r="I278" t="s">
        <v>127</v>
      </c>
      <c r="N278" s="2"/>
    </row>
    <row r="279" spans="1:14" x14ac:dyDescent="0.35">
      <c r="A279" t="s">
        <v>575</v>
      </c>
      <c r="B279" t="s">
        <v>82</v>
      </c>
      <c r="C279" t="s">
        <v>82</v>
      </c>
      <c r="D279" t="s">
        <v>100</v>
      </c>
      <c r="E279" t="s">
        <v>122</v>
      </c>
      <c r="G279" t="str">
        <f>[1]Chemicals!A165</f>
        <v xml:space="preserve">     CO2 (w/ C in VOC &amp; CO)</v>
      </c>
      <c r="H279" s="4">
        <f ca="1">[1]Chemicals!AF165</f>
        <v>3017035.1271047858</v>
      </c>
      <c r="I279" t="s">
        <v>127</v>
      </c>
      <c r="N279" s="2"/>
    </row>
    <row r="280" spans="1:14" x14ac:dyDescent="0.35">
      <c r="A280" t="s">
        <v>575</v>
      </c>
      <c r="B280" t="s">
        <v>82</v>
      </c>
      <c r="C280" t="s">
        <v>82</v>
      </c>
      <c r="D280" t="s">
        <v>100</v>
      </c>
      <c r="E280" t="s">
        <v>122</v>
      </c>
      <c r="G280" t="str">
        <f>[1]Chemicals!A166</f>
        <v xml:space="preserve">     GHGs (grams/ton)</v>
      </c>
      <c r="H280" s="4">
        <f ca="1">[1]Chemicals!AF166</f>
        <v>3380571.2253030469</v>
      </c>
      <c r="I280" t="s">
        <v>127</v>
      </c>
      <c r="N280" s="2"/>
    </row>
    <row r="281" spans="1:14" x14ac:dyDescent="0.35">
      <c r="A281" t="s">
        <v>575</v>
      </c>
      <c r="B281" t="s">
        <v>82</v>
      </c>
      <c r="C281" t="s">
        <v>82</v>
      </c>
      <c r="D281" t="s">
        <v>100</v>
      </c>
      <c r="E281" t="s">
        <v>122</v>
      </c>
      <c r="G281" t="str">
        <f>[1]Chemicals!A167</f>
        <v>Urban Emissions: grams/ton</v>
      </c>
      <c r="H281" s="4">
        <f>[1]Chemicals!AF167</f>
        <v>0</v>
      </c>
      <c r="N281" s="2"/>
    </row>
    <row r="282" spans="1:14" x14ac:dyDescent="0.35">
      <c r="A282" t="s">
        <v>575</v>
      </c>
      <c r="B282" t="s">
        <v>82</v>
      </c>
      <c r="C282" t="s">
        <v>82</v>
      </c>
      <c r="D282" t="s">
        <v>100</v>
      </c>
      <c r="E282" t="s">
        <v>122</v>
      </c>
      <c r="G282" t="str">
        <f>[1]Chemicals!A168</f>
        <v xml:space="preserve">     VOC</v>
      </c>
      <c r="H282" s="4">
        <f ca="1">[1]Chemicals!AF168</f>
        <v>93.443799014411724</v>
      </c>
      <c r="I282" t="s">
        <v>127</v>
      </c>
      <c r="N282" s="2"/>
    </row>
    <row r="283" spans="1:14" x14ac:dyDescent="0.35">
      <c r="A283" t="s">
        <v>575</v>
      </c>
      <c r="B283" t="s">
        <v>82</v>
      </c>
      <c r="C283" t="s">
        <v>82</v>
      </c>
      <c r="D283" t="s">
        <v>100</v>
      </c>
      <c r="E283" t="s">
        <v>122</v>
      </c>
      <c r="G283" t="str">
        <f>[1]Chemicals!A169</f>
        <v xml:space="preserve">     CO</v>
      </c>
      <c r="H283" s="4">
        <f ca="1">[1]Chemicals!AF169</f>
        <v>137.90998935468178</v>
      </c>
      <c r="I283" t="s">
        <v>127</v>
      </c>
      <c r="N283" s="2"/>
    </row>
    <row r="284" spans="1:14" x14ac:dyDescent="0.35">
      <c r="A284" t="s">
        <v>575</v>
      </c>
      <c r="B284" t="s">
        <v>82</v>
      </c>
      <c r="C284" t="s">
        <v>82</v>
      </c>
      <c r="D284" t="s">
        <v>100</v>
      </c>
      <c r="E284" t="s">
        <v>122</v>
      </c>
      <c r="G284" t="str">
        <f>[1]Chemicals!A170</f>
        <v xml:space="preserve">     NOx</v>
      </c>
      <c r="H284" s="4">
        <f ca="1">[1]Chemicals!AF170</f>
        <v>169.75758492382295</v>
      </c>
      <c r="I284" t="s">
        <v>127</v>
      </c>
      <c r="N284" s="2"/>
    </row>
    <row r="285" spans="1:14" x14ac:dyDescent="0.35">
      <c r="A285" t="s">
        <v>575</v>
      </c>
      <c r="B285" t="s">
        <v>82</v>
      </c>
      <c r="C285" t="s">
        <v>82</v>
      </c>
      <c r="D285" t="s">
        <v>100</v>
      </c>
      <c r="E285" t="s">
        <v>122</v>
      </c>
      <c r="G285" t="str">
        <f>[1]Chemicals!A171</f>
        <v xml:space="preserve">     PM10</v>
      </c>
      <c r="H285" s="4">
        <f ca="1">[1]Chemicals!AF171</f>
        <v>5.334726083831157</v>
      </c>
      <c r="I285" t="s">
        <v>127</v>
      </c>
      <c r="N285" s="2"/>
    </row>
    <row r="286" spans="1:14" x14ac:dyDescent="0.35">
      <c r="A286" t="s">
        <v>575</v>
      </c>
      <c r="B286" t="s">
        <v>82</v>
      </c>
      <c r="C286" t="s">
        <v>82</v>
      </c>
      <c r="D286" t="s">
        <v>100</v>
      </c>
      <c r="E286" t="s">
        <v>122</v>
      </c>
      <c r="G286" t="str">
        <f>[1]Chemicals!A172</f>
        <v xml:space="preserve">     PM2.5</v>
      </c>
      <c r="H286" s="4">
        <f ca="1">[1]Chemicals!AF172</f>
        <v>4.8263583522452604</v>
      </c>
      <c r="I286" t="s">
        <v>127</v>
      </c>
      <c r="N286" s="2"/>
    </row>
    <row r="287" spans="1:14" x14ac:dyDescent="0.35">
      <c r="A287" t="s">
        <v>575</v>
      </c>
      <c r="B287" t="s">
        <v>82</v>
      </c>
      <c r="C287" t="s">
        <v>82</v>
      </c>
      <c r="D287" t="s">
        <v>100</v>
      </c>
      <c r="E287" t="s">
        <v>122</v>
      </c>
      <c r="G287" t="str">
        <f>[1]Chemicals!A173</f>
        <v xml:space="preserve">     SOx</v>
      </c>
      <c r="H287" s="4">
        <f ca="1">[1]Chemicals!AF173</f>
        <v>22.951172060259761</v>
      </c>
      <c r="I287" t="s">
        <v>127</v>
      </c>
      <c r="N287" s="2"/>
    </row>
    <row r="288" spans="1:14" x14ac:dyDescent="0.35">
      <c r="A288" t="s">
        <v>575</v>
      </c>
      <c r="B288" t="s">
        <v>82</v>
      </c>
      <c r="C288" t="s">
        <v>82</v>
      </c>
      <c r="D288" t="s">
        <v>100</v>
      </c>
      <c r="E288" t="s">
        <v>122</v>
      </c>
      <c r="G288" t="str">
        <f>[1]Chemicals!A174</f>
        <v xml:space="preserve">     BC</v>
      </c>
      <c r="H288" s="4">
        <f ca="1">[1]Chemicals!AF174</f>
        <v>0.2391330370523663</v>
      </c>
      <c r="I288" t="s">
        <v>127</v>
      </c>
      <c r="N288" s="2"/>
    </row>
    <row r="289" spans="1:14" x14ac:dyDescent="0.35">
      <c r="A289" t="s">
        <v>575</v>
      </c>
      <c r="B289" t="s">
        <v>82</v>
      </c>
      <c r="C289" t="s">
        <v>82</v>
      </c>
      <c r="D289" t="s">
        <v>100</v>
      </c>
      <c r="E289" t="s">
        <v>122</v>
      </c>
      <c r="G289" t="str">
        <f>[1]Chemicals!A175</f>
        <v xml:space="preserve">     OC</v>
      </c>
      <c r="H289" s="4">
        <f ca="1">[1]Chemicals!AF175</f>
        <v>1.0118564330937425</v>
      </c>
      <c r="I289" t="s">
        <v>127</v>
      </c>
      <c r="N289" s="2"/>
    </row>
    <row r="290" spans="1:14" x14ac:dyDescent="0.35">
      <c r="A290" t="s">
        <v>572</v>
      </c>
      <c r="B290" t="s">
        <v>55</v>
      </c>
      <c r="C290" t="s">
        <v>250</v>
      </c>
      <c r="D290" t="s">
        <v>16</v>
      </c>
      <c r="E290" t="s">
        <v>122</v>
      </c>
      <c r="G290" t="str">
        <f>[1]Catalyst!A133</f>
        <v>Energy Use: mmBtu/ton of product</v>
      </c>
      <c r="H290" s="4">
        <f>[1]Catalyst!V133</f>
        <v>0</v>
      </c>
      <c r="J290" t="s">
        <v>161</v>
      </c>
      <c r="N290" s="2"/>
    </row>
    <row r="291" spans="1:14" x14ac:dyDescent="0.35">
      <c r="A291" t="s">
        <v>572</v>
      </c>
      <c r="B291" t="s">
        <v>55</v>
      </c>
      <c r="C291" t="s">
        <v>250</v>
      </c>
      <c r="D291" t="s">
        <v>16</v>
      </c>
      <c r="E291" t="s">
        <v>122</v>
      </c>
      <c r="G291" t="str">
        <f>[1]Catalyst!A134</f>
        <v xml:space="preserve">     Total Energy</v>
      </c>
      <c r="H291" s="4">
        <f ca="1">[1]Catalyst!V134</f>
        <v>98.925498680396998</v>
      </c>
      <c r="I291" t="s">
        <v>125</v>
      </c>
      <c r="N291" s="2"/>
    </row>
    <row r="292" spans="1:14" x14ac:dyDescent="0.35">
      <c r="A292" t="s">
        <v>572</v>
      </c>
      <c r="B292" t="s">
        <v>55</v>
      </c>
      <c r="C292" t="s">
        <v>250</v>
      </c>
      <c r="D292" t="s">
        <v>16</v>
      </c>
      <c r="E292" t="s">
        <v>122</v>
      </c>
      <c r="G292" t="str">
        <f>[1]Catalyst!A135</f>
        <v xml:space="preserve">     Fossil Fuels</v>
      </c>
      <c r="H292" s="4">
        <f ca="1">[1]Catalyst!V135</f>
        <v>95.140424472383984</v>
      </c>
      <c r="I292" t="s">
        <v>125</v>
      </c>
      <c r="N292" s="2"/>
    </row>
    <row r="293" spans="1:14" x14ac:dyDescent="0.35">
      <c r="A293" t="s">
        <v>572</v>
      </c>
      <c r="B293" t="s">
        <v>55</v>
      </c>
      <c r="C293" t="s">
        <v>250</v>
      </c>
      <c r="D293" t="s">
        <v>16</v>
      </c>
      <c r="E293" t="s">
        <v>122</v>
      </c>
      <c r="G293" t="str">
        <f>[1]Catalyst!A136</f>
        <v xml:space="preserve">     Coal</v>
      </c>
      <c r="H293" s="4">
        <f ca="1">[1]Catalyst!V136</f>
        <v>8.7041045524808229</v>
      </c>
      <c r="I293" t="s">
        <v>125</v>
      </c>
      <c r="N293" s="2"/>
    </row>
    <row r="294" spans="1:14" x14ac:dyDescent="0.35">
      <c r="A294" t="s">
        <v>572</v>
      </c>
      <c r="B294" t="s">
        <v>55</v>
      </c>
      <c r="C294" t="s">
        <v>250</v>
      </c>
      <c r="D294" t="s">
        <v>16</v>
      </c>
      <c r="E294" t="s">
        <v>122</v>
      </c>
      <c r="G294" t="str">
        <f>[1]Catalyst!A137</f>
        <v xml:space="preserve">     Natural Gas</v>
      </c>
      <c r="H294" s="4">
        <f ca="1">[1]Catalyst!V137</f>
        <v>82.740549131925107</v>
      </c>
      <c r="I294" t="s">
        <v>125</v>
      </c>
      <c r="N294" s="2"/>
    </row>
    <row r="295" spans="1:14" x14ac:dyDescent="0.35">
      <c r="A295" t="s">
        <v>572</v>
      </c>
      <c r="B295" t="s">
        <v>55</v>
      </c>
      <c r="C295" t="s">
        <v>250</v>
      </c>
      <c r="D295" t="s">
        <v>16</v>
      </c>
      <c r="E295" t="s">
        <v>122</v>
      </c>
      <c r="G295" t="str">
        <f>[1]Catalyst!A138</f>
        <v xml:space="preserve">     Petroleum</v>
      </c>
      <c r="H295" s="4">
        <f ca="1">[1]Catalyst!V138</f>
        <v>3.6957707879780579</v>
      </c>
      <c r="I295" t="s">
        <v>125</v>
      </c>
      <c r="N295" s="2"/>
    </row>
    <row r="296" spans="1:14" x14ac:dyDescent="0.35">
      <c r="A296" t="s">
        <v>572</v>
      </c>
      <c r="B296" t="s">
        <v>55</v>
      </c>
      <c r="C296" t="s">
        <v>250</v>
      </c>
      <c r="D296" t="s">
        <v>16</v>
      </c>
      <c r="E296" t="s">
        <v>122</v>
      </c>
      <c r="G296" t="str">
        <f>[1]Catalyst!A139</f>
        <v>Water consumption, gallons/ton</v>
      </c>
      <c r="H296" s="4">
        <f ca="1">[1]Catalyst!V139</f>
        <v>2848.0286462711556</v>
      </c>
      <c r="I296" t="s">
        <v>136</v>
      </c>
      <c r="N296" s="2"/>
    </row>
    <row r="297" spans="1:14" x14ac:dyDescent="0.35">
      <c r="A297" t="s">
        <v>572</v>
      </c>
      <c r="B297" t="s">
        <v>55</v>
      </c>
      <c r="C297" t="s">
        <v>250</v>
      </c>
      <c r="D297" t="s">
        <v>16</v>
      </c>
      <c r="E297" t="s">
        <v>122</v>
      </c>
      <c r="G297" t="str">
        <f>[1]Catalyst!A140</f>
        <v>Total Emissions: grams/ton</v>
      </c>
      <c r="H297" s="4">
        <f>[1]Catalyst!V140</f>
        <v>0</v>
      </c>
      <c r="N297" s="2"/>
    </row>
    <row r="298" spans="1:14" x14ac:dyDescent="0.35">
      <c r="A298" t="s">
        <v>572</v>
      </c>
      <c r="B298" t="s">
        <v>55</v>
      </c>
      <c r="C298" t="s">
        <v>250</v>
      </c>
      <c r="D298" t="s">
        <v>16</v>
      </c>
      <c r="E298" t="s">
        <v>122</v>
      </c>
      <c r="G298" t="str">
        <f>[1]Catalyst!A141</f>
        <v xml:space="preserve">     VOC</v>
      </c>
      <c r="H298" s="4">
        <f ca="1">[1]Catalyst!V141</f>
        <v>1399.9311937435468</v>
      </c>
      <c r="I298" t="s">
        <v>127</v>
      </c>
      <c r="N298" s="2"/>
    </row>
    <row r="299" spans="1:14" x14ac:dyDescent="0.35">
      <c r="A299" t="s">
        <v>572</v>
      </c>
      <c r="B299" t="s">
        <v>55</v>
      </c>
      <c r="C299" t="s">
        <v>250</v>
      </c>
      <c r="D299" t="s">
        <v>16</v>
      </c>
      <c r="E299" t="s">
        <v>122</v>
      </c>
      <c r="G299" t="str">
        <f>[1]Catalyst!A142</f>
        <v xml:space="preserve">     CO</v>
      </c>
      <c r="H299" s="4">
        <f ca="1">[1]Catalyst!V142</f>
        <v>4938.2127099495683</v>
      </c>
      <c r="I299" t="s">
        <v>127</v>
      </c>
      <c r="N299" s="2"/>
    </row>
    <row r="300" spans="1:14" x14ac:dyDescent="0.35">
      <c r="A300" t="s">
        <v>572</v>
      </c>
      <c r="B300" t="s">
        <v>55</v>
      </c>
      <c r="C300" t="s">
        <v>250</v>
      </c>
      <c r="D300" t="s">
        <v>16</v>
      </c>
      <c r="E300" t="s">
        <v>122</v>
      </c>
      <c r="G300" t="str">
        <f>[1]Catalyst!A143</f>
        <v xml:space="preserve">     NOx</v>
      </c>
      <c r="H300" s="4">
        <f ca="1">[1]Catalyst!V143</f>
        <v>6508.9882165561467</v>
      </c>
      <c r="I300" t="s">
        <v>127</v>
      </c>
      <c r="N300" s="2"/>
    </row>
    <row r="301" spans="1:14" x14ac:dyDescent="0.35">
      <c r="A301" t="s">
        <v>572</v>
      </c>
      <c r="B301" t="s">
        <v>55</v>
      </c>
      <c r="C301" t="s">
        <v>250</v>
      </c>
      <c r="D301" t="s">
        <v>16</v>
      </c>
      <c r="E301" t="s">
        <v>122</v>
      </c>
      <c r="G301" t="str">
        <f>[1]Catalyst!A144</f>
        <v xml:space="preserve">     PM10</v>
      </c>
      <c r="H301" s="4">
        <f ca="1">[1]Catalyst!V144</f>
        <v>583.59001678290019</v>
      </c>
      <c r="I301" t="s">
        <v>127</v>
      </c>
      <c r="N301" s="2"/>
    </row>
    <row r="302" spans="1:14" x14ac:dyDescent="0.35">
      <c r="A302" t="s">
        <v>572</v>
      </c>
      <c r="B302" t="s">
        <v>55</v>
      </c>
      <c r="C302" t="s">
        <v>250</v>
      </c>
      <c r="D302" t="s">
        <v>16</v>
      </c>
      <c r="E302" t="s">
        <v>122</v>
      </c>
      <c r="G302" t="str">
        <f>[1]Catalyst!A145</f>
        <v xml:space="preserve">     PM2.5</v>
      </c>
      <c r="H302" s="4">
        <f ca="1">[1]Catalyst!V145</f>
        <v>467.21687945340176</v>
      </c>
      <c r="I302" t="s">
        <v>127</v>
      </c>
      <c r="N302" s="2"/>
    </row>
    <row r="303" spans="1:14" x14ac:dyDescent="0.35">
      <c r="A303" t="s">
        <v>572</v>
      </c>
      <c r="B303" t="s">
        <v>55</v>
      </c>
      <c r="C303" t="s">
        <v>250</v>
      </c>
      <c r="D303" t="s">
        <v>16</v>
      </c>
      <c r="E303" t="s">
        <v>122</v>
      </c>
      <c r="G303" t="str">
        <f>[1]Catalyst!A146</f>
        <v xml:space="preserve">     SOx</v>
      </c>
      <c r="H303" s="4">
        <f ca="1">[1]Catalyst!V146</f>
        <v>4048.68186562969</v>
      </c>
      <c r="I303" t="s">
        <v>127</v>
      </c>
      <c r="N303" s="2"/>
    </row>
    <row r="304" spans="1:14" x14ac:dyDescent="0.35">
      <c r="A304" t="s">
        <v>572</v>
      </c>
      <c r="B304" t="s">
        <v>55</v>
      </c>
      <c r="C304" t="s">
        <v>250</v>
      </c>
      <c r="D304" t="s">
        <v>16</v>
      </c>
      <c r="E304" t="s">
        <v>122</v>
      </c>
      <c r="G304" t="str">
        <f>[1]Catalyst!A147</f>
        <v xml:space="preserve">     BC</v>
      </c>
      <c r="H304" s="4">
        <f ca="1">[1]Catalyst!V147</f>
        <v>55.626193826618866</v>
      </c>
      <c r="I304" t="s">
        <v>127</v>
      </c>
      <c r="N304" s="2"/>
    </row>
    <row r="305" spans="1:14" x14ac:dyDescent="0.35">
      <c r="A305" t="s">
        <v>572</v>
      </c>
      <c r="B305" t="s">
        <v>55</v>
      </c>
      <c r="C305" t="s">
        <v>250</v>
      </c>
      <c r="D305" t="s">
        <v>16</v>
      </c>
      <c r="E305" t="s">
        <v>122</v>
      </c>
      <c r="G305" t="str">
        <f>[1]Catalyst!A148</f>
        <v xml:space="preserve">     OC</v>
      </c>
      <c r="H305" s="4">
        <f ca="1">[1]Catalyst!V148</f>
        <v>142.50793510901411</v>
      </c>
      <c r="I305" t="s">
        <v>127</v>
      </c>
      <c r="N305" s="2"/>
    </row>
    <row r="306" spans="1:14" x14ac:dyDescent="0.35">
      <c r="A306" t="s">
        <v>572</v>
      </c>
      <c r="B306" t="s">
        <v>55</v>
      </c>
      <c r="C306" t="s">
        <v>250</v>
      </c>
      <c r="D306" t="s">
        <v>16</v>
      </c>
      <c r="E306" t="s">
        <v>122</v>
      </c>
      <c r="G306" t="str">
        <f>[1]Catalyst!A149</f>
        <v xml:space="preserve">     CH4</v>
      </c>
      <c r="H306" s="4">
        <f ca="1">[1]Catalyst!V149</f>
        <v>17959.287665843476</v>
      </c>
      <c r="I306" t="s">
        <v>127</v>
      </c>
      <c r="N306" s="2"/>
    </row>
    <row r="307" spans="1:14" x14ac:dyDescent="0.35">
      <c r="A307" t="s">
        <v>572</v>
      </c>
      <c r="B307" t="s">
        <v>55</v>
      </c>
      <c r="C307" t="s">
        <v>250</v>
      </c>
      <c r="D307" t="s">
        <v>16</v>
      </c>
      <c r="E307" t="s">
        <v>122</v>
      </c>
      <c r="G307" t="str">
        <f>[1]Catalyst!A150</f>
        <v xml:space="preserve">     N2O</v>
      </c>
      <c r="H307" s="4">
        <f ca="1">[1]Catalyst!V150</f>
        <v>135.44594731054013</v>
      </c>
      <c r="I307" t="s">
        <v>127</v>
      </c>
      <c r="N307" s="2"/>
    </row>
    <row r="308" spans="1:14" x14ac:dyDescent="0.35">
      <c r="A308" t="s">
        <v>572</v>
      </c>
      <c r="B308" t="s">
        <v>55</v>
      </c>
      <c r="C308" t="s">
        <v>250</v>
      </c>
      <c r="D308" t="s">
        <v>16</v>
      </c>
      <c r="E308" t="s">
        <v>122</v>
      </c>
      <c r="G308" t="str">
        <f>[1]Catalyst!A151</f>
        <v xml:space="preserve">     CO2</v>
      </c>
      <c r="H308" s="4">
        <f ca="1">[1]Catalyst!V151</f>
        <v>5555366.0735320561</v>
      </c>
      <c r="I308" t="s">
        <v>127</v>
      </c>
      <c r="N308" s="2"/>
    </row>
    <row r="309" spans="1:14" x14ac:dyDescent="0.35">
      <c r="A309" t="s">
        <v>572</v>
      </c>
      <c r="B309" t="s">
        <v>55</v>
      </c>
      <c r="C309" t="s">
        <v>250</v>
      </c>
      <c r="D309" t="s">
        <v>16</v>
      </c>
      <c r="E309" t="s">
        <v>122</v>
      </c>
      <c r="G309" t="str">
        <f>[1]Catalyst!A152</f>
        <v>Urban Emissions: grams/ton</v>
      </c>
      <c r="H309" s="4">
        <f>[1]Catalyst!V152</f>
        <v>0</v>
      </c>
      <c r="N309" s="2"/>
    </row>
    <row r="310" spans="1:14" x14ac:dyDescent="0.35">
      <c r="A310" t="s">
        <v>572</v>
      </c>
      <c r="B310" t="s">
        <v>55</v>
      </c>
      <c r="C310" t="s">
        <v>250</v>
      </c>
      <c r="D310" t="s">
        <v>16</v>
      </c>
      <c r="E310" t="s">
        <v>122</v>
      </c>
      <c r="G310" t="str">
        <f>[1]Catalyst!A153</f>
        <v xml:space="preserve">     VOC</v>
      </c>
      <c r="H310" s="4">
        <f ca="1">[1]Catalyst!V153</f>
        <v>110.99450212888067</v>
      </c>
      <c r="I310" t="s">
        <v>127</v>
      </c>
      <c r="N310" s="2"/>
    </row>
    <row r="311" spans="1:14" x14ac:dyDescent="0.35">
      <c r="A311" t="s">
        <v>572</v>
      </c>
      <c r="B311" t="s">
        <v>55</v>
      </c>
      <c r="C311" t="s">
        <v>250</v>
      </c>
      <c r="D311" t="s">
        <v>16</v>
      </c>
      <c r="E311" t="s">
        <v>122</v>
      </c>
      <c r="G311" t="str">
        <f>[1]Catalyst!A154</f>
        <v xml:space="preserve">     CO</v>
      </c>
      <c r="H311" s="4">
        <f ca="1">[1]Catalyst!V154</f>
        <v>286.09332214385591</v>
      </c>
      <c r="I311" t="s">
        <v>127</v>
      </c>
      <c r="N311" s="2"/>
    </row>
    <row r="312" spans="1:14" x14ac:dyDescent="0.35">
      <c r="A312" t="s">
        <v>572</v>
      </c>
      <c r="B312" t="s">
        <v>55</v>
      </c>
      <c r="C312" t="s">
        <v>250</v>
      </c>
      <c r="D312" t="s">
        <v>16</v>
      </c>
      <c r="E312" t="s">
        <v>122</v>
      </c>
      <c r="G312" t="str">
        <f>[1]Catalyst!A155</f>
        <v xml:space="preserve">     NOx</v>
      </c>
      <c r="H312" s="4">
        <f ca="1">[1]Catalyst!V155</f>
        <v>434.30609042665299</v>
      </c>
      <c r="I312" t="s">
        <v>127</v>
      </c>
      <c r="N312" s="2"/>
    </row>
    <row r="313" spans="1:14" x14ac:dyDescent="0.35">
      <c r="A313" t="s">
        <v>572</v>
      </c>
      <c r="B313" t="s">
        <v>55</v>
      </c>
      <c r="C313" t="s">
        <v>250</v>
      </c>
      <c r="D313" t="s">
        <v>16</v>
      </c>
      <c r="E313" t="s">
        <v>122</v>
      </c>
      <c r="G313" t="str">
        <f>[1]Catalyst!A156</f>
        <v xml:space="preserve">     PM10</v>
      </c>
      <c r="H313" s="4">
        <f ca="1">[1]Catalyst!V156</f>
        <v>26.093155476487151</v>
      </c>
      <c r="I313" t="s">
        <v>127</v>
      </c>
      <c r="N313" s="2"/>
    </row>
    <row r="314" spans="1:14" x14ac:dyDescent="0.35">
      <c r="A314" t="s">
        <v>572</v>
      </c>
      <c r="B314" t="s">
        <v>55</v>
      </c>
      <c r="C314" t="s">
        <v>250</v>
      </c>
      <c r="D314" t="s">
        <v>16</v>
      </c>
      <c r="E314" t="s">
        <v>122</v>
      </c>
      <c r="G314" t="str">
        <f>[1]Catalyst!A157</f>
        <v xml:space="preserve">     PM2.5</v>
      </c>
      <c r="H314" s="4">
        <f ca="1">[1]Catalyst!V157</f>
        <v>22.976874904677171</v>
      </c>
      <c r="I314" t="s">
        <v>127</v>
      </c>
      <c r="N314" s="2"/>
    </row>
    <row r="315" spans="1:14" x14ac:dyDescent="0.35">
      <c r="A315" t="s">
        <v>572</v>
      </c>
      <c r="B315" t="s">
        <v>55</v>
      </c>
      <c r="C315" t="s">
        <v>250</v>
      </c>
      <c r="D315" t="s">
        <v>16</v>
      </c>
      <c r="E315" t="s">
        <v>122</v>
      </c>
      <c r="G315" t="str">
        <f>[1]Catalyst!A158</f>
        <v xml:space="preserve">     SOx</v>
      </c>
      <c r="H315" s="4">
        <f ca="1">[1]Catalyst!V158</f>
        <v>137.51766782254472</v>
      </c>
      <c r="I315" t="s">
        <v>127</v>
      </c>
      <c r="N315" s="2"/>
    </row>
    <row r="316" spans="1:14" x14ac:dyDescent="0.35">
      <c r="A316" t="s">
        <v>572</v>
      </c>
      <c r="B316" t="s">
        <v>55</v>
      </c>
      <c r="C316" t="s">
        <v>250</v>
      </c>
      <c r="D316" t="s">
        <v>16</v>
      </c>
      <c r="E316" t="s">
        <v>122</v>
      </c>
      <c r="G316" t="str">
        <f>[1]Catalyst!A159</f>
        <v xml:space="preserve">     BC</v>
      </c>
      <c r="H316" s="4">
        <f ca="1">[1]Catalyst!V159</f>
        <v>1.5611447319248339</v>
      </c>
      <c r="I316" t="s">
        <v>127</v>
      </c>
      <c r="N316" s="2"/>
    </row>
    <row r="317" spans="1:14" x14ac:dyDescent="0.35">
      <c r="A317" t="s">
        <v>572</v>
      </c>
      <c r="B317" t="s">
        <v>55</v>
      </c>
      <c r="C317" t="s">
        <v>250</v>
      </c>
      <c r="D317" t="s">
        <v>16</v>
      </c>
      <c r="E317" t="s">
        <v>122</v>
      </c>
      <c r="G317" t="str">
        <f>[1]Catalyst!A160</f>
        <v xml:space="preserve">     OC</v>
      </c>
      <c r="H317" s="4">
        <f ca="1">[1]Catalyst!V160</f>
        <v>6.9193289871473622</v>
      </c>
      <c r="I317" t="s">
        <v>127</v>
      </c>
      <c r="N317" s="2"/>
    </row>
    <row r="318" spans="1:14" x14ac:dyDescent="0.35">
      <c r="A318" t="s">
        <v>572</v>
      </c>
      <c r="B318" t="s">
        <v>19</v>
      </c>
      <c r="C318" t="s">
        <v>147</v>
      </c>
      <c r="D318" t="s">
        <v>16</v>
      </c>
      <c r="E318" t="s">
        <v>122</v>
      </c>
      <c r="G318" t="str">
        <f>[1]Catalyst!A133</f>
        <v>Energy Use: mmBtu/ton of product</v>
      </c>
      <c r="H318" s="4">
        <f>[1]Catalyst!AE133</f>
        <v>0</v>
      </c>
      <c r="J318" t="s">
        <v>147</v>
      </c>
      <c r="N318" s="2"/>
    </row>
    <row r="319" spans="1:14" x14ac:dyDescent="0.35">
      <c r="A319" t="s">
        <v>572</v>
      </c>
      <c r="B319" t="s">
        <v>19</v>
      </c>
      <c r="C319" t="s">
        <v>147</v>
      </c>
      <c r="D319" t="s">
        <v>16</v>
      </c>
      <c r="E319" t="s">
        <v>122</v>
      </c>
      <c r="G319" t="str">
        <f>[1]Catalyst!A134</f>
        <v xml:space="preserve">     Total Energy</v>
      </c>
      <c r="H319" s="4">
        <f ca="1">[1]Catalyst!AE134</f>
        <v>3.1981970090262966</v>
      </c>
      <c r="I319" t="s">
        <v>125</v>
      </c>
      <c r="N319" s="2"/>
    </row>
    <row r="320" spans="1:14" x14ac:dyDescent="0.35">
      <c r="A320" t="s">
        <v>572</v>
      </c>
      <c r="B320" t="s">
        <v>19</v>
      </c>
      <c r="C320" t="s">
        <v>147</v>
      </c>
      <c r="D320" t="s">
        <v>16</v>
      </c>
      <c r="E320" t="s">
        <v>122</v>
      </c>
      <c r="G320" t="str">
        <f>[1]Catalyst!A135</f>
        <v xml:space="preserve">     Fossil Fuels</v>
      </c>
      <c r="H320" s="4">
        <f ca="1">[1]Catalyst!AE135</f>
        <v>1.1723565888735905</v>
      </c>
      <c r="I320" t="s">
        <v>125</v>
      </c>
      <c r="N320" s="2"/>
    </row>
    <row r="321" spans="1:14" x14ac:dyDescent="0.35">
      <c r="A321" t="s">
        <v>572</v>
      </c>
      <c r="B321" t="s">
        <v>19</v>
      </c>
      <c r="C321" t="s">
        <v>147</v>
      </c>
      <c r="D321" t="s">
        <v>16</v>
      </c>
      <c r="E321" t="s">
        <v>122</v>
      </c>
      <c r="G321" t="str">
        <f>[1]Catalyst!A136</f>
        <v xml:space="preserve">     Coal</v>
      </c>
      <c r="H321" s="4">
        <f ca="1">[1]Catalyst!AE136</f>
        <v>0.12032835407190506</v>
      </c>
      <c r="I321" t="s">
        <v>125</v>
      </c>
      <c r="N321" s="2"/>
    </row>
    <row r="322" spans="1:14" x14ac:dyDescent="0.35">
      <c r="A322" t="s">
        <v>572</v>
      </c>
      <c r="B322" t="s">
        <v>19</v>
      </c>
      <c r="C322" t="s">
        <v>147</v>
      </c>
      <c r="D322" t="s">
        <v>16</v>
      </c>
      <c r="E322" t="s">
        <v>122</v>
      </c>
      <c r="G322" t="str">
        <f>[1]Catalyst!A137</f>
        <v xml:space="preserve">     Natural Gas</v>
      </c>
      <c r="H322" s="4">
        <f ca="1">[1]Catalyst!AE137</f>
        <v>0.6041136235386726</v>
      </c>
      <c r="I322" t="s">
        <v>125</v>
      </c>
      <c r="N322" s="2"/>
    </row>
    <row r="323" spans="1:14" x14ac:dyDescent="0.35">
      <c r="A323" t="s">
        <v>572</v>
      </c>
      <c r="B323" t="s">
        <v>19</v>
      </c>
      <c r="C323" t="s">
        <v>147</v>
      </c>
      <c r="D323" t="s">
        <v>16</v>
      </c>
      <c r="E323" t="s">
        <v>122</v>
      </c>
      <c r="G323" t="str">
        <f>[1]Catalyst!A138</f>
        <v xml:space="preserve">     Petroleum</v>
      </c>
      <c r="H323" s="4">
        <f ca="1">[1]Catalyst!AE138</f>
        <v>0.44791461126301263</v>
      </c>
      <c r="I323" t="s">
        <v>125</v>
      </c>
      <c r="N323" s="2"/>
    </row>
    <row r="324" spans="1:14" x14ac:dyDescent="0.35">
      <c r="A324" t="s">
        <v>572</v>
      </c>
      <c r="B324" t="s">
        <v>19</v>
      </c>
      <c r="C324" t="s">
        <v>147</v>
      </c>
      <c r="D324" t="s">
        <v>16</v>
      </c>
      <c r="E324" t="s">
        <v>122</v>
      </c>
      <c r="G324" t="str">
        <f>[1]Catalyst!A139</f>
        <v>Water consumption, gallons/ton</v>
      </c>
      <c r="H324" s="4">
        <f ca="1">[1]Catalyst!AE139</f>
        <v>1777.7236785760176</v>
      </c>
      <c r="I324" t="s">
        <v>136</v>
      </c>
      <c r="N324" s="2"/>
    </row>
    <row r="325" spans="1:14" x14ac:dyDescent="0.35">
      <c r="A325" t="s">
        <v>572</v>
      </c>
      <c r="B325" t="s">
        <v>19</v>
      </c>
      <c r="C325" t="s">
        <v>147</v>
      </c>
      <c r="D325" t="s">
        <v>16</v>
      </c>
      <c r="E325" t="s">
        <v>122</v>
      </c>
      <c r="G325" t="str">
        <f>[1]Catalyst!A140</f>
        <v>Total Emissions: grams/ton</v>
      </c>
      <c r="H325" s="4">
        <f>[1]Catalyst!AE140</f>
        <v>0</v>
      </c>
      <c r="N325" s="2"/>
    </row>
    <row r="326" spans="1:14" x14ac:dyDescent="0.35">
      <c r="A326" t="s">
        <v>572</v>
      </c>
      <c r="B326" t="s">
        <v>19</v>
      </c>
      <c r="C326" t="s">
        <v>147</v>
      </c>
      <c r="D326" t="s">
        <v>16</v>
      </c>
      <c r="E326" t="s">
        <v>122</v>
      </c>
      <c r="G326" t="str">
        <f>[1]Catalyst!A141</f>
        <v xml:space="preserve">     VOC</v>
      </c>
      <c r="H326" s="4">
        <f ca="1">[1]Catalyst!AE141</f>
        <v>14.418761395070527</v>
      </c>
      <c r="I326" t="s">
        <v>127</v>
      </c>
      <c r="N326" s="2"/>
    </row>
    <row r="327" spans="1:14" x14ac:dyDescent="0.35">
      <c r="A327" t="s">
        <v>572</v>
      </c>
      <c r="B327" t="s">
        <v>19</v>
      </c>
      <c r="C327" t="s">
        <v>147</v>
      </c>
      <c r="D327" t="s">
        <v>16</v>
      </c>
      <c r="E327" t="s">
        <v>122</v>
      </c>
      <c r="G327" t="str">
        <f>[1]Catalyst!A142</f>
        <v xml:space="preserve">     CO</v>
      </c>
      <c r="H327" s="4">
        <f ca="1">[1]Catalyst!AE142</f>
        <v>97.83722688450348</v>
      </c>
      <c r="I327" t="s">
        <v>127</v>
      </c>
      <c r="N327" s="2"/>
    </row>
    <row r="328" spans="1:14" x14ac:dyDescent="0.35">
      <c r="A328" t="s">
        <v>572</v>
      </c>
      <c r="B328" t="s">
        <v>19</v>
      </c>
      <c r="C328" t="s">
        <v>147</v>
      </c>
      <c r="D328" t="s">
        <v>16</v>
      </c>
      <c r="E328" t="s">
        <v>122</v>
      </c>
      <c r="G328" t="str">
        <f>[1]Catalyst!A143</f>
        <v xml:space="preserve">     NOx</v>
      </c>
      <c r="H328" s="4">
        <f ca="1">[1]Catalyst!AE143</f>
        <v>161.23381092475776</v>
      </c>
      <c r="I328" t="s">
        <v>127</v>
      </c>
      <c r="N328" s="2"/>
    </row>
    <row r="329" spans="1:14" x14ac:dyDescent="0.35">
      <c r="A329" t="s">
        <v>572</v>
      </c>
      <c r="B329" t="s">
        <v>19</v>
      </c>
      <c r="C329" t="s">
        <v>147</v>
      </c>
      <c r="D329" t="s">
        <v>16</v>
      </c>
      <c r="E329" t="s">
        <v>122</v>
      </c>
      <c r="G329" t="str">
        <f>[1]Catalyst!A144</f>
        <v xml:space="preserve">     PM10</v>
      </c>
      <c r="H329" s="4">
        <f ca="1">[1]Catalyst!AE144</f>
        <v>17.190942694159528</v>
      </c>
      <c r="I329" t="s">
        <v>127</v>
      </c>
      <c r="N329" s="2"/>
    </row>
    <row r="330" spans="1:14" x14ac:dyDescent="0.35">
      <c r="A330" t="s">
        <v>572</v>
      </c>
      <c r="B330" t="s">
        <v>19</v>
      </c>
      <c r="C330" t="s">
        <v>147</v>
      </c>
      <c r="D330" t="s">
        <v>16</v>
      </c>
      <c r="E330" t="s">
        <v>122</v>
      </c>
      <c r="G330" t="str">
        <f>[1]Catalyst!A145</f>
        <v xml:space="preserve">     PM2.5</v>
      </c>
      <c r="H330" s="4">
        <f ca="1">[1]Catalyst!AE145</f>
        <v>13.90093765750248</v>
      </c>
      <c r="I330" t="s">
        <v>127</v>
      </c>
      <c r="N330" s="2"/>
    </row>
    <row r="331" spans="1:14" x14ac:dyDescent="0.35">
      <c r="A331" t="s">
        <v>572</v>
      </c>
      <c r="B331" t="s">
        <v>19</v>
      </c>
      <c r="C331" t="s">
        <v>147</v>
      </c>
      <c r="D331" t="s">
        <v>16</v>
      </c>
      <c r="E331" t="s">
        <v>122</v>
      </c>
      <c r="G331" t="str">
        <f>[1]Catalyst!A146</f>
        <v xml:space="preserve">     SOx</v>
      </c>
      <c r="H331" s="4">
        <f ca="1">[1]Catalyst!AE146</f>
        <v>67.287623907403812</v>
      </c>
      <c r="I331" t="s">
        <v>127</v>
      </c>
      <c r="N331" s="2"/>
    </row>
    <row r="332" spans="1:14" x14ac:dyDescent="0.35">
      <c r="A332" t="s">
        <v>572</v>
      </c>
      <c r="B332" t="s">
        <v>19</v>
      </c>
      <c r="C332" t="s">
        <v>147</v>
      </c>
      <c r="D332" t="s">
        <v>16</v>
      </c>
      <c r="E332" t="s">
        <v>122</v>
      </c>
      <c r="G332" t="str">
        <f>[1]Catalyst!A147</f>
        <v xml:space="preserve">     BC</v>
      </c>
      <c r="H332" s="4">
        <f ca="1">[1]Catalyst!AE147</f>
        <v>1.6984607358035673</v>
      </c>
      <c r="I332" t="s">
        <v>127</v>
      </c>
      <c r="N332" s="2"/>
    </row>
    <row r="333" spans="1:14" x14ac:dyDescent="0.35">
      <c r="A333" t="s">
        <v>572</v>
      </c>
      <c r="B333" t="s">
        <v>19</v>
      </c>
      <c r="C333" t="s">
        <v>147</v>
      </c>
      <c r="D333" t="s">
        <v>16</v>
      </c>
      <c r="E333" t="s">
        <v>122</v>
      </c>
      <c r="G333" t="str">
        <f>[1]Catalyst!A148</f>
        <v xml:space="preserve">     OC</v>
      </c>
      <c r="H333" s="4">
        <f ca="1">[1]Catalyst!AE148</f>
        <v>3.2049723890224162</v>
      </c>
      <c r="I333" t="s">
        <v>127</v>
      </c>
      <c r="N333" s="2"/>
    </row>
    <row r="334" spans="1:14" x14ac:dyDescent="0.35">
      <c r="A334" t="s">
        <v>572</v>
      </c>
      <c r="B334" t="s">
        <v>19</v>
      </c>
      <c r="C334" t="s">
        <v>147</v>
      </c>
      <c r="D334" t="s">
        <v>16</v>
      </c>
      <c r="E334" t="s">
        <v>122</v>
      </c>
      <c r="G334" t="str">
        <f>[1]Catalyst!A149</f>
        <v xml:space="preserve">     CH4</v>
      </c>
      <c r="H334" s="4">
        <f ca="1">[1]Catalyst!AE149</f>
        <v>157.23811609432397</v>
      </c>
      <c r="I334" t="s">
        <v>127</v>
      </c>
      <c r="N334" s="2"/>
    </row>
    <row r="335" spans="1:14" x14ac:dyDescent="0.35">
      <c r="A335" t="s">
        <v>572</v>
      </c>
      <c r="B335" t="s">
        <v>19</v>
      </c>
      <c r="C335" t="s">
        <v>147</v>
      </c>
      <c r="D335" t="s">
        <v>16</v>
      </c>
      <c r="E335" t="s">
        <v>122</v>
      </c>
      <c r="G335" t="str">
        <f>[1]Catalyst!A150</f>
        <v xml:space="preserve">     N2O</v>
      </c>
      <c r="H335" s="4">
        <f ca="1">[1]Catalyst!AE150</f>
        <v>5.920507221836532</v>
      </c>
      <c r="I335" t="s">
        <v>127</v>
      </c>
      <c r="N335" s="2"/>
    </row>
    <row r="336" spans="1:14" x14ac:dyDescent="0.35">
      <c r="A336" t="s">
        <v>572</v>
      </c>
      <c r="B336" t="s">
        <v>19</v>
      </c>
      <c r="C336" t="s">
        <v>147</v>
      </c>
      <c r="D336" t="s">
        <v>16</v>
      </c>
      <c r="E336" t="s">
        <v>122</v>
      </c>
      <c r="G336" t="str">
        <f>[1]Catalyst!A151</f>
        <v xml:space="preserve">     CO2</v>
      </c>
      <c r="H336" s="4">
        <f ca="1">[1]Catalyst!AE151</f>
        <v>77383.236591146589</v>
      </c>
      <c r="I336" t="s">
        <v>127</v>
      </c>
      <c r="N336" s="2"/>
    </row>
    <row r="337" spans="1:14" x14ac:dyDescent="0.35">
      <c r="A337" t="s">
        <v>572</v>
      </c>
      <c r="B337" t="s">
        <v>19</v>
      </c>
      <c r="C337" t="s">
        <v>147</v>
      </c>
      <c r="D337" t="s">
        <v>16</v>
      </c>
      <c r="E337" t="s">
        <v>122</v>
      </c>
      <c r="G337" t="str">
        <f>[1]Catalyst!A152</f>
        <v>Urban Emissions: grams/ton</v>
      </c>
      <c r="H337" s="4">
        <f>[1]Catalyst!AE152</f>
        <v>0</v>
      </c>
      <c r="N337" s="2"/>
    </row>
    <row r="338" spans="1:14" x14ac:dyDescent="0.35">
      <c r="A338" t="s">
        <v>572</v>
      </c>
      <c r="B338" t="s">
        <v>19</v>
      </c>
      <c r="C338" t="s">
        <v>147</v>
      </c>
      <c r="D338" t="s">
        <v>16</v>
      </c>
      <c r="E338" t="s">
        <v>122</v>
      </c>
      <c r="G338" t="str">
        <f>[1]Catalyst!A153</f>
        <v xml:space="preserve">     VOC</v>
      </c>
      <c r="H338" s="4">
        <f ca="1">[1]Catalyst!AE153</f>
        <v>1.5726041860151194</v>
      </c>
      <c r="I338" t="s">
        <v>127</v>
      </c>
      <c r="N338" s="2"/>
    </row>
    <row r="339" spans="1:14" x14ac:dyDescent="0.35">
      <c r="A339" t="s">
        <v>572</v>
      </c>
      <c r="B339" t="s">
        <v>19</v>
      </c>
      <c r="C339" t="s">
        <v>147</v>
      </c>
      <c r="D339" t="s">
        <v>16</v>
      </c>
      <c r="E339" t="s">
        <v>122</v>
      </c>
      <c r="G339" t="str">
        <f>[1]Catalyst!A154</f>
        <v xml:space="preserve">     CO</v>
      </c>
      <c r="H339" s="4">
        <f ca="1">[1]Catalyst!AE154</f>
        <v>4.2855179957993785</v>
      </c>
      <c r="I339" t="s">
        <v>127</v>
      </c>
      <c r="N339" s="2"/>
    </row>
    <row r="340" spans="1:14" x14ac:dyDescent="0.35">
      <c r="A340" t="s">
        <v>572</v>
      </c>
      <c r="B340" t="s">
        <v>19</v>
      </c>
      <c r="C340" t="s">
        <v>147</v>
      </c>
      <c r="D340" t="s">
        <v>16</v>
      </c>
      <c r="E340" t="s">
        <v>122</v>
      </c>
      <c r="G340" t="str">
        <f>[1]Catalyst!A155</f>
        <v xml:space="preserve">     NOx</v>
      </c>
      <c r="H340" s="4">
        <f ca="1">[1]Catalyst!AE155</f>
        <v>7.1225554899183363</v>
      </c>
      <c r="I340" t="s">
        <v>127</v>
      </c>
      <c r="N340" s="2"/>
    </row>
    <row r="341" spans="1:14" x14ac:dyDescent="0.35">
      <c r="A341" t="s">
        <v>572</v>
      </c>
      <c r="B341" t="s">
        <v>19</v>
      </c>
      <c r="C341" t="s">
        <v>147</v>
      </c>
      <c r="D341" t="s">
        <v>16</v>
      </c>
      <c r="E341" t="s">
        <v>122</v>
      </c>
      <c r="G341" t="str">
        <f>[1]Catalyst!A156</f>
        <v xml:space="preserve">     PM10</v>
      </c>
      <c r="H341" s="4">
        <f ca="1">[1]Catalyst!AE156</f>
        <v>0.89242310104065337</v>
      </c>
      <c r="I341" t="s">
        <v>127</v>
      </c>
      <c r="N341" s="2"/>
    </row>
    <row r="342" spans="1:14" x14ac:dyDescent="0.35">
      <c r="A342" t="s">
        <v>572</v>
      </c>
      <c r="B342" t="s">
        <v>19</v>
      </c>
      <c r="C342" t="s">
        <v>147</v>
      </c>
      <c r="D342" t="s">
        <v>16</v>
      </c>
      <c r="E342" t="s">
        <v>122</v>
      </c>
      <c r="G342" t="str">
        <f>[1]Catalyst!A157</f>
        <v xml:space="preserve">     PM2.5</v>
      </c>
      <c r="H342" s="4">
        <f ca="1">[1]Catalyst!AE157</f>
        <v>0.76712762445206994</v>
      </c>
      <c r="I342" t="s">
        <v>127</v>
      </c>
      <c r="N342" s="2"/>
    </row>
    <row r="343" spans="1:14" x14ac:dyDescent="0.35">
      <c r="A343" t="s">
        <v>572</v>
      </c>
      <c r="B343" t="s">
        <v>19</v>
      </c>
      <c r="C343" t="s">
        <v>147</v>
      </c>
      <c r="D343" t="s">
        <v>16</v>
      </c>
      <c r="E343" t="s">
        <v>122</v>
      </c>
      <c r="G343" t="str">
        <f>[1]Catalyst!A158</f>
        <v xml:space="preserve">     SOx</v>
      </c>
      <c r="H343" s="4">
        <f ca="1">[1]Catalyst!AE158</f>
        <v>5.5008881659033353</v>
      </c>
      <c r="I343" t="s">
        <v>127</v>
      </c>
      <c r="N343" s="2"/>
    </row>
    <row r="344" spans="1:14" x14ac:dyDescent="0.35">
      <c r="A344" t="s">
        <v>572</v>
      </c>
      <c r="B344" t="s">
        <v>19</v>
      </c>
      <c r="C344" t="s">
        <v>147</v>
      </c>
      <c r="D344" t="s">
        <v>16</v>
      </c>
      <c r="E344" t="s">
        <v>122</v>
      </c>
      <c r="G344" t="str">
        <f>[1]Catalyst!A159</f>
        <v xml:space="preserve">     BC</v>
      </c>
      <c r="H344" s="4">
        <f ca="1">[1]Catalyst!AE159</f>
        <v>5.334942229405433E-2</v>
      </c>
      <c r="I344" t="s">
        <v>127</v>
      </c>
      <c r="N344" s="2"/>
    </row>
    <row r="345" spans="1:14" x14ac:dyDescent="0.35">
      <c r="A345" t="s">
        <v>572</v>
      </c>
      <c r="B345" t="s">
        <v>19</v>
      </c>
      <c r="C345" t="s">
        <v>147</v>
      </c>
      <c r="D345" t="s">
        <v>16</v>
      </c>
      <c r="E345" t="s">
        <v>122</v>
      </c>
      <c r="G345" t="str">
        <f>[1]Catalyst!A160</f>
        <v xml:space="preserve">     OC</v>
      </c>
      <c r="H345" s="4">
        <f ca="1">[1]Catalyst!AE160</f>
        <v>0.22057453447821468</v>
      </c>
      <c r="I345" t="s">
        <v>127</v>
      </c>
      <c r="N345" s="2"/>
    </row>
    <row r="346" spans="1:14" x14ac:dyDescent="0.35">
      <c r="A346" t="s">
        <v>572</v>
      </c>
      <c r="B346" t="s">
        <v>39</v>
      </c>
      <c r="C346" t="s">
        <v>39</v>
      </c>
      <c r="D346" t="s">
        <v>16</v>
      </c>
      <c r="E346" t="s">
        <v>122</v>
      </c>
      <c r="G346" t="str">
        <f>[1]Catalyst!A133</f>
        <v>Energy Use: mmBtu/ton of product</v>
      </c>
      <c r="H346" s="4">
        <f>[1]Catalyst!F133</f>
        <v>0</v>
      </c>
      <c r="J346" t="s">
        <v>152</v>
      </c>
      <c r="N346" s="2"/>
    </row>
    <row r="347" spans="1:14" x14ac:dyDescent="0.35">
      <c r="A347" t="s">
        <v>572</v>
      </c>
      <c r="B347" t="s">
        <v>39</v>
      </c>
      <c r="C347" t="s">
        <v>39</v>
      </c>
      <c r="D347" t="s">
        <v>16</v>
      </c>
      <c r="E347" t="s">
        <v>122</v>
      </c>
      <c r="G347" t="str">
        <f>[1]Catalyst!A134</f>
        <v xml:space="preserve">     Total Energy</v>
      </c>
      <c r="H347" s="4">
        <f ca="1">[1]Catalyst!F134</f>
        <v>177.79959831791797</v>
      </c>
      <c r="I347" t="s">
        <v>125</v>
      </c>
      <c r="N347" s="2"/>
    </row>
    <row r="348" spans="1:14" x14ac:dyDescent="0.35">
      <c r="A348" t="s">
        <v>572</v>
      </c>
      <c r="B348" t="s">
        <v>39</v>
      </c>
      <c r="C348" t="s">
        <v>39</v>
      </c>
      <c r="D348" t="s">
        <v>16</v>
      </c>
      <c r="E348" t="s">
        <v>122</v>
      </c>
      <c r="G348" t="str">
        <f>[1]Catalyst!A135</f>
        <v xml:space="preserve">     Fossil Fuels</v>
      </c>
      <c r="H348" s="4">
        <f ca="1">[1]Catalyst!F135</f>
        <v>171.69502658047796</v>
      </c>
      <c r="I348" t="s">
        <v>125</v>
      </c>
      <c r="N348" s="2"/>
    </row>
    <row r="349" spans="1:14" x14ac:dyDescent="0.35">
      <c r="A349" t="s">
        <v>572</v>
      </c>
      <c r="B349" t="s">
        <v>39</v>
      </c>
      <c r="C349" t="s">
        <v>39</v>
      </c>
      <c r="D349" t="s">
        <v>16</v>
      </c>
      <c r="E349" t="s">
        <v>122</v>
      </c>
      <c r="G349" t="str">
        <f>[1]Catalyst!A136</f>
        <v xml:space="preserve">     Coal</v>
      </c>
      <c r="H349" s="4">
        <f ca="1">[1]Catalyst!F136</f>
        <v>12.787873708893629</v>
      </c>
      <c r="I349" t="s">
        <v>125</v>
      </c>
      <c r="N349" s="2"/>
    </row>
    <row r="350" spans="1:14" x14ac:dyDescent="0.35">
      <c r="A350" t="s">
        <v>572</v>
      </c>
      <c r="B350" t="s">
        <v>39</v>
      </c>
      <c r="C350" t="s">
        <v>39</v>
      </c>
      <c r="D350" t="s">
        <v>16</v>
      </c>
      <c r="E350" t="s">
        <v>122</v>
      </c>
      <c r="G350" t="str">
        <f>[1]Catalyst!A137</f>
        <v xml:space="preserve">     Natural Gas</v>
      </c>
      <c r="H350" s="4">
        <f ca="1">[1]Catalyst!F137</f>
        <v>152.99931215256592</v>
      </c>
      <c r="I350" t="s">
        <v>125</v>
      </c>
      <c r="N350" s="2"/>
    </row>
    <row r="351" spans="1:14" x14ac:dyDescent="0.35">
      <c r="A351" t="s">
        <v>572</v>
      </c>
      <c r="B351" t="s">
        <v>39</v>
      </c>
      <c r="C351" t="s">
        <v>39</v>
      </c>
      <c r="D351" t="s">
        <v>16</v>
      </c>
      <c r="E351" t="s">
        <v>122</v>
      </c>
      <c r="G351" t="str">
        <f>[1]Catalyst!A138</f>
        <v xml:space="preserve">     Petroleum</v>
      </c>
      <c r="H351" s="4">
        <f ca="1">[1]Catalyst!F138</f>
        <v>5.9078407190183944</v>
      </c>
      <c r="I351" t="s">
        <v>125</v>
      </c>
      <c r="N351" s="2"/>
    </row>
    <row r="352" spans="1:14" x14ac:dyDescent="0.35">
      <c r="A352" t="s">
        <v>572</v>
      </c>
      <c r="B352" t="s">
        <v>39</v>
      </c>
      <c r="C352" t="s">
        <v>39</v>
      </c>
      <c r="D352" t="s">
        <v>16</v>
      </c>
      <c r="E352" t="s">
        <v>122</v>
      </c>
      <c r="G352" t="str">
        <f>[1]Catalyst!A139</f>
        <v>Water consumption, gallons/ton</v>
      </c>
      <c r="H352" s="4">
        <f ca="1">[1]Catalyst!F139</f>
        <v>4906.3906891971665</v>
      </c>
      <c r="I352" t="s">
        <v>136</v>
      </c>
      <c r="N352" s="2"/>
    </row>
    <row r="353" spans="1:14" x14ac:dyDescent="0.35">
      <c r="A353" t="s">
        <v>572</v>
      </c>
      <c r="B353" t="s">
        <v>39</v>
      </c>
      <c r="C353" t="s">
        <v>39</v>
      </c>
      <c r="D353" t="s">
        <v>16</v>
      </c>
      <c r="E353" t="s">
        <v>122</v>
      </c>
      <c r="G353" t="str">
        <f>[1]Catalyst!A140</f>
        <v>Total Emissions: grams/ton</v>
      </c>
      <c r="H353" s="4">
        <f>[1]Catalyst!F140</f>
        <v>0</v>
      </c>
      <c r="N353" s="2"/>
    </row>
    <row r="354" spans="1:14" x14ac:dyDescent="0.35">
      <c r="A354" t="s">
        <v>572</v>
      </c>
      <c r="B354" t="s">
        <v>39</v>
      </c>
      <c r="C354" t="s">
        <v>39</v>
      </c>
      <c r="D354" t="s">
        <v>16</v>
      </c>
      <c r="E354" t="s">
        <v>122</v>
      </c>
      <c r="G354" t="str">
        <f>[1]Catalyst!A141</f>
        <v xml:space="preserve">     VOC</v>
      </c>
      <c r="H354" s="4">
        <f ca="1">[1]Catalyst!F141</f>
        <v>2523.6813696817153</v>
      </c>
      <c r="I354" t="s">
        <v>127</v>
      </c>
      <c r="N354" s="2"/>
    </row>
    <row r="355" spans="1:14" x14ac:dyDescent="0.35">
      <c r="A355" t="s">
        <v>572</v>
      </c>
      <c r="B355" t="s">
        <v>39</v>
      </c>
      <c r="C355" t="s">
        <v>39</v>
      </c>
      <c r="D355" t="s">
        <v>16</v>
      </c>
      <c r="E355" t="s">
        <v>122</v>
      </c>
      <c r="G355" t="str">
        <f>[1]Catalyst!A142</f>
        <v xml:space="preserve">     CO</v>
      </c>
      <c r="H355" s="4">
        <f ca="1">[1]Catalyst!F142</f>
        <v>8689.9974105638266</v>
      </c>
      <c r="I355" t="s">
        <v>127</v>
      </c>
      <c r="N355" s="2"/>
    </row>
    <row r="356" spans="1:14" x14ac:dyDescent="0.35">
      <c r="A356" t="s">
        <v>572</v>
      </c>
      <c r="B356" t="s">
        <v>39</v>
      </c>
      <c r="C356" t="s">
        <v>39</v>
      </c>
      <c r="D356" t="s">
        <v>16</v>
      </c>
      <c r="E356" t="s">
        <v>122</v>
      </c>
      <c r="G356" t="str">
        <f>[1]Catalyst!A143</f>
        <v xml:space="preserve">     NOx</v>
      </c>
      <c r="H356" s="4">
        <f ca="1">[1]Catalyst!F143</f>
        <v>11474.276112060057</v>
      </c>
      <c r="I356" t="s">
        <v>127</v>
      </c>
      <c r="N356" s="2"/>
    </row>
    <row r="357" spans="1:14" x14ac:dyDescent="0.35">
      <c r="A357" t="s">
        <v>572</v>
      </c>
      <c r="B357" t="s">
        <v>39</v>
      </c>
      <c r="C357" t="s">
        <v>39</v>
      </c>
      <c r="D357" t="s">
        <v>16</v>
      </c>
      <c r="E357" t="s">
        <v>122</v>
      </c>
      <c r="G357" t="str">
        <f>[1]Catalyst!A144</f>
        <v xml:space="preserve">     PM10</v>
      </c>
      <c r="H357" s="4">
        <f ca="1">[1]Catalyst!F144</f>
        <v>918.44611143259851</v>
      </c>
      <c r="I357" t="s">
        <v>127</v>
      </c>
      <c r="N357" s="2"/>
    </row>
    <row r="358" spans="1:14" x14ac:dyDescent="0.35">
      <c r="A358" t="s">
        <v>572</v>
      </c>
      <c r="B358" t="s">
        <v>39</v>
      </c>
      <c r="C358" t="s">
        <v>39</v>
      </c>
      <c r="D358" t="s">
        <v>16</v>
      </c>
      <c r="E358" t="s">
        <v>122</v>
      </c>
      <c r="G358" t="str">
        <f>[1]Catalyst!A145</f>
        <v xml:space="preserve">     PM2.5</v>
      </c>
      <c r="H358" s="4">
        <f ca="1">[1]Catalyst!F145</f>
        <v>753.59412605501507</v>
      </c>
      <c r="I358" t="s">
        <v>127</v>
      </c>
      <c r="N358" s="2"/>
    </row>
    <row r="359" spans="1:14" x14ac:dyDescent="0.35">
      <c r="A359" t="s">
        <v>572</v>
      </c>
      <c r="B359" t="s">
        <v>39</v>
      </c>
      <c r="C359" t="s">
        <v>39</v>
      </c>
      <c r="D359" t="s">
        <v>16</v>
      </c>
      <c r="E359" t="s">
        <v>122</v>
      </c>
      <c r="G359" t="str">
        <f>[1]Catalyst!A146</f>
        <v xml:space="preserve">     SOx</v>
      </c>
      <c r="H359" s="4">
        <f ca="1">[1]Catalyst!F146</f>
        <v>5863.4976168957337</v>
      </c>
      <c r="I359" t="s">
        <v>127</v>
      </c>
      <c r="N359" s="2"/>
    </row>
    <row r="360" spans="1:14" x14ac:dyDescent="0.35">
      <c r="A360" t="s">
        <v>572</v>
      </c>
      <c r="B360" t="s">
        <v>39</v>
      </c>
      <c r="C360" t="s">
        <v>39</v>
      </c>
      <c r="D360" t="s">
        <v>16</v>
      </c>
      <c r="E360" t="s">
        <v>122</v>
      </c>
      <c r="G360" t="str">
        <f>[1]Catalyst!A147</f>
        <v xml:space="preserve">     BC</v>
      </c>
      <c r="H360" s="4">
        <f ca="1">[1]Catalyst!F147</f>
        <v>95.51141259381275</v>
      </c>
      <c r="I360" t="s">
        <v>127</v>
      </c>
      <c r="N360" s="2"/>
    </row>
    <row r="361" spans="1:14" x14ac:dyDescent="0.35">
      <c r="A361" t="s">
        <v>572</v>
      </c>
      <c r="B361" t="s">
        <v>39</v>
      </c>
      <c r="C361" t="s">
        <v>39</v>
      </c>
      <c r="D361" t="s">
        <v>16</v>
      </c>
      <c r="E361" t="s">
        <v>122</v>
      </c>
      <c r="G361" t="str">
        <f>[1]Catalyst!A148</f>
        <v xml:space="preserve">     OC</v>
      </c>
      <c r="H361" s="4">
        <f ca="1">[1]Catalyst!F148</f>
        <v>246.83978945043629</v>
      </c>
      <c r="I361" t="s">
        <v>127</v>
      </c>
      <c r="N361" s="2"/>
    </row>
    <row r="362" spans="1:14" x14ac:dyDescent="0.35">
      <c r="A362" t="s">
        <v>572</v>
      </c>
      <c r="B362" t="s">
        <v>39</v>
      </c>
      <c r="C362" t="s">
        <v>39</v>
      </c>
      <c r="D362" t="s">
        <v>16</v>
      </c>
      <c r="E362" t="s">
        <v>122</v>
      </c>
      <c r="G362" t="str">
        <f>[1]Catalyst!A149</f>
        <v xml:space="preserve">     CH4</v>
      </c>
      <c r="H362" s="4">
        <f ca="1">[1]Catalyst!F149</f>
        <v>32590.97563781081</v>
      </c>
      <c r="I362" t="s">
        <v>127</v>
      </c>
      <c r="N362" s="2"/>
    </row>
    <row r="363" spans="1:14" x14ac:dyDescent="0.35">
      <c r="A363" t="s">
        <v>572</v>
      </c>
      <c r="B363" t="s">
        <v>39</v>
      </c>
      <c r="C363" t="s">
        <v>39</v>
      </c>
      <c r="D363" t="s">
        <v>16</v>
      </c>
      <c r="E363" t="s">
        <v>122</v>
      </c>
      <c r="G363" t="str">
        <f>[1]Catalyst!A150</f>
        <v xml:space="preserve">     N2O</v>
      </c>
      <c r="H363" s="4">
        <f ca="1">[1]Catalyst!F150</f>
        <v>246.7704312094489</v>
      </c>
      <c r="I363" t="s">
        <v>127</v>
      </c>
      <c r="N363" s="2"/>
    </row>
    <row r="364" spans="1:14" x14ac:dyDescent="0.35">
      <c r="A364" t="s">
        <v>572</v>
      </c>
      <c r="B364" t="s">
        <v>39</v>
      </c>
      <c r="C364" t="s">
        <v>39</v>
      </c>
      <c r="D364" t="s">
        <v>16</v>
      </c>
      <c r="E364" t="s">
        <v>122</v>
      </c>
      <c r="G364" t="str">
        <f>[1]Catalyst!A151</f>
        <v xml:space="preserve">     CO2</v>
      </c>
      <c r="H364" s="4">
        <f ca="1">[1]Catalyst!F151</f>
        <v>9681455.6268236414</v>
      </c>
      <c r="I364" t="s">
        <v>127</v>
      </c>
      <c r="N364" s="2"/>
    </row>
    <row r="365" spans="1:14" x14ac:dyDescent="0.35">
      <c r="A365" t="s">
        <v>572</v>
      </c>
      <c r="B365" t="s">
        <v>39</v>
      </c>
      <c r="C365" t="s">
        <v>39</v>
      </c>
      <c r="D365" t="s">
        <v>16</v>
      </c>
      <c r="E365" t="s">
        <v>122</v>
      </c>
      <c r="G365" t="str">
        <f>[1]Catalyst!A152</f>
        <v>Urban Emissions: grams/ton</v>
      </c>
      <c r="H365" s="4">
        <f>[1]Catalyst!F152</f>
        <v>0</v>
      </c>
      <c r="N365" s="2"/>
    </row>
    <row r="366" spans="1:14" x14ac:dyDescent="0.35">
      <c r="A366" t="s">
        <v>572</v>
      </c>
      <c r="B366" t="s">
        <v>39</v>
      </c>
      <c r="C366" t="s">
        <v>39</v>
      </c>
      <c r="D366" t="s">
        <v>16</v>
      </c>
      <c r="E366" t="s">
        <v>122</v>
      </c>
      <c r="G366" t="str">
        <f>[1]Catalyst!A153</f>
        <v xml:space="preserve">     VOC</v>
      </c>
      <c r="H366" s="4">
        <f ca="1">[1]Catalyst!F153</f>
        <v>210.36392498614364</v>
      </c>
      <c r="I366" t="s">
        <v>127</v>
      </c>
      <c r="N366" s="2"/>
    </row>
    <row r="367" spans="1:14" x14ac:dyDescent="0.35">
      <c r="A367" t="s">
        <v>572</v>
      </c>
      <c r="B367" t="s">
        <v>39</v>
      </c>
      <c r="C367" t="s">
        <v>39</v>
      </c>
      <c r="D367" t="s">
        <v>16</v>
      </c>
      <c r="E367" t="s">
        <v>122</v>
      </c>
      <c r="G367" t="str">
        <f>[1]Catalyst!A154</f>
        <v xml:space="preserve">     CO</v>
      </c>
      <c r="H367" s="4">
        <f ca="1">[1]Catalyst!F154</f>
        <v>522.67120980849893</v>
      </c>
      <c r="I367" t="s">
        <v>127</v>
      </c>
      <c r="N367" s="2"/>
    </row>
    <row r="368" spans="1:14" x14ac:dyDescent="0.35">
      <c r="A368" t="s">
        <v>572</v>
      </c>
      <c r="B368" t="s">
        <v>39</v>
      </c>
      <c r="C368" t="s">
        <v>39</v>
      </c>
      <c r="D368" t="s">
        <v>16</v>
      </c>
      <c r="E368" t="s">
        <v>122</v>
      </c>
      <c r="G368" t="str">
        <f>[1]Catalyst!A155</f>
        <v xml:space="preserve">     NOx</v>
      </c>
      <c r="H368" s="4">
        <f ca="1">[1]Catalyst!F155</f>
        <v>779.88514021156482</v>
      </c>
      <c r="I368" t="s">
        <v>127</v>
      </c>
      <c r="N368" s="2"/>
    </row>
    <row r="369" spans="1:14" x14ac:dyDescent="0.35">
      <c r="A369" t="s">
        <v>572</v>
      </c>
      <c r="B369" t="s">
        <v>39</v>
      </c>
      <c r="C369" t="s">
        <v>39</v>
      </c>
      <c r="D369" t="s">
        <v>16</v>
      </c>
      <c r="E369" t="s">
        <v>122</v>
      </c>
      <c r="G369" t="str">
        <f>[1]Catalyst!A156</f>
        <v xml:space="preserve">     PM10</v>
      </c>
      <c r="H369" s="4">
        <f ca="1">[1]Catalyst!F156</f>
        <v>46.080535746240514</v>
      </c>
      <c r="I369" t="s">
        <v>127</v>
      </c>
      <c r="N369" s="2"/>
    </row>
    <row r="370" spans="1:14" x14ac:dyDescent="0.35">
      <c r="A370" t="s">
        <v>572</v>
      </c>
      <c r="B370" t="s">
        <v>39</v>
      </c>
      <c r="C370" t="s">
        <v>39</v>
      </c>
      <c r="D370" t="s">
        <v>16</v>
      </c>
      <c r="E370" t="s">
        <v>122</v>
      </c>
      <c r="G370" t="str">
        <f>[1]Catalyst!A157</f>
        <v xml:space="preserve">     PM2.5</v>
      </c>
      <c r="H370" s="4">
        <f ca="1">[1]Catalyst!F157</f>
        <v>40.630785144971711</v>
      </c>
      <c r="I370" t="s">
        <v>127</v>
      </c>
      <c r="N370" s="2"/>
    </row>
    <row r="371" spans="1:14" x14ac:dyDescent="0.35">
      <c r="A371" t="s">
        <v>572</v>
      </c>
      <c r="B371" t="s">
        <v>39</v>
      </c>
      <c r="C371" t="s">
        <v>39</v>
      </c>
      <c r="D371" t="s">
        <v>16</v>
      </c>
      <c r="E371" t="s">
        <v>122</v>
      </c>
      <c r="G371" t="str">
        <f>[1]Catalyst!A158</f>
        <v xml:space="preserve">     SOx</v>
      </c>
      <c r="H371" s="4">
        <f ca="1">[1]Catalyst!F158</f>
        <v>232.76790820953647</v>
      </c>
      <c r="I371" t="s">
        <v>127</v>
      </c>
      <c r="N371" s="2"/>
    </row>
    <row r="372" spans="1:14" x14ac:dyDescent="0.35">
      <c r="A372" t="s">
        <v>572</v>
      </c>
      <c r="B372" t="s">
        <v>39</v>
      </c>
      <c r="C372" t="s">
        <v>39</v>
      </c>
      <c r="D372" t="s">
        <v>16</v>
      </c>
      <c r="E372" t="s">
        <v>122</v>
      </c>
      <c r="G372" t="str">
        <f>[1]Catalyst!A159</f>
        <v xml:space="preserve">     BC</v>
      </c>
      <c r="H372" s="4">
        <f ca="1">[1]Catalyst!F159</f>
        <v>2.7206654657081266</v>
      </c>
      <c r="I372" t="s">
        <v>127</v>
      </c>
      <c r="N372" s="2"/>
    </row>
    <row r="373" spans="1:14" x14ac:dyDescent="0.35">
      <c r="A373" t="s">
        <v>572</v>
      </c>
      <c r="B373" t="s">
        <v>39</v>
      </c>
      <c r="C373" t="s">
        <v>39</v>
      </c>
      <c r="D373" t="s">
        <v>16</v>
      </c>
      <c r="E373" t="s">
        <v>122</v>
      </c>
      <c r="G373" t="str">
        <f>[1]Catalyst!A160</f>
        <v xml:space="preserve">     OC</v>
      </c>
      <c r="H373" s="4">
        <f ca="1">[1]Catalyst!F160</f>
        <v>12.024843441118639</v>
      </c>
      <c r="I373" t="s">
        <v>127</v>
      </c>
      <c r="N373" s="2"/>
    </row>
    <row r="374" spans="1:14" x14ac:dyDescent="0.35">
      <c r="A374" t="s">
        <v>572</v>
      </c>
      <c r="B374" t="s">
        <v>61</v>
      </c>
      <c r="C374" t="s">
        <v>7</v>
      </c>
      <c r="D374" t="s">
        <v>100</v>
      </c>
      <c r="E374" t="s">
        <v>122</v>
      </c>
      <c r="G374" t="str">
        <f>[1]Catalyst!A133</f>
        <v>Energy Use: mmBtu/ton of product</v>
      </c>
      <c r="H374" s="4">
        <f>[1]Catalyst!F133</f>
        <v>0</v>
      </c>
      <c r="J374" t="s">
        <v>152</v>
      </c>
      <c r="N374" s="2"/>
    </row>
    <row r="375" spans="1:14" x14ac:dyDescent="0.35">
      <c r="A375" t="s">
        <v>572</v>
      </c>
      <c r="B375" t="s">
        <v>61</v>
      </c>
      <c r="C375" t="s">
        <v>7</v>
      </c>
      <c r="D375" t="s">
        <v>100</v>
      </c>
      <c r="E375" t="s">
        <v>122</v>
      </c>
      <c r="G375" t="str">
        <f>[1]Catalyst!A134</f>
        <v xml:space="preserve">     Total Energy</v>
      </c>
      <c r="H375" s="4">
        <f ca="1">[1]Catalyst!F134</f>
        <v>177.79959831791797</v>
      </c>
      <c r="I375" t="s">
        <v>125</v>
      </c>
      <c r="N375" s="2"/>
    </row>
    <row r="376" spans="1:14" x14ac:dyDescent="0.35">
      <c r="A376" t="s">
        <v>572</v>
      </c>
      <c r="B376" t="s">
        <v>61</v>
      </c>
      <c r="C376" t="s">
        <v>7</v>
      </c>
      <c r="D376" t="s">
        <v>100</v>
      </c>
      <c r="E376" t="s">
        <v>122</v>
      </c>
      <c r="G376" t="str">
        <f>[1]Catalyst!A135</f>
        <v xml:space="preserve">     Fossil Fuels</v>
      </c>
      <c r="H376" s="4">
        <f ca="1">[1]Catalyst!F135</f>
        <v>171.69502658047796</v>
      </c>
      <c r="I376" t="s">
        <v>125</v>
      </c>
      <c r="N376" s="2"/>
    </row>
    <row r="377" spans="1:14" x14ac:dyDescent="0.35">
      <c r="A377" t="s">
        <v>572</v>
      </c>
      <c r="B377" t="s">
        <v>61</v>
      </c>
      <c r="C377" t="s">
        <v>7</v>
      </c>
      <c r="D377" t="s">
        <v>100</v>
      </c>
      <c r="E377" t="s">
        <v>122</v>
      </c>
      <c r="G377" t="str">
        <f>[1]Catalyst!A136</f>
        <v xml:space="preserve">     Coal</v>
      </c>
      <c r="H377" s="4">
        <f ca="1">[1]Catalyst!F136</f>
        <v>12.787873708893629</v>
      </c>
      <c r="I377" t="s">
        <v>125</v>
      </c>
      <c r="N377" s="2"/>
    </row>
    <row r="378" spans="1:14" x14ac:dyDescent="0.35">
      <c r="A378" t="s">
        <v>572</v>
      </c>
      <c r="B378" t="s">
        <v>61</v>
      </c>
      <c r="C378" t="s">
        <v>7</v>
      </c>
      <c r="D378" t="s">
        <v>100</v>
      </c>
      <c r="E378" t="s">
        <v>122</v>
      </c>
      <c r="G378" t="str">
        <f>[1]Catalyst!A137</f>
        <v xml:space="preserve">     Natural Gas</v>
      </c>
      <c r="H378" s="4">
        <f ca="1">[1]Catalyst!F137</f>
        <v>152.99931215256592</v>
      </c>
      <c r="I378" t="s">
        <v>125</v>
      </c>
      <c r="N378" s="2"/>
    </row>
    <row r="379" spans="1:14" x14ac:dyDescent="0.35">
      <c r="A379" t="s">
        <v>572</v>
      </c>
      <c r="B379" t="s">
        <v>61</v>
      </c>
      <c r="C379" t="s">
        <v>7</v>
      </c>
      <c r="D379" t="s">
        <v>100</v>
      </c>
      <c r="E379" t="s">
        <v>122</v>
      </c>
      <c r="G379" t="str">
        <f>[1]Catalyst!A138</f>
        <v xml:space="preserve">     Petroleum</v>
      </c>
      <c r="H379" s="4">
        <f ca="1">[1]Catalyst!F138</f>
        <v>5.9078407190183944</v>
      </c>
      <c r="I379" t="s">
        <v>125</v>
      </c>
      <c r="N379" s="2"/>
    </row>
    <row r="380" spans="1:14" x14ac:dyDescent="0.35">
      <c r="A380" t="s">
        <v>572</v>
      </c>
      <c r="B380" t="s">
        <v>61</v>
      </c>
      <c r="C380" t="s">
        <v>7</v>
      </c>
      <c r="D380" t="s">
        <v>100</v>
      </c>
      <c r="E380" t="s">
        <v>122</v>
      </c>
      <c r="G380" t="str">
        <f>[1]Catalyst!A139</f>
        <v>Water consumption, gallons/ton</v>
      </c>
      <c r="H380" s="4">
        <f ca="1">[1]Catalyst!F139</f>
        <v>4906.3906891971665</v>
      </c>
      <c r="I380" t="s">
        <v>136</v>
      </c>
      <c r="N380" s="2"/>
    </row>
    <row r="381" spans="1:14" x14ac:dyDescent="0.35">
      <c r="A381" t="s">
        <v>572</v>
      </c>
      <c r="B381" t="s">
        <v>61</v>
      </c>
      <c r="C381" t="s">
        <v>7</v>
      </c>
      <c r="D381" t="s">
        <v>100</v>
      </c>
      <c r="E381" t="s">
        <v>122</v>
      </c>
      <c r="G381" t="str">
        <f>[1]Catalyst!A140</f>
        <v>Total Emissions: grams/ton</v>
      </c>
      <c r="H381" s="4">
        <f>[1]Catalyst!F140</f>
        <v>0</v>
      </c>
      <c r="N381" s="2"/>
    </row>
    <row r="382" spans="1:14" x14ac:dyDescent="0.35">
      <c r="A382" t="s">
        <v>572</v>
      </c>
      <c r="B382" t="s">
        <v>61</v>
      </c>
      <c r="C382" t="s">
        <v>7</v>
      </c>
      <c r="D382" t="s">
        <v>100</v>
      </c>
      <c r="E382" t="s">
        <v>122</v>
      </c>
      <c r="G382" t="str">
        <f>[1]Catalyst!A141</f>
        <v xml:space="preserve">     VOC</v>
      </c>
      <c r="H382" s="4">
        <f ca="1">[1]Catalyst!F141</f>
        <v>2523.6813696817153</v>
      </c>
      <c r="I382" t="s">
        <v>127</v>
      </c>
      <c r="N382" s="2"/>
    </row>
    <row r="383" spans="1:14" x14ac:dyDescent="0.35">
      <c r="A383" t="s">
        <v>572</v>
      </c>
      <c r="B383" t="s">
        <v>61</v>
      </c>
      <c r="C383" t="s">
        <v>7</v>
      </c>
      <c r="D383" t="s">
        <v>100</v>
      </c>
      <c r="E383" t="s">
        <v>122</v>
      </c>
      <c r="G383" t="str">
        <f>[1]Catalyst!A142</f>
        <v xml:space="preserve">     CO</v>
      </c>
      <c r="H383" s="4">
        <f ca="1">[1]Catalyst!F142</f>
        <v>8689.9974105638266</v>
      </c>
      <c r="I383" t="s">
        <v>127</v>
      </c>
      <c r="N383" s="2"/>
    </row>
    <row r="384" spans="1:14" x14ac:dyDescent="0.35">
      <c r="A384" t="s">
        <v>572</v>
      </c>
      <c r="B384" t="s">
        <v>61</v>
      </c>
      <c r="C384" t="s">
        <v>7</v>
      </c>
      <c r="D384" t="s">
        <v>100</v>
      </c>
      <c r="E384" t="s">
        <v>122</v>
      </c>
      <c r="G384" t="str">
        <f>[1]Catalyst!A143</f>
        <v xml:space="preserve">     NOx</v>
      </c>
      <c r="H384" s="4">
        <f ca="1">[1]Catalyst!F143</f>
        <v>11474.276112060057</v>
      </c>
      <c r="I384" t="s">
        <v>127</v>
      </c>
      <c r="N384" s="2"/>
    </row>
    <row r="385" spans="1:14" x14ac:dyDescent="0.35">
      <c r="A385" t="s">
        <v>572</v>
      </c>
      <c r="B385" t="s">
        <v>61</v>
      </c>
      <c r="C385" t="s">
        <v>7</v>
      </c>
      <c r="D385" t="s">
        <v>100</v>
      </c>
      <c r="E385" t="s">
        <v>122</v>
      </c>
      <c r="G385" t="str">
        <f>[1]Catalyst!A144</f>
        <v xml:space="preserve">     PM10</v>
      </c>
      <c r="H385" s="4">
        <f ca="1">[1]Catalyst!F144</f>
        <v>918.44611143259851</v>
      </c>
      <c r="I385" t="s">
        <v>127</v>
      </c>
      <c r="N385" s="2"/>
    </row>
    <row r="386" spans="1:14" x14ac:dyDescent="0.35">
      <c r="A386" t="s">
        <v>572</v>
      </c>
      <c r="B386" t="s">
        <v>61</v>
      </c>
      <c r="C386" t="s">
        <v>7</v>
      </c>
      <c r="D386" t="s">
        <v>100</v>
      </c>
      <c r="E386" t="s">
        <v>122</v>
      </c>
      <c r="G386" t="str">
        <f>[1]Catalyst!A145</f>
        <v xml:space="preserve">     PM2.5</v>
      </c>
      <c r="H386" s="4">
        <f ca="1">[1]Catalyst!F145</f>
        <v>753.59412605501507</v>
      </c>
      <c r="I386" t="s">
        <v>127</v>
      </c>
      <c r="N386" s="2"/>
    </row>
    <row r="387" spans="1:14" x14ac:dyDescent="0.35">
      <c r="A387" t="s">
        <v>572</v>
      </c>
      <c r="B387" t="s">
        <v>61</v>
      </c>
      <c r="C387" t="s">
        <v>7</v>
      </c>
      <c r="D387" t="s">
        <v>100</v>
      </c>
      <c r="E387" t="s">
        <v>122</v>
      </c>
      <c r="G387" t="str">
        <f>[1]Catalyst!A146</f>
        <v xml:space="preserve">     SOx</v>
      </c>
      <c r="H387" s="4">
        <f ca="1">[1]Catalyst!F146</f>
        <v>5863.4976168957337</v>
      </c>
      <c r="I387" t="s">
        <v>127</v>
      </c>
      <c r="N387" s="2"/>
    </row>
    <row r="388" spans="1:14" x14ac:dyDescent="0.35">
      <c r="A388" t="s">
        <v>572</v>
      </c>
      <c r="B388" t="s">
        <v>61</v>
      </c>
      <c r="C388" t="s">
        <v>7</v>
      </c>
      <c r="D388" t="s">
        <v>100</v>
      </c>
      <c r="E388" t="s">
        <v>122</v>
      </c>
      <c r="G388" t="str">
        <f>[1]Catalyst!A147</f>
        <v xml:space="preserve">     BC</v>
      </c>
      <c r="H388" s="4">
        <f ca="1">[1]Catalyst!F147</f>
        <v>95.51141259381275</v>
      </c>
      <c r="I388" t="s">
        <v>127</v>
      </c>
      <c r="N388" s="2"/>
    </row>
    <row r="389" spans="1:14" x14ac:dyDescent="0.35">
      <c r="A389" t="s">
        <v>572</v>
      </c>
      <c r="B389" t="s">
        <v>61</v>
      </c>
      <c r="C389" t="s">
        <v>7</v>
      </c>
      <c r="D389" t="s">
        <v>100</v>
      </c>
      <c r="E389" t="s">
        <v>122</v>
      </c>
      <c r="G389" t="str">
        <f>[1]Catalyst!A148</f>
        <v xml:space="preserve">     OC</v>
      </c>
      <c r="H389" s="4">
        <f ca="1">[1]Catalyst!F148</f>
        <v>246.83978945043629</v>
      </c>
      <c r="I389" t="s">
        <v>127</v>
      </c>
      <c r="N389" s="2"/>
    </row>
    <row r="390" spans="1:14" x14ac:dyDescent="0.35">
      <c r="A390" t="s">
        <v>572</v>
      </c>
      <c r="B390" t="s">
        <v>61</v>
      </c>
      <c r="C390" t="s">
        <v>7</v>
      </c>
      <c r="D390" t="s">
        <v>100</v>
      </c>
      <c r="E390" t="s">
        <v>122</v>
      </c>
      <c r="G390" t="str">
        <f>[1]Catalyst!A149</f>
        <v xml:space="preserve">     CH4</v>
      </c>
      <c r="H390" s="4">
        <f ca="1">[1]Catalyst!F149</f>
        <v>32590.97563781081</v>
      </c>
      <c r="I390" t="s">
        <v>127</v>
      </c>
      <c r="N390" s="2"/>
    </row>
    <row r="391" spans="1:14" x14ac:dyDescent="0.35">
      <c r="A391" t="s">
        <v>572</v>
      </c>
      <c r="B391" t="s">
        <v>61</v>
      </c>
      <c r="C391" t="s">
        <v>7</v>
      </c>
      <c r="D391" t="s">
        <v>100</v>
      </c>
      <c r="E391" t="s">
        <v>122</v>
      </c>
      <c r="G391" t="str">
        <f>[1]Catalyst!A150</f>
        <v xml:space="preserve">     N2O</v>
      </c>
      <c r="H391" s="4">
        <f ca="1">[1]Catalyst!F150</f>
        <v>246.7704312094489</v>
      </c>
      <c r="I391" t="s">
        <v>127</v>
      </c>
      <c r="N391" s="2"/>
    </row>
    <row r="392" spans="1:14" x14ac:dyDescent="0.35">
      <c r="A392" t="s">
        <v>572</v>
      </c>
      <c r="B392" t="s">
        <v>61</v>
      </c>
      <c r="C392" t="s">
        <v>7</v>
      </c>
      <c r="D392" t="s">
        <v>100</v>
      </c>
      <c r="E392" t="s">
        <v>122</v>
      </c>
      <c r="G392" t="str">
        <f>[1]Catalyst!A151</f>
        <v xml:space="preserve">     CO2</v>
      </c>
      <c r="H392" s="4">
        <f ca="1">[1]Catalyst!F151</f>
        <v>9681455.6268236414</v>
      </c>
      <c r="I392" t="s">
        <v>127</v>
      </c>
      <c r="N392" s="2"/>
    </row>
    <row r="393" spans="1:14" x14ac:dyDescent="0.35">
      <c r="A393" t="s">
        <v>572</v>
      </c>
      <c r="B393" t="s">
        <v>61</v>
      </c>
      <c r="C393" t="s">
        <v>7</v>
      </c>
      <c r="D393" t="s">
        <v>100</v>
      </c>
      <c r="E393" t="s">
        <v>122</v>
      </c>
      <c r="G393" t="str">
        <f>[1]Catalyst!A152</f>
        <v>Urban Emissions: grams/ton</v>
      </c>
      <c r="H393" s="4">
        <f>[1]Catalyst!F152</f>
        <v>0</v>
      </c>
      <c r="N393" s="2"/>
    </row>
    <row r="394" spans="1:14" x14ac:dyDescent="0.35">
      <c r="A394" t="s">
        <v>572</v>
      </c>
      <c r="B394" t="s">
        <v>61</v>
      </c>
      <c r="C394" t="s">
        <v>7</v>
      </c>
      <c r="D394" t="s">
        <v>100</v>
      </c>
      <c r="E394" t="s">
        <v>122</v>
      </c>
      <c r="G394" t="str">
        <f>[1]Catalyst!A153</f>
        <v xml:space="preserve">     VOC</v>
      </c>
      <c r="H394" s="4">
        <f ca="1">[1]Catalyst!F153</f>
        <v>210.36392498614364</v>
      </c>
      <c r="I394" t="s">
        <v>127</v>
      </c>
      <c r="N394" s="2"/>
    </row>
    <row r="395" spans="1:14" x14ac:dyDescent="0.35">
      <c r="A395" t="s">
        <v>572</v>
      </c>
      <c r="B395" t="s">
        <v>61</v>
      </c>
      <c r="C395" t="s">
        <v>7</v>
      </c>
      <c r="D395" t="s">
        <v>100</v>
      </c>
      <c r="E395" t="s">
        <v>122</v>
      </c>
      <c r="G395" t="str">
        <f>[1]Catalyst!A154</f>
        <v xml:space="preserve">     CO</v>
      </c>
      <c r="H395" s="4">
        <f ca="1">[1]Catalyst!F154</f>
        <v>522.67120980849893</v>
      </c>
      <c r="I395" t="s">
        <v>127</v>
      </c>
      <c r="N395" s="2"/>
    </row>
    <row r="396" spans="1:14" x14ac:dyDescent="0.35">
      <c r="A396" t="s">
        <v>572</v>
      </c>
      <c r="B396" t="s">
        <v>61</v>
      </c>
      <c r="C396" t="s">
        <v>7</v>
      </c>
      <c r="D396" t="s">
        <v>100</v>
      </c>
      <c r="E396" t="s">
        <v>122</v>
      </c>
      <c r="G396" t="str">
        <f>[1]Catalyst!A155</f>
        <v xml:space="preserve">     NOx</v>
      </c>
      <c r="H396" s="4">
        <f ca="1">[1]Catalyst!F155</f>
        <v>779.88514021156482</v>
      </c>
      <c r="I396" t="s">
        <v>127</v>
      </c>
      <c r="N396" s="2"/>
    </row>
    <row r="397" spans="1:14" x14ac:dyDescent="0.35">
      <c r="A397" t="s">
        <v>572</v>
      </c>
      <c r="B397" t="s">
        <v>61</v>
      </c>
      <c r="C397" t="s">
        <v>7</v>
      </c>
      <c r="D397" t="s">
        <v>100</v>
      </c>
      <c r="E397" t="s">
        <v>122</v>
      </c>
      <c r="G397" t="str">
        <f>[1]Catalyst!A156</f>
        <v xml:space="preserve">     PM10</v>
      </c>
      <c r="H397" s="4">
        <f ca="1">[1]Catalyst!F156</f>
        <v>46.080535746240514</v>
      </c>
      <c r="I397" t="s">
        <v>127</v>
      </c>
      <c r="N397" s="2"/>
    </row>
    <row r="398" spans="1:14" x14ac:dyDescent="0.35">
      <c r="A398" t="s">
        <v>572</v>
      </c>
      <c r="B398" t="s">
        <v>61</v>
      </c>
      <c r="C398" t="s">
        <v>7</v>
      </c>
      <c r="D398" t="s">
        <v>100</v>
      </c>
      <c r="E398" t="s">
        <v>122</v>
      </c>
      <c r="G398" t="str">
        <f>[1]Catalyst!A157</f>
        <v xml:space="preserve">     PM2.5</v>
      </c>
      <c r="H398" s="4">
        <f ca="1">[1]Catalyst!F157</f>
        <v>40.630785144971711</v>
      </c>
      <c r="I398" t="s">
        <v>127</v>
      </c>
      <c r="N398" s="2"/>
    </row>
    <row r="399" spans="1:14" x14ac:dyDescent="0.35">
      <c r="A399" t="s">
        <v>572</v>
      </c>
      <c r="B399" t="s">
        <v>61</v>
      </c>
      <c r="C399" t="s">
        <v>7</v>
      </c>
      <c r="D399" t="s">
        <v>100</v>
      </c>
      <c r="E399" t="s">
        <v>122</v>
      </c>
      <c r="G399" t="str">
        <f>[1]Catalyst!A158</f>
        <v xml:space="preserve">     SOx</v>
      </c>
      <c r="H399" s="4">
        <f ca="1">[1]Catalyst!F158</f>
        <v>232.76790820953647</v>
      </c>
      <c r="I399" t="s">
        <v>127</v>
      </c>
      <c r="N399" s="2"/>
    </row>
    <row r="400" spans="1:14" x14ac:dyDescent="0.35">
      <c r="A400" t="s">
        <v>572</v>
      </c>
      <c r="B400" t="s">
        <v>61</v>
      </c>
      <c r="C400" t="s">
        <v>7</v>
      </c>
      <c r="D400" t="s">
        <v>100</v>
      </c>
      <c r="E400" t="s">
        <v>122</v>
      </c>
      <c r="G400" t="str">
        <f>[1]Catalyst!A159</f>
        <v xml:space="preserve">     BC</v>
      </c>
      <c r="H400" s="4">
        <f ca="1">[1]Catalyst!F159</f>
        <v>2.7206654657081266</v>
      </c>
      <c r="I400" t="s">
        <v>127</v>
      </c>
      <c r="N400" s="2"/>
    </row>
    <row r="401" spans="1:14" x14ac:dyDescent="0.35">
      <c r="A401" t="s">
        <v>572</v>
      </c>
      <c r="B401" t="s">
        <v>61</v>
      </c>
      <c r="C401" t="s">
        <v>7</v>
      </c>
      <c r="D401" t="s">
        <v>100</v>
      </c>
      <c r="E401" t="s">
        <v>122</v>
      </c>
      <c r="G401" t="str">
        <f>[1]Catalyst!A160</f>
        <v xml:space="preserve">     OC</v>
      </c>
      <c r="H401" s="4">
        <f ca="1">[1]Catalyst!F160</f>
        <v>12.024843441118639</v>
      </c>
      <c r="I401" t="s">
        <v>127</v>
      </c>
      <c r="N401" s="2"/>
    </row>
    <row r="402" spans="1:14" x14ac:dyDescent="0.35">
      <c r="A402" t="s">
        <v>572</v>
      </c>
      <c r="B402" t="s">
        <v>83</v>
      </c>
      <c r="C402" t="s">
        <v>83</v>
      </c>
      <c r="D402" t="s">
        <v>16</v>
      </c>
      <c r="E402" t="s">
        <v>122</v>
      </c>
      <c r="G402" t="str">
        <f>[1]Catalyst!A133</f>
        <v>Energy Use: mmBtu/ton of product</v>
      </c>
      <c r="H402" s="4">
        <f>[1]Catalyst!F133</f>
        <v>0</v>
      </c>
      <c r="J402" t="s">
        <v>153</v>
      </c>
      <c r="N402" s="2"/>
    </row>
    <row r="403" spans="1:14" x14ac:dyDescent="0.35">
      <c r="A403" t="s">
        <v>572</v>
      </c>
      <c r="B403" t="s">
        <v>83</v>
      </c>
      <c r="C403" t="s">
        <v>83</v>
      </c>
      <c r="D403" t="s">
        <v>16</v>
      </c>
      <c r="E403" t="s">
        <v>122</v>
      </c>
      <c r="G403" t="str">
        <f>[1]Catalyst!A134</f>
        <v xml:space="preserve">     Total Energy</v>
      </c>
      <c r="H403" s="4">
        <f ca="1">[1]Catalyst!F134</f>
        <v>177.79959831791797</v>
      </c>
      <c r="I403" t="s">
        <v>125</v>
      </c>
      <c r="N403" s="2"/>
    </row>
    <row r="404" spans="1:14" x14ac:dyDescent="0.35">
      <c r="A404" t="s">
        <v>572</v>
      </c>
      <c r="B404" t="s">
        <v>83</v>
      </c>
      <c r="C404" t="s">
        <v>83</v>
      </c>
      <c r="D404" t="s">
        <v>16</v>
      </c>
      <c r="E404" t="s">
        <v>122</v>
      </c>
      <c r="G404" t="str">
        <f>[1]Catalyst!A135</f>
        <v xml:space="preserve">     Fossil Fuels</v>
      </c>
      <c r="H404" s="4">
        <f ca="1">[1]Catalyst!F135</f>
        <v>171.69502658047796</v>
      </c>
      <c r="I404" t="s">
        <v>125</v>
      </c>
      <c r="N404" s="2"/>
    </row>
    <row r="405" spans="1:14" x14ac:dyDescent="0.35">
      <c r="A405" t="s">
        <v>572</v>
      </c>
      <c r="B405" t="s">
        <v>83</v>
      </c>
      <c r="C405" t="s">
        <v>83</v>
      </c>
      <c r="D405" t="s">
        <v>16</v>
      </c>
      <c r="E405" t="s">
        <v>122</v>
      </c>
      <c r="G405" t="str">
        <f>[1]Catalyst!A136</f>
        <v xml:space="preserve">     Coal</v>
      </c>
      <c r="H405" s="4">
        <f ca="1">[1]Catalyst!F136</f>
        <v>12.787873708893629</v>
      </c>
      <c r="I405" t="s">
        <v>125</v>
      </c>
      <c r="N405" s="2"/>
    </row>
    <row r="406" spans="1:14" x14ac:dyDescent="0.35">
      <c r="A406" t="s">
        <v>572</v>
      </c>
      <c r="B406" t="s">
        <v>83</v>
      </c>
      <c r="C406" t="s">
        <v>83</v>
      </c>
      <c r="D406" t="s">
        <v>16</v>
      </c>
      <c r="E406" t="s">
        <v>122</v>
      </c>
      <c r="G406" t="str">
        <f>[1]Catalyst!A137</f>
        <v xml:space="preserve">     Natural Gas</v>
      </c>
      <c r="H406" s="4">
        <f ca="1">[1]Catalyst!F137</f>
        <v>152.99931215256592</v>
      </c>
      <c r="I406" t="s">
        <v>125</v>
      </c>
      <c r="N406" s="2"/>
    </row>
    <row r="407" spans="1:14" x14ac:dyDescent="0.35">
      <c r="A407" t="s">
        <v>572</v>
      </c>
      <c r="B407" t="s">
        <v>83</v>
      </c>
      <c r="C407" t="s">
        <v>83</v>
      </c>
      <c r="D407" t="s">
        <v>16</v>
      </c>
      <c r="E407" t="s">
        <v>122</v>
      </c>
      <c r="G407" t="str">
        <f>[1]Catalyst!A138</f>
        <v xml:space="preserve">     Petroleum</v>
      </c>
      <c r="H407" s="4">
        <f ca="1">[1]Catalyst!F138</f>
        <v>5.9078407190183944</v>
      </c>
      <c r="I407" t="s">
        <v>125</v>
      </c>
      <c r="N407" s="2"/>
    </row>
    <row r="408" spans="1:14" x14ac:dyDescent="0.35">
      <c r="A408" t="s">
        <v>572</v>
      </c>
      <c r="B408" t="s">
        <v>83</v>
      </c>
      <c r="C408" t="s">
        <v>83</v>
      </c>
      <c r="D408" t="s">
        <v>16</v>
      </c>
      <c r="E408" t="s">
        <v>122</v>
      </c>
      <c r="G408" t="str">
        <f>[1]Catalyst!A139</f>
        <v>Water consumption, gallons/ton</v>
      </c>
      <c r="H408" s="4">
        <f ca="1">[1]Catalyst!F139</f>
        <v>4906.3906891971665</v>
      </c>
      <c r="I408" t="s">
        <v>136</v>
      </c>
      <c r="N408" s="2"/>
    </row>
    <row r="409" spans="1:14" x14ac:dyDescent="0.35">
      <c r="A409" t="s">
        <v>572</v>
      </c>
      <c r="B409" t="s">
        <v>83</v>
      </c>
      <c r="C409" t="s">
        <v>83</v>
      </c>
      <c r="D409" t="s">
        <v>16</v>
      </c>
      <c r="E409" t="s">
        <v>122</v>
      </c>
      <c r="G409" t="str">
        <f>[1]Catalyst!A140</f>
        <v>Total Emissions: grams/ton</v>
      </c>
      <c r="H409" s="4">
        <f>[1]Catalyst!F140</f>
        <v>0</v>
      </c>
      <c r="N409" s="2"/>
    </row>
    <row r="410" spans="1:14" x14ac:dyDescent="0.35">
      <c r="A410" t="s">
        <v>572</v>
      </c>
      <c r="B410" t="s">
        <v>83</v>
      </c>
      <c r="C410" t="s">
        <v>83</v>
      </c>
      <c r="D410" t="s">
        <v>16</v>
      </c>
      <c r="E410" t="s">
        <v>122</v>
      </c>
      <c r="G410" t="str">
        <f>[1]Catalyst!A141</f>
        <v xml:space="preserve">     VOC</v>
      </c>
      <c r="H410" s="4">
        <f ca="1">[1]Catalyst!F141</f>
        <v>2523.6813696817153</v>
      </c>
      <c r="I410" t="s">
        <v>127</v>
      </c>
      <c r="N410" s="2"/>
    </row>
    <row r="411" spans="1:14" x14ac:dyDescent="0.35">
      <c r="A411" t="s">
        <v>572</v>
      </c>
      <c r="B411" t="s">
        <v>83</v>
      </c>
      <c r="C411" t="s">
        <v>83</v>
      </c>
      <c r="D411" t="s">
        <v>16</v>
      </c>
      <c r="E411" t="s">
        <v>122</v>
      </c>
      <c r="G411" t="str">
        <f>[1]Catalyst!A142</f>
        <v xml:space="preserve">     CO</v>
      </c>
      <c r="H411" s="4">
        <f ca="1">[1]Catalyst!F142</f>
        <v>8689.9974105638266</v>
      </c>
      <c r="I411" t="s">
        <v>127</v>
      </c>
      <c r="N411" s="2"/>
    </row>
    <row r="412" spans="1:14" x14ac:dyDescent="0.35">
      <c r="A412" t="s">
        <v>572</v>
      </c>
      <c r="B412" t="s">
        <v>83</v>
      </c>
      <c r="C412" t="s">
        <v>83</v>
      </c>
      <c r="D412" t="s">
        <v>16</v>
      </c>
      <c r="E412" t="s">
        <v>122</v>
      </c>
      <c r="G412" t="str">
        <f>[1]Catalyst!A143</f>
        <v xml:space="preserve">     NOx</v>
      </c>
      <c r="H412" s="4">
        <f ca="1">[1]Catalyst!F143</f>
        <v>11474.276112060057</v>
      </c>
      <c r="I412" t="s">
        <v>127</v>
      </c>
      <c r="N412" s="2"/>
    </row>
    <row r="413" spans="1:14" x14ac:dyDescent="0.35">
      <c r="A413" t="s">
        <v>572</v>
      </c>
      <c r="B413" t="s">
        <v>83</v>
      </c>
      <c r="C413" t="s">
        <v>83</v>
      </c>
      <c r="D413" t="s">
        <v>16</v>
      </c>
      <c r="E413" t="s">
        <v>122</v>
      </c>
      <c r="G413" t="str">
        <f>[1]Catalyst!A144</f>
        <v xml:space="preserve">     PM10</v>
      </c>
      <c r="H413" s="4">
        <f ca="1">[1]Catalyst!F144</f>
        <v>918.44611143259851</v>
      </c>
      <c r="I413" t="s">
        <v>127</v>
      </c>
      <c r="N413" s="2"/>
    </row>
    <row r="414" spans="1:14" x14ac:dyDescent="0.35">
      <c r="A414" t="s">
        <v>572</v>
      </c>
      <c r="B414" t="s">
        <v>83</v>
      </c>
      <c r="C414" t="s">
        <v>83</v>
      </c>
      <c r="D414" t="s">
        <v>16</v>
      </c>
      <c r="E414" t="s">
        <v>122</v>
      </c>
      <c r="G414" t="str">
        <f>[1]Catalyst!A145</f>
        <v xml:space="preserve">     PM2.5</v>
      </c>
      <c r="H414" s="4">
        <f ca="1">[1]Catalyst!F145</f>
        <v>753.59412605501507</v>
      </c>
      <c r="I414" t="s">
        <v>127</v>
      </c>
      <c r="N414" s="2"/>
    </row>
    <row r="415" spans="1:14" x14ac:dyDescent="0.35">
      <c r="A415" t="s">
        <v>572</v>
      </c>
      <c r="B415" t="s">
        <v>83</v>
      </c>
      <c r="C415" t="s">
        <v>83</v>
      </c>
      <c r="D415" t="s">
        <v>16</v>
      </c>
      <c r="E415" t="s">
        <v>122</v>
      </c>
      <c r="G415" t="str">
        <f>[1]Catalyst!A146</f>
        <v xml:space="preserve">     SOx</v>
      </c>
      <c r="H415" s="4">
        <f ca="1">[1]Catalyst!F146</f>
        <v>5863.4976168957337</v>
      </c>
      <c r="I415" t="s">
        <v>127</v>
      </c>
      <c r="N415" s="2"/>
    </row>
    <row r="416" spans="1:14" x14ac:dyDescent="0.35">
      <c r="A416" t="s">
        <v>572</v>
      </c>
      <c r="B416" t="s">
        <v>83</v>
      </c>
      <c r="C416" t="s">
        <v>83</v>
      </c>
      <c r="D416" t="s">
        <v>16</v>
      </c>
      <c r="E416" t="s">
        <v>122</v>
      </c>
      <c r="G416" t="str">
        <f>[1]Catalyst!A147</f>
        <v xml:space="preserve">     BC</v>
      </c>
      <c r="H416" s="4">
        <f ca="1">[1]Catalyst!F147</f>
        <v>95.51141259381275</v>
      </c>
      <c r="I416" t="s">
        <v>127</v>
      </c>
      <c r="N416" s="2"/>
    </row>
    <row r="417" spans="1:14" x14ac:dyDescent="0.35">
      <c r="A417" t="s">
        <v>572</v>
      </c>
      <c r="B417" t="s">
        <v>83</v>
      </c>
      <c r="C417" t="s">
        <v>83</v>
      </c>
      <c r="D417" t="s">
        <v>16</v>
      </c>
      <c r="E417" t="s">
        <v>122</v>
      </c>
      <c r="G417" t="str">
        <f>[1]Catalyst!A148</f>
        <v xml:space="preserve">     OC</v>
      </c>
      <c r="H417" s="4">
        <f ca="1">[1]Catalyst!F148</f>
        <v>246.83978945043629</v>
      </c>
      <c r="I417" t="s">
        <v>127</v>
      </c>
      <c r="N417" s="2"/>
    </row>
    <row r="418" spans="1:14" x14ac:dyDescent="0.35">
      <c r="A418" t="s">
        <v>572</v>
      </c>
      <c r="B418" t="s">
        <v>83</v>
      </c>
      <c r="C418" t="s">
        <v>83</v>
      </c>
      <c r="D418" t="s">
        <v>16</v>
      </c>
      <c r="E418" t="s">
        <v>122</v>
      </c>
      <c r="G418" t="str">
        <f>[1]Catalyst!A149</f>
        <v xml:space="preserve">     CH4</v>
      </c>
      <c r="H418" s="4">
        <f ca="1">[1]Catalyst!F149</f>
        <v>32590.97563781081</v>
      </c>
      <c r="I418" t="s">
        <v>127</v>
      </c>
      <c r="N418" s="2"/>
    </row>
    <row r="419" spans="1:14" x14ac:dyDescent="0.35">
      <c r="A419" t="s">
        <v>572</v>
      </c>
      <c r="B419" t="s">
        <v>83</v>
      </c>
      <c r="C419" t="s">
        <v>83</v>
      </c>
      <c r="D419" t="s">
        <v>16</v>
      </c>
      <c r="E419" t="s">
        <v>122</v>
      </c>
      <c r="G419" t="str">
        <f>[1]Catalyst!A150</f>
        <v xml:space="preserve">     N2O</v>
      </c>
      <c r="H419" s="4">
        <f ca="1">[1]Catalyst!F150</f>
        <v>246.7704312094489</v>
      </c>
      <c r="I419" t="s">
        <v>127</v>
      </c>
      <c r="N419" s="2"/>
    </row>
    <row r="420" spans="1:14" x14ac:dyDescent="0.35">
      <c r="A420" t="s">
        <v>572</v>
      </c>
      <c r="B420" t="s">
        <v>83</v>
      </c>
      <c r="C420" t="s">
        <v>83</v>
      </c>
      <c r="D420" t="s">
        <v>16</v>
      </c>
      <c r="E420" t="s">
        <v>122</v>
      </c>
      <c r="G420" t="str">
        <f>[1]Catalyst!A151</f>
        <v xml:space="preserve">     CO2</v>
      </c>
      <c r="H420" s="4">
        <f ca="1">[1]Catalyst!F151</f>
        <v>9681455.6268236414</v>
      </c>
      <c r="I420" t="s">
        <v>127</v>
      </c>
      <c r="N420" s="2"/>
    </row>
    <row r="421" spans="1:14" x14ac:dyDescent="0.35">
      <c r="A421" t="s">
        <v>572</v>
      </c>
      <c r="B421" t="s">
        <v>83</v>
      </c>
      <c r="C421" t="s">
        <v>83</v>
      </c>
      <c r="D421" t="s">
        <v>16</v>
      </c>
      <c r="E421" t="s">
        <v>122</v>
      </c>
      <c r="G421" t="str">
        <f>[1]Catalyst!A152</f>
        <v>Urban Emissions: grams/ton</v>
      </c>
      <c r="H421" s="4">
        <f>[1]Catalyst!F152</f>
        <v>0</v>
      </c>
      <c r="N421" s="2"/>
    </row>
    <row r="422" spans="1:14" x14ac:dyDescent="0.35">
      <c r="A422" t="s">
        <v>572</v>
      </c>
      <c r="B422" t="s">
        <v>83</v>
      </c>
      <c r="C422" t="s">
        <v>83</v>
      </c>
      <c r="D422" t="s">
        <v>16</v>
      </c>
      <c r="E422" t="s">
        <v>122</v>
      </c>
      <c r="G422" t="str">
        <f>[1]Catalyst!A153</f>
        <v xml:space="preserve">     VOC</v>
      </c>
      <c r="H422" s="4">
        <f ca="1">[1]Catalyst!F153</f>
        <v>210.36392498614364</v>
      </c>
      <c r="I422" t="s">
        <v>127</v>
      </c>
      <c r="N422" s="2"/>
    </row>
    <row r="423" spans="1:14" x14ac:dyDescent="0.35">
      <c r="A423" t="s">
        <v>572</v>
      </c>
      <c r="B423" t="s">
        <v>83</v>
      </c>
      <c r="C423" t="s">
        <v>83</v>
      </c>
      <c r="D423" t="s">
        <v>16</v>
      </c>
      <c r="E423" t="s">
        <v>122</v>
      </c>
      <c r="G423" t="str">
        <f>[1]Catalyst!A154</f>
        <v xml:space="preserve">     CO</v>
      </c>
      <c r="H423" s="4">
        <f ca="1">[1]Catalyst!F154</f>
        <v>522.67120980849893</v>
      </c>
      <c r="I423" t="s">
        <v>127</v>
      </c>
      <c r="N423" s="2"/>
    </row>
    <row r="424" spans="1:14" x14ac:dyDescent="0.35">
      <c r="A424" t="s">
        <v>572</v>
      </c>
      <c r="B424" t="s">
        <v>83</v>
      </c>
      <c r="C424" t="s">
        <v>83</v>
      </c>
      <c r="D424" t="s">
        <v>16</v>
      </c>
      <c r="E424" t="s">
        <v>122</v>
      </c>
      <c r="G424" t="str">
        <f>[1]Catalyst!A155</f>
        <v xml:space="preserve">     NOx</v>
      </c>
      <c r="H424" s="4">
        <f ca="1">[1]Catalyst!F155</f>
        <v>779.88514021156482</v>
      </c>
      <c r="I424" t="s">
        <v>127</v>
      </c>
      <c r="N424" s="2"/>
    </row>
    <row r="425" spans="1:14" x14ac:dyDescent="0.35">
      <c r="A425" t="s">
        <v>572</v>
      </c>
      <c r="B425" t="s">
        <v>83</v>
      </c>
      <c r="C425" t="s">
        <v>83</v>
      </c>
      <c r="D425" t="s">
        <v>16</v>
      </c>
      <c r="E425" t="s">
        <v>122</v>
      </c>
      <c r="G425" t="str">
        <f>[1]Catalyst!A156</f>
        <v xml:space="preserve">     PM10</v>
      </c>
      <c r="H425" s="4">
        <f ca="1">[1]Catalyst!F156</f>
        <v>46.080535746240514</v>
      </c>
      <c r="I425" t="s">
        <v>127</v>
      </c>
      <c r="N425" s="2"/>
    </row>
    <row r="426" spans="1:14" x14ac:dyDescent="0.35">
      <c r="A426" t="s">
        <v>572</v>
      </c>
      <c r="B426" t="s">
        <v>83</v>
      </c>
      <c r="C426" t="s">
        <v>83</v>
      </c>
      <c r="D426" t="s">
        <v>16</v>
      </c>
      <c r="E426" t="s">
        <v>122</v>
      </c>
      <c r="G426" t="str">
        <f>[1]Catalyst!A157</f>
        <v xml:space="preserve">     PM2.5</v>
      </c>
      <c r="H426" s="4">
        <f ca="1">[1]Catalyst!F157</f>
        <v>40.630785144971711</v>
      </c>
      <c r="I426" t="s">
        <v>127</v>
      </c>
      <c r="N426" s="2"/>
    </row>
    <row r="427" spans="1:14" x14ac:dyDescent="0.35">
      <c r="A427" t="s">
        <v>572</v>
      </c>
      <c r="B427" t="s">
        <v>83</v>
      </c>
      <c r="C427" t="s">
        <v>83</v>
      </c>
      <c r="D427" t="s">
        <v>16</v>
      </c>
      <c r="E427" t="s">
        <v>122</v>
      </c>
      <c r="G427" t="str">
        <f>[1]Catalyst!A158</f>
        <v xml:space="preserve">     SOx</v>
      </c>
      <c r="H427" s="4">
        <f ca="1">[1]Catalyst!F158</f>
        <v>232.76790820953647</v>
      </c>
      <c r="I427" t="s">
        <v>127</v>
      </c>
      <c r="N427" s="2"/>
    </row>
    <row r="428" spans="1:14" x14ac:dyDescent="0.35">
      <c r="A428" t="s">
        <v>572</v>
      </c>
      <c r="B428" t="s">
        <v>83</v>
      </c>
      <c r="C428" t="s">
        <v>83</v>
      </c>
      <c r="D428" t="s">
        <v>16</v>
      </c>
      <c r="E428" t="s">
        <v>122</v>
      </c>
      <c r="G428" t="str">
        <f>[1]Catalyst!A159</f>
        <v xml:space="preserve">     BC</v>
      </c>
      <c r="H428" s="4">
        <f ca="1">[1]Catalyst!F159</f>
        <v>2.7206654657081266</v>
      </c>
      <c r="I428" t="s">
        <v>127</v>
      </c>
      <c r="N428" s="2"/>
    </row>
    <row r="429" spans="1:14" x14ac:dyDescent="0.35">
      <c r="A429" t="s">
        <v>572</v>
      </c>
      <c r="B429" t="s">
        <v>83</v>
      </c>
      <c r="C429" t="s">
        <v>83</v>
      </c>
      <c r="D429" t="s">
        <v>16</v>
      </c>
      <c r="E429" t="s">
        <v>122</v>
      </c>
      <c r="G429" t="str">
        <f>[1]Catalyst!A160</f>
        <v xml:space="preserve">     OC</v>
      </c>
      <c r="H429" s="4">
        <f ca="1">[1]Catalyst!F160</f>
        <v>12.024843441118639</v>
      </c>
      <c r="I429" t="s">
        <v>127</v>
      </c>
      <c r="N429" s="2"/>
    </row>
    <row r="430" spans="1:14" x14ac:dyDescent="0.35">
      <c r="A430" t="s">
        <v>572</v>
      </c>
      <c r="B430" t="s">
        <v>85</v>
      </c>
      <c r="C430" t="s">
        <v>85</v>
      </c>
      <c r="E430" t="s">
        <v>122</v>
      </c>
      <c r="G430" t="str">
        <f>[1]Chemicals!A213</f>
        <v>Energy: mmBtu/ton</v>
      </c>
      <c r="H430" s="4">
        <f>[1]Chemicals!AX213</f>
        <v>0</v>
      </c>
      <c r="N430" s="2"/>
    </row>
    <row r="431" spans="1:14" x14ac:dyDescent="0.35">
      <c r="A431" t="s">
        <v>572</v>
      </c>
      <c r="B431" t="s">
        <v>85</v>
      </c>
      <c r="C431" t="s">
        <v>85</v>
      </c>
      <c r="E431" t="s">
        <v>122</v>
      </c>
      <c r="G431" t="str">
        <f>[1]Chemicals!A214</f>
        <v xml:space="preserve">     Total energy</v>
      </c>
      <c r="H431" s="4">
        <f ca="1">[1]Chemicals!AX214</f>
        <v>20.38107570024572</v>
      </c>
      <c r="I431" t="s">
        <v>125</v>
      </c>
      <c r="N431" s="2"/>
    </row>
    <row r="432" spans="1:14" x14ac:dyDescent="0.35">
      <c r="A432" t="s">
        <v>572</v>
      </c>
      <c r="B432" t="s">
        <v>85</v>
      </c>
      <c r="C432" t="s">
        <v>85</v>
      </c>
      <c r="E432" t="s">
        <v>122</v>
      </c>
      <c r="G432" t="str">
        <f>[1]Chemicals!A215</f>
        <v xml:space="preserve">     Fossil fuels</v>
      </c>
      <c r="H432" s="4">
        <f ca="1">[1]Chemicals!AX215</f>
        <v>18.961367447034405</v>
      </c>
      <c r="I432" t="s">
        <v>125</v>
      </c>
      <c r="N432" s="2"/>
    </row>
    <row r="433" spans="1:14" x14ac:dyDescent="0.35">
      <c r="A433" t="s">
        <v>572</v>
      </c>
      <c r="B433" t="s">
        <v>85</v>
      </c>
      <c r="C433" t="s">
        <v>85</v>
      </c>
      <c r="E433" t="s">
        <v>122</v>
      </c>
      <c r="G433" t="str">
        <f>[1]Chemicals!A216</f>
        <v xml:space="preserve">     Coal</v>
      </c>
      <c r="H433" s="4">
        <f ca="1">[1]Chemicals!AX216</f>
        <v>0.76845795038052156</v>
      </c>
      <c r="I433" t="s">
        <v>125</v>
      </c>
      <c r="N433" s="2"/>
    </row>
    <row r="434" spans="1:14" x14ac:dyDescent="0.35">
      <c r="A434" t="s">
        <v>572</v>
      </c>
      <c r="B434" t="s">
        <v>85</v>
      </c>
      <c r="C434" t="s">
        <v>85</v>
      </c>
      <c r="E434" t="s">
        <v>122</v>
      </c>
      <c r="G434" t="str">
        <f>[1]Chemicals!A217</f>
        <v xml:space="preserve">     Natural gas</v>
      </c>
      <c r="H434" s="4">
        <f ca="1">[1]Chemicals!AX217</f>
        <v>13.915644633882778</v>
      </c>
      <c r="I434" t="s">
        <v>125</v>
      </c>
      <c r="N434" s="2"/>
    </row>
    <row r="435" spans="1:14" x14ac:dyDescent="0.35">
      <c r="A435" t="s">
        <v>572</v>
      </c>
      <c r="B435" t="s">
        <v>85</v>
      </c>
      <c r="C435" t="s">
        <v>85</v>
      </c>
      <c r="E435" t="s">
        <v>122</v>
      </c>
      <c r="G435" t="str">
        <f>[1]Chemicals!A218</f>
        <v xml:space="preserve">     Petroleum</v>
      </c>
      <c r="H435" s="4">
        <f ca="1">[1]Chemicals!AX218</f>
        <v>4.2772648627711041</v>
      </c>
      <c r="I435" t="s">
        <v>125</v>
      </c>
      <c r="N435" s="2"/>
    </row>
    <row r="436" spans="1:14" x14ac:dyDescent="0.35">
      <c r="A436" t="s">
        <v>572</v>
      </c>
      <c r="B436" t="s">
        <v>85</v>
      </c>
      <c r="C436" t="s">
        <v>85</v>
      </c>
      <c r="E436" t="s">
        <v>122</v>
      </c>
      <c r="G436" t="str">
        <f>[1]Chemicals!A219</f>
        <v>Water consumption, gallons/ton</v>
      </c>
      <c r="H436" s="4">
        <f ca="1">[1]Chemicals!AX219</f>
        <v>8751.1766386794625</v>
      </c>
      <c r="I436" t="s">
        <v>136</v>
      </c>
      <c r="N436" s="2"/>
    </row>
    <row r="437" spans="1:14" x14ac:dyDescent="0.35">
      <c r="A437" t="s">
        <v>572</v>
      </c>
      <c r="B437" t="s">
        <v>85</v>
      </c>
      <c r="C437" t="s">
        <v>85</v>
      </c>
      <c r="E437" t="s">
        <v>122</v>
      </c>
      <c r="G437" t="str">
        <f>[1]Chemicals!A220</f>
        <v>Total Emissions: grams/ton</v>
      </c>
      <c r="H437" s="4">
        <f>[1]Chemicals!AX220</f>
        <v>0</v>
      </c>
      <c r="N437" s="2"/>
    </row>
    <row r="438" spans="1:14" x14ac:dyDescent="0.35">
      <c r="A438" t="s">
        <v>572</v>
      </c>
      <c r="B438" t="s">
        <v>85</v>
      </c>
      <c r="C438" t="s">
        <v>85</v>
      </c>
      <c r="E438" t="s">
        <v>122</v>
      </c>
      <c r="G438" t="str">
        <f>[1]Chemicals!A221</f>
        <v xml:space="preserve">     VOC</v>
      </c>
      <c r="H438" s="4">
        <f ca="1">[1]Chemicals!AX221</f>
        <v>1297.3929573147477</v>
      </c>
      <c r="I438" t="s">
        <v>127</v>
      </c>
      <c r="N438" s="2"/>
    </row>
    <row r="439" spans="1:14" x14ac:dyDescent="0.35">
      <c r="A439" t="s">
        <v>572</v>
      </c>
      <c r="B439" t="s">
        <v>85</v>
      </c>
      <c r="C439" t="s">
        <v>85</v>
      </c>
      <c r="E439" t="s">
        <v>122</v>
      </c>
      <c r="G439" t="str">
        <f>[1]Chemicals!A222</f>
        <v xml:space="preserve">     CO</v>
      </c>
      <c r="H439" s="4">
        <f ca="1">[1]Chemicals!AX222</f>
        <v>1796.7794094469125</v>
      </c>
      <c r="I439" t="s">
        <v>127</v>
      </c>
      <c r="N439" s="2"/>
    </row>
    <row r="440" spans="1:14" x14ac:dyDescent="0.35">
      <c r="A440" t="s">
        <v>572</v>
      </c>
      <c r="B440" t="s">
        <v>85</v>
      </c>
      <c r="C440" t="s">
        <v>85</v>
      </c>
      <c r="E440" t="s">
        <v>122</v>
      </c>
      <c r="G440" t="str">
        <f>[1]Chemicals!A223</f>
        <v xml:space="preserve">     NOx</v>
      </c>
      <c r="H440" s="4">
        <f ca="1">[1]Chemicals!AX223</f>
        <v>4350.7830324769466</v>
      </c>
      <c r="I440" t="s">
        <v>127</v>
      </c>
      <c r="N440" s="2"/>
    </row>
    <row r="441" spans="1:14" x14ac:dyDescent="0.35">
      <c r="A441" t="s">
        <v>572</v>
      </c>
      <c r="B441" t="s">
        <v>85</v>
      </c>
      <c r="C441" t="s">
        <v>85</v>
      </c>
      <c r="E441" t="s">
        <v>122</v>
      </c>
      <c r="G441" t="str">
        <f>[1]Chemicals!A224</f>
        <v xml:space="preserve">     PM10</v>
      </c>
      <c r="H441" s="4">
        <f ca="1">[1]Chemicals!AX224</f>
        <v>939.51603235751713</v>
      </c>
      <c r="I441" t="s">
        <v>127</v>
      </c>
      <c r="N441" s="2"/>
    </row>
    <row r="442" spans="1:14" x14ac:dyDescent="0.35">
      <c r="A442" t="s">
        <v>572</v>
      </c>
      <c r="B442" t="s">
        <v>85</v>
      </c>
      <c r="C442" t="s">
        <v>85</v>
      </c>
      <c r="E442" t="s">
        <v>122</v>
      </c>
      <c r="G442" t="str">
        <f>[1]Chemicals!A225</f>
        <v xml:space="preserve">     PM2.5</v>
      </c>
      <c r="H442" s="4">
        <f ca="1">[1]Chemicals!AX225</f>
        <v>743.70826619073716</v>
      </c>
      <c r="I442" t="s">
        <v>127</v>
      </c>
      <c r="N442" s="2"/>
    </row>
    <row r="443" spans="1:14" x14ac:dyDescent="0.35">
      <c r="A443" t="s">
        <v>572</v>
      </c>
      <c r="B443" t="s">
        <v>85</v>
      </c>
      <c r="C443" t="s">
        <v>85</v>
      </c>
      <c r="E443" t="s">
        <v>122</v>
      </c>
      <c r="G443" t="str">
        <f>[1]Chemicals!A226</f>
        <v xml:space="preserve">     SOx</v>
      </c>
      <c r="H443" s="4">
        <f ca="1">[1]Chemicals!AX226</f>
        <v>9934.4199452307566</v>
      </c>
      <c r="I443" t="s">
        <v>127</v>
      </c>
      <c r="N443" s="2"/>
    </row>
    <row r="444" spans="1:14" x14ac:dyDescent="0.35">
      <c r="A444" t="s">
        <v>572</v>
      </c>
      <c r="B444" t="s">
        <v>85</v>
      </c>
      <c r="C444" t="s">
        <v>85</v>
      </c>
      <c r="E444" t="s">
        <v>122</v>
      </c>
      <c r="G444" t="str">
        <f>[1]Chemicals!A227</f>
        <v xml:space="preserve">     BC</v>
      </c>
      <c r="H444" s="4">
        <f ca="1">[1]Chemicals!AX227</f>
        <v>38.780581805441166</v>
      </c>
      <c r="I444" t="s">
        <v>127</v>
      </c>
      <c r="N444" s="2"/>
    </row>
    <row r="445" spans="1:14" x14ac:dyDescent="0.35">
      <c r="A445" t="s">
        <v>572</v>
      </c>
      <c r="B445" t="s">
        <v>85</v>
      </c>
      <c r="C445" t="s">
        <v>85</v>
      </c>
      <c r="E445" t="s">
        <v>122</v>
      </c>
      <c r="G445" t="str">
        <f>[1]Chemicals!A228</f>
        <v xml:space="preserve">     OC</v>
      </c>
      <c r="H445" s="4">
        <f ca="1">[1]Chemicals!AX228</f>
        <v>93.660948096262928</v>
      </c>
      <c r="I445" t="s">
        <v>127</v>
      </c>
      <c r="N445" s="2"/>
    </row>
    <row r="446" spans="1:14" x14ac:dyDescent="0.35">
      <c r="A446" t="s">
        <v>572</v>
      </c>
      <c r="B446" t="s">
        <v>85</v>
      </c>
      <c r="C446" t="s">
        <v>85</v>
      </c>
      <c r="E446" t="s">
        <v>122</v>
      </c>
      <c r="G446" t="str">
        <f>[1]Chemicals!A229</f>
        <v xml:space="preserve">     CH4</v>
      </c>
      <c r="H446" s="4">
        <f ca="1">[1]Chemicals!AX229</f>
        <v>5994.6312744399629</v>
      </c>
      <c r="I446" t="s">
        <v>127</v>
      </c>
      <c r="N446" s="2"/>
    </row>
    <row r="447" spans="1:14" x14ac:dyDescent="0.35">
      <c r="A447" t="s">
        <v>572</v>
      </c>
      <c r="B447" t="s">
        <v>85</v>
      </c>
      <c r="C447" t="s">
        <v>85</v>
      </c>
      <c r="E447" t="s">
        <v>122</v>
      </c>
      <c r="G447" t="str">
        <f>[1]Chemicals!A230</f>
        <v xml:space="preserve">     N2O</v>
      </c>
      <c r="H447" s="4">
        <f ca="1">[1]Chemicals!AX230</f>
        <v>28.808174444145696</v>
      </c>
      <c r="I447" t="s">
        <v>127</v>
      </c>
      <c r="N447" s="2"/>
    </row>
    <row r="448" spans="1:14" x14ac:dyDescent="0.35">
      <c r="A448" t="s">
        <v>572</v>
      </c>
      <c r="B448" t="s">
        <v>85</v>
      </c>
      <c r="C448" t="s">
        <v>85</v>
      </c>
      <c r="E448" t="s">
        <v>122</v>
      </c>
      <c r="G448" t="str">
        <f>[1]Chemicals!A231</f>
        <v xml:space="preserve">     CO2</v>
      </c>
      <c r="H448" s="4">
        <f ca="1">[1]Chemicals!AX231</f>
        <v>1257318.005450251</v>
      </c>
      <c r="I448" t="s">
        <v>127</v>
      </c>
      <c r="N448" s="2"/>
    </row>
    <row r="449" spans="1:14" x14ac:dyDescent="0.35">
      <c r="A449" t="s">
        <v>572</v>
      </c>
      <c r="B449" t="s">
        <v>85</v>
      </c>
      <c r="C449" t="s">
        <v>85</v>
      </c>
      <c r="E449" t="s">
        <v>122</v>
      </c>
      <c r="G449" t="str">
        <f>[1]Chemicals!A232</f>
        <v>Urban emissions: grams/ton</v>
      </c>
      <c r="H449" s="4">
        <f>[1]Chemicals!AX232</f>
        <v>0</v>
      </c>
      <c r="N449" s="2"/>
    </row>
    <row r="450" spans="1:14" x14ac:dyDescent="0.35">
      <c r="A450" t="s">
        <v>572</v>
      </c>
      <c r="B450" t="s">
        <v>85</v>
      </c>
      <c r="C450" t="s">
        <v>85</v>
      </c>
      <c r="E450" t="s">
        <v>122</v>
      </c>
      <c r="G450" t="str">
        <f>[1]Chemicals!A233</f>
        <v xml:space="preserve">     VOC</v>
      </c>
      <c r="H450" s="4">
        <f ca="1">[1]Chemicals!AX233</f>
        <v>23.818397473261648</v>
      </c>
      <c r="I450" t="s">
        <v>127</v>
      </c>
      <c r="N450" s="2"/>
    </row>
    <row r="451" spans="1:14" x14ac:dyDescent="0.35">
      <c r="A451" t="s">
        <v>572</v>
      </c>
      <c r="B451" t="s">
        <v>85</v>
      </c>
      <c r="C451" t="s">
        <v>85</v>
      </c>
      <c r="E451" t="s">
        <v>122</v>
      </c>
      <c r="G451" t="str">
        <f>[1]Chemicals!A234</f>
        <v xml:space="preserve">     CO</v>
      </c>
      <c r="H451" s="4">
        <f ca="1">[1]Chemicals!AX234</f>
        <v>67.673437530029858</v>
      </c>
      <c r="I451" t="s">
        <v>127</v>
      </c>
      <c r="N451" s="2"/>
    </row>
    <row r="452" spans="1:14" x14ac:dyDescent="0.35">
      <c r="A452" t="s">
        <v>572</v>
      </c>
      <c r="B452" t="s">
        <v>85</v>
      </c>
      <c r="C452" t="s">
        <v>85</v>
      </c>
      <c r="E452" t="s">
        <v>122</v>
      </c>
      <c r="G452" t="str">
        <f>[1]Chemicals!A235</f>
        <v xml:space="preserve">     NOx</v>
      </c>
      <c r="H452" s="4">
        <f ca="1">[1]Chemicals!AX235</f>
        <v>212.79955470699366</v>
      </c>
      <c r="I452" t="s">
        <v>127</v>
      </c>
      <c r="N452" s="2"/>
    </row>
    <row r="453" spans="1:14" x14ac:dyDescent="0.35">
      <c r="A453" t="s">
        <v>572</v>
      </c>
      <c r="B453" t="s">
        <v>85</v>
      </c>
      <c r="C453" t="s">
        <v>85</v>
      </c>
      <c r="E453" t="s">
        <v>122</v>
      </c>
      <c r="G453" t="str">
        <f>[1]Chemicals!A236</f>
        <v xml:space="preserve">     PM10</v>
      </c>
      <c r="H453" s="4">
        <f ca="1">[1]Chemicals!AX236</f>
        <v>16.112586132962939</v>
      </c>
      <c r="I453" t="s">
        <v>127</v>
      </c>
      <c r="N453" s="2"/>
    </row>
    <row r="454" spans="1:14" x14ac:dyDescent="0.35">
      <c r="A454" t="s">
        <v>572</v>
      </c>
      <c r="B454" t="s">
        <v>85</v>
      </c>
      <c r="C454" t="s">
        <v>85</v>
      </c>
      <c r="E454" t="s">
        <v>122</v>
      </c>
      <c r="G454" t="str">
        <f>[1]Chemicals!A237</f>
        <v xml:space="preserve">     PM2.5</v>
      </c>
      <c r="H454" s="4">
        <f ca="1">[1]Chemicals!AX237</f>
        <v>14.411937090673561</v>
      </c>
      <c r="I454" t="s">
        <v>127</v>
      </c>
      <c r="N454" s="2"/>
    </row>
    <row r="455" spans="1:14" x14ac:dyDescent="0.35">
      <c r="A455" t="s">
        <v>572</v>
      </c>
      <c r="B455" t="s">
        <v>85</v>
      </c>
      <c r="C455" t="s">
        <v>85</v>
      </c>
      <c r="E455" t="s">
        <v>122</v>
      </c>
      <c r="G455" t="str">
        <f>[1]Chemicals!A238</f>
        <v xml:space="preserve">     SOx</v>
      </c>
      <c r="H455" s="4">
        <f ca="1">[1]Chemicals!AX238</f>
        <v>110.01962972333735</v>
      </c>
      <c r="I455" t="s">
        <v>127</v>
      </c>
      <c r="N455" s="2"/>
    </row>
    <row r="456" spans="1:14" x14ac:dyDescent="0.35">
      <c r="A456" t="s">
        <v>572</v>
      </c>
      <c r="B456" t="s">
        <v>85</v>
      </c>
      <c r="C456" t="s">
        <v>85</v>
      </c>
      <c r="E456" t="s">
        <v>122</v>
      </c>
      <c r="G456" t="str">
        <f>[1]Chemicals!A239</f>
        <v xml:space="preserve">     BC</v>
      </c>
      <c r="H456" s="4">
        <f ca="1">[1]Chemicals!AX239</f>
        <v>1.7562200090893683</v>
      </c>
      <c r="I456" t="s">
        <v>127</v>
      </c>
      <c r="N456" s="2"/>
    </row>
    <row r="457" spans="1:14" x14ac:dyDescent="0.35">
      <c r="A457" t="s">
        <v>572</v>
      </c>
      <c r="B457" t="s">
        <v>85</v>
      </c>
      <c r="C457" t="s">
        <v>85</v>
      </c>
      <c r="E457" t="s">
        <v>122</v>
      </c>
      <c r="G457" t="str">
        <f>[1]Chemicals!A240</f>
        <v xml:space="preserve">     OC</v>
      </c>
      <c r="H457" s="4">
        <f ca="1">[1]Chemicals!AX240</f>
        <v>5.3070121366041869</v>
      </c>
      <c r="I457" t="s">
        <v>127</v>
      </c>
      <c r="N457" s="2"/>
    </row>
    <row r="458" spans="1:14" x14ac:dyDescent="0.35">
      <c r="A458" t="s">
        <v>572</v>
      </c>
      <c r="B458" t="s">
        <v>40</v>
      </c>
      <c r="C458" t="s">
        <v>250</v>
      </c>
      <c r="D458" t="s">
        <v>16</v>
      </c>
      <c r="E458" t="s">
        <v>122</v>
      </c>
      <c r="G458" t="str">
        <f>[1]Catalyst!A133</f>
        <v>Energy Use: mmBtu/ton of product</v>
      </c>
      <c r="H458" s="4">
        <f>[1]Catalyst!F133</f>
        <v>0</v>
      </c>
      <c r="J458" t="s">
        <v>150</v>
      </c>
      <c r="N458" s="2"/>
    </row>
    <row r="459" spans="1:14" x14ac:dyDescent="0.35">
      <c r="A459" t="s">
        <v>572</v>
      </c>
      <c r="B459" t="s">
        <v>40</v>
      </c>
      <c r="C459" t="s">
        <v>250</v>
      </c>
      <c r="D459" t="s">
        <v>16</v>
      </c>
      <c r="E459" t="s">
        <v>122</v>
      </c>
      <c r="G459" t="str">
        <f>[1]Catalyst!A134</f>
        <v xml:space="preserve">     Total Energy</v>
      </c>
      <c r="H459" s="4">
        <f ca="1">[1]Catalyst!F134</f>
        <v>177.79959831791797</v>
      </c>
      <c r="I459" t="s">
        <v>125</v>
      </c>
      <c r="N459" s="2"/>
    </row>
    <row r="460" spans="1:14" x14ac:dyDescent="0.35">
      <c r="A460" t="s">
        <v>572</v>
      </c>
      <c r="B460" t="s">
        <v>40</v>
      </c>
      <c r="C460" t="s">
        <v>250</v>
      </c>
      <c r="D460" t="s">
        <v>16</v>
      </c>
      <c r="E460" t="s">
        <v>122</v>
      </c>
      <c r="G460" t="str">
        <f>[1]Catalyst!A135</f>
        <v xml:space="preserve">     Fossil Fuels</v>
      </c>
      <c r="H460" s="4">
        <f ca="1">[1]Catalyst!F135</f>
        <v>171.69502658047796</v>
      </c>
      <c r="I460" t="s">
        <v>125</v>
      </c>
      <c r="N460" s="2"/>
    </row>
    <row r="461" spans="1:14" x14ac:dyDescent="0.35">
      <c r="A461" t="s">
        <v>572</v>
      </c>
      <c r="B461" t="s">
        <v>40</v>
      </c>
      <c r="C461" t="s">
        <v>250</v>
      </c>
      <c r="D461" t="s">
        <v>16</v>
      </c>
      <c r="E461" t="s">
        <v>122</v>
      </c>
      <c r="G461" t="str">
        <f>[1]Catalyst!A136</f>
        <v xml:space="preserve">     Coal</v>
      </c>
      <c r="H461" s="4">
        <f ca="1">[1]Catalyst!F136</f>
        <v>12.787873708893629</v>
      </c>
      <c r="I461" t="s">
        <v>125</v>
      </c>
      <c r="N461" s="2"/>
    </row>
    <row r="462" spans="1:14" x14ac:dyDescent="0.35">
      <c r="A462" t="s">
        <v>572</v>
      </c>
      <c r="B462" t="s">
        <v>40</v>
      </c>
      <c r="C462" t="s">
        <v>250</v>
      </c>
      <c r="D462" t="s">
        <v>16</v>
      </c>
      <c r="E462" t="s">
        <v>122</v>
      </c>
      <c r="G462" t="str">
        <f>[1]Catalyst!A137</f>
        <v xml:space="preserve">     Natural Gas</v>
      </c>
      <c r="H462" s="4">
        <f ca="1">[1]Catalyst!F137</f>
        <v>152.99931215256592</v>
      </c>
      <c r="I462" t="s">
        <v>125</v>
      </c>
      <c r="N462" s="2"/>
    </row>
    <row r="463" spans="1:14" x14ac:dyDescent="0.35">
      <c r="A463" t="s">
        <v>572</v>
      </c>
      <c r="B463" t="s">
        <v>40</v>
      </c>
      <c r="C463" t="s">
        <v>250</v>
      </c>
      <c r="D463" t="s">
        <v>16</v>
      </c>
      <c r="E463" t="s">
        <v>122</v>
      </c>
      <c r="G463" t="str">
        <f>[1]Catalyst!A138</f>
        <v xml:space="preserve">     Petroleum</v>
      </c>
      <c r="H463" s="4">
        <f ca="1">[1]Catalyst!F138</f>
        <v>5.9078407190183944</v>
      </c>
      <c r="I463" t="s">
        <v>125</v>
      </c>
      <c r="N463" s="2"/>
    </row>
    <row r="464" spans="1:14" x14ac:dyDescent="0.35">
      <c r="A464" t="s">
        <v>572</v>
      </c>
      <c r="B464" t="s">
        <v>40</v>
      </c>
      <c r="C464" t="s">
        <v>250</v>
      </c>
      <c r="D464" t="s">
        <v>16</v>
      </c>
      <c r="E464" t="s">
        <v>122</v>
      </c>
      <c r="G464" t="str">
        <f>[1]Catalyst!A139</f>
        <v>Water consumption, gallons/ton</v>
      </c>
      <c r="H464" s="4">
        <f ca="1">[1]Catalyst!F139</f>
        <v>4906.3906891971665</v>
      </c>
      <c r="I464" t="s">
        <v>136</v>
      </c>
      <c r="N464" s="2"/>
    </row>
    <row r="465" spans="1:14" x14ac:dyDescent="0.35">
      <c r="A465" t="s">
        <v>572</v>
      </c>
      <c r="B465" t="s">
        <v>40</v>
      </c>
      <c r="C465" t="s">
        <v>250</v>
      </c>
      <c r="D465" t="s">
        <v>16</v>
      </c>
      <c r="E465" t="s">
        <v>122</v>
      </c>
      <c r="G465" t="str">
        <f>[1]Catalyst!A140</f>
        <v>Total Emissions: grams/ton</v>
      </c>
      <c r="H465" s="4">
        <f>[1]Catalyst!F140</f>
        <v>0</v>
      </c>
      <c r="N465" s="2"/>
    </row>
    <row r="466" spans="1:14" x14ac:dyDescent="0.35">
      <c r="A466" t="s">
        <v>572</v>
      </c>
      <c r="B466" t="s">
        <v>40</v>
      </c>
      <c r="C466" t="s">
        <v>250</v>
      </c>
      <c r="D466" t="s">
        <v>16</v>
      </c>
      <c r="E466" t="s">
        <v>122</v>
      </c>
      <c r="G466" t="str">
        <f>[1]Catalyst!A141</f>
        <v xml:space="preserve">     VOC</v>
      </c>
      <c r="H466" s="4">
        <f ca="1">[1]Catalyst!F141</f>
        <v>2523.6813696817153</v>
      </c>
      <c r="I466" t="s">
        <v>127</v>
      </c>
      <c r="N466" s="2"/>
    </row>
    <row r="467" spans="1:14" x14ac:dyDescent="0.35">
      <c r="A467" t="s">
        <v>572</v>
      </c>
      <c r="B467" t="s">
        <v>40</v>
      </c>
      <c r="C467" t="s">
        <v>250</v>
      </c>
      <c r="D467" t="s">
        <v>16</v>
      </c>
      <c r="E467" t="s">
        <v>122</v>
      </c>
      <c r="G467" t="str">
        <f>[1]Catalyst!A142</f>
        <v xml:space="preserve">     CO</v>
      </c>
      <c r="H467" s="4">
        <f ca="1">[1]Catalyst!F142</f>
        <v>8689.9974105638266</v>
      </c>
      <c r="I467" t="s">
        <v>127</v>
      </c>
      <c r="N467" s="2"/>
    </row>
    <row r="468" spans="1:14" x14ac:dyDescent="0.35">
      <c r="A468" t="s">
        <v>572</v>
      </c>
      <c r="B468" t="s">
        <v>40</v>
      </c>
      <c r="C468" t="s">
        <v>250</v>
      </c>
      <c r="D468" t="s">
        <v>16</v>
      </c>
      <c r="E468" t="s">
        <v>122</v>
      </c>
      <c r="G468" t="str">
        <f>[1]Catalyst!A143</f>
        <v xml:space="preserve">     NOx</v>
      </c>
      <c r="H468" s="4">
        <f ca="1">[1]Catalyst!F143</f>
        <v>11474.276112060057</v>
      </c>
      <c r="I468" t="s">
        <v>127</v>
      </c>
      <c r="N468" s="2"/>
    </row>
    <row r="469" spans="1:14" x14ac:dyDescent="0.35">
      <c r="A469" t="s">
        <v>572</v>
      </c>
      <c r="B469" t="s">
        <v>40</v>
      </c>
      <c r="C469" t="s">
        <v>250</v>
      </c>
      <c r="D469" t="s">
        <v>16</v>
      </c>
      <c r="E469" t="s">
        <v>122</v>
      </c>
      <c r="G469" t="str">
        <f>[1]Catalyst!A144</f>
        <v xml:space="preserve">     PM10</v>
      </c>
      <c r="H469" s="4">
        <f ca="1">[1]Catalyst!F144</f>
        <v>918.44611143259851</v>
      </c>
      <c r="I469" t="s">
        <v>127</v>
      </c>
      <c r="N469" s="2"/>
    </row>
    <row r="470" spans="1:14" x14ac:dyDescent="0.35">
      <c r="A470" t="s">
        <v>572</v>
      </c>
      <c r="B470" t="s">
        <v>40</v>
      </c>
      <c r="C470" t="s">
        <v>250</v>
      </c>
      <c r="D470" t="s">
        <v>16</v>
      </c>
      <c r="E470" t="s">
        <v>122</v>
      </c>
      <c r="G470" t="str">
        <f>[1]Catalyst!A145</f>
        <v xml:space="preserve">     PM2.5</v>
      </c>
      <c r="H470" s="4">
        <f ca="1">[1]Catalyst!F145</f>
        <v>753.59412605501507</v>
      </c>
      <c r="I470" t="s">
        <v>127</v>
      </c>
      <c r="N470" s="2"/>
    </row>
    <row r="471" spans="1:14" x14ac:dyDescent="0.35">
      <c r="A471" t="s">
        <v>572</v>
      </c>
      <c r="B471" t="s">
        <v>40</v>
      </c>
      <c r="C471" t="s">
        <v>250</v>
      </c>
      <c r="D471" t="s">
        <v>16</v>
      </c>
      <c r="E471" t="s">
        <v>122</v>
      </c>
      <c r="G471" t="str">
        <f>[1]Catalyst!A146</f>
        <v xml:space="preserve">     SOx</v>
      </c>
      <c r="H471" s="4">
        <f ca="1">[1]Catalyst!F146</f>
        <v>5863.4976168957337</v>
      </c>
      <c r="I471" t="s">
        <v>127</v>
      </c>
      <c r="N471" s="2"/>
    </row>
    <row r="472" spans="1:14" x14ac:dyDescent="0.35">
      <c r="A472" t="s">
        <v>572</v>
      </c>
      <c r="B472" t="s">
        <v>40</v>
      </c>
      <c r="C472" t="s">
        <v>250</v>
      </c>
      <c r="D472" t="s">
        <v>16</v>
      </c>
      <c r="E472" t="s">
        <v>122</v>
      </c>
      <c r="G472" t="str">
        <f>[1]Catalyst!A147</f>
        <v xml:space="preserve">     BC</v>
      </c>
      <c r="H472" s="4">
        <f ca="1">[1]Catalyst!F147</f>
        <v>95.51141259381275</v>
      </c>
      <c r="I472" t="s">
        <v>127</v>
      </c>
      <c r="N472" s="2"/>
    </row>
    <row r="473" spans="1:14" x14ac:dyDescent="0.35">
      <c r="A473" t="s">
        <v>572</v>
      </c>
      <c r="B473" t="s">
        <v>40</v>
      </c>
      <c r="C473" t="s">
        <v>250</v>
      </c>
      <c r="D473" t="s">
        <v>16</v>
      </c>
      <c r="E473" t="s">
        <v>122</v>
      </c>
      <c r="G473" t="str">
        <f>[1]Catalyst!A148</f>
        <v xml:space="preserve">     OC</v>
      </c>
      <c r="H473" s="4">
        <f ca="1">[1]Catalyst!F148</f>
        <v>246.83978945043629</v>
      </c>
      <c r="I473" t="s">
        <v>127</v>
      </c>
      <c r="N473" s="2"/>
    </row>
    <row r="474" spans="1:14" x14ac:dyDescent="0.35">
      <c r="A474" t="s">
        <v>572</v>
      </c>
      <c r="B474" t="s">
        <v>40</v>
      </c>
      <c r="C474" t="s">
        <v>250</v>
      </c>
      <c r="D474" t="s">
        <v>16</v>
      </c>
      <c r="E474" t="s">
        <v>122</v>
      </c>
      <c r="G474" t="str">
        <f>[1]Catalyst!A149</f>
        <v xml:space="preserve">     CH4</v>
      </c>
      <c r="H474" s="4">
        <f ca="1">[1]Catalyst!F149</f>
        <v>32590.97563781081</v>
      </c>
      <c r="I474" t="s">
        <v>127</v>
      </c>
      <c r="N474" s="2"/>
    </row>
    <row r="475" spans="1:14" x14ac:dyDescent="0.35">
      <c r="A475" t="s">
        <v>572</v>
      </c>
      <c r="B475" t="s">
        <v>40</v>
      </c>
      <c r="C475" t="s">
        <v>250</v>
      </c>
      <c r="D475" t="s">
        <v>16</v>
      </c>
      <c r="E475" t="s">
        <v>122</v>
      </c>
      <c r="G475" t="str">
        <f>[1]Catalyst!A150</f>
        <v xml:space="preserve">     N2O</v>
      </c>
      <c r="H475" s="4">
        <f ca="1">[1]Catalyst!F150</f>
        <v>246.7704312094489</v>
      </c>
      <c r="I475" t="s">
        <v>127</v>
      </c>
      <c r="N475" s="2"/>
    </row>
    <row r="476" spans="1:14" x14ac:dyDescent="0.35">
      <c r="A476" t="s">
        <v>572</v>
      </c>
      <c r="B476" t="s">
        <v>40</v>
      </c>
      <c r="C476" t="s">
        <v>250</v>
      </c>
      <c r="D476" t="s">
        <v>16</v>
      </c>
      <c r="E476" t="s">
        <v>122</v>
      </c>
      <c r="G476" t="str">
        <f>[1]Catalyst!A151</f>
        <v xml:space="preserve">     CO2</v>
      </c>
      <c r="H476" s="4">
        <f ca="1">[1]Catalyst!F151</f>
        <v>9681455.6268236414</v>
      </c>
      <c r="I476" t="s">
        <v>127</v>
      </c>
      <c r="N476" s="2"/>
    </row>
    <row r="477" spans="1:14" x14ac:dyDescent="0.35">
      <c r="A477" t="s">
        <v>572</v>
      </c>
      <c r="B477" t="s">
        <v>40</v>
      </c>
      <c r="C477" t="s">
        <v>250</v>
      </c>
      <c r="D477" t="s">
        <v>16</v>
      </c>
      <c r="E477" t="s">
        <v>122</v>
      </c>
      <c r="G477" t="str">
        <f>[1]Catalyst!A152</f>
        <v>Urban Emissions: grams/ton</v>
      </c>
      <c r="H477" s="4">
        <f>[1]Catalyst!F152</f>
        <v>0</v>
      </c>
      <c r="N477" s="2"/>
    </row>
    <row r="478" spans="1:14" x14ac:dyDescent="0.35">
      <c r="A478" t="s">
        <v>572</v>
      </c>
      <c r="B478" t="s">
        <v>40</v>
      </c>
      <c r="C478" t="s">
        <v>250</v>
      </c>
      <c r="D478" t="s">
        <v>16</v>
      </c>
      <c r="E478" t="s">
        <v>122</v>
      </c>
      <c r="G478" t="str">
        <f>[1]Catalyst!A153</f>
        <v xml:space="preserve">     VOC</v>
      </c>
      <c r="H478" s="4">
        <f ca="1">[1]Catalyst!F153</f>
        <v>210.36392498614364</v>
      </c>
      <c r="I478" t="s">
        <v>127</v>
      </c>
      <c r="N478" s="2"/>
    </row>
    <row r="479" spans="1:14" x14ac:dyDescent="0.35">
      <c r="A479" t="s">
        <v>572</v>
      </c>
      <c r="B479" t="s">
        <v>40</v>
      </c>
      <c r="C479" t="s">
        <v>250</v>
      </c>
      <c r="D479" t="s">
        <v>16</v>
      </c>
      <c r="E479" t="s">
        <v>122</v>
      </c>
      <c r="G479" t="str">
        <f>[1]Catalyst!A154</f>
        <v xml:space="preserve">     CO</v>
      </c>
      <c r="H479" s="4">
        <f ca="1">[1]Catalyst!F154</f>
        <v>522.67120980849893</v>
      </c>
      <c r="I479" t="s">
        <v>127</v>
      </c>
      <c r="N479" s="2"/>
    </row>
    <row r="480" spans="1:14" x14ac:dyDescent="0.35">
      <c r="A480" t="s">
        <v>572</v>
      </c>
      <c r="B480" t="s">
        <v>40</v>
      </c>
      <c r="C480" t="s">
        <v>250</v>
      </c>
      <c r="D480" t="s">
        <v>16</v>
      </c>
      <c r="E480" t="s">
        <v>122</v>
      </c>
      <c r="G480" t="str">
        <f>[1]Catalyst!A155</f>
        <v xml:space="preserve">     NOx</v>
      </c>
      <c r="H480" s="4">
        <f ca="1">[1]Catalyst!F155</f>
        <v>779.88514021156482</v>
      </c>
      <c r="I480" t="s">
        <v>127</v>
      </c>
      <c r="N480" s="2"/>
    </row>
    <row r="481" spans="1:14" x14ac:dyDescent="0.35">
      <c r="A481" t="s">
        <v>572</v>
      </c>
      <c r="B481" t="s">
        <v>40</v>
      </c>
      <c r="C481" t="s">
        <v>250</v>
      </c>
      <c r="D481" t="s">
        <v>16</v>
      </c>
      <c r="E481" t="s">
        <v>122</v>
      </c>
      <c r="G481" t="str">
        <f>[1]Catalyst!A156</f>
        <v xml:space="preserve">     PM10</v>
      </c>
      <c r="H481" s="4">
        <f ca="1">[1]Catalyst!F156</f>
        <v>46.080535746240514</v>
      </c>
      <c r="I481" t="s">
        <v>127</v>
      </c>
      <c r="N481" s="2"/>
    </row>
    <row r="482" spans="1:14" x14ac:dyDescent="0.35">
      <c r="A482" t="s">
        <v>572</v>
      </c>
      <c r="B482" t="s">
        <v>40</v>
      </c>
      <c r="C482" t="s">
        <v>250</v>
      </c>
      <c r="D482" t="s">
        <v>16</v>
      </c>
      <c r="E482" t="s">
        <v>122</v>
      </c>
      <c r="G482" t="str">
        <f>[1]Catalyst!A157</f>
        <v xml:space="preserve">     PM2.5</v>
      </c>
      <c r="H482" s="4">
        <f ca="1">[1]Catalyst!F157</f>
        <v>40.630785144971711</v>
      </c>
      <c r="I482" t="s">
        <v>127</v>
      </c>
      <c r="N482" s="2"/>
    </row>
    <row r="483" spans="1:14" x14ac:dyDescent="0.35">
      <c r="A483" t="s">
        <v>572</v>
      </c>
      <c r="B483" t="s">
        <v>40</v>
      </c>
      <c r="C483" t="s">
        <v>250</v>
      </c>
      <c r="D483" t="s">
        <v>16</v>
      </c>
      <c r="E483" t="s">
        <v>122</v>
      </c>
      <c r="G483" t="str">
        <f>[1]Catalyst!A158</f>
        <v xml:space="preserve">     SOx</v>
      </c>
      <c r="H483" s="4">
        <f ca="1">[1]Catalyst!F158</f>
        <v>232.76790820953647</v>
      </c>
      <c r="I483" t="s">
        <v>127</v>
      </c>
      <c r="N483" s="2"/>
    </row>
    <row r="484" spans="1:14" x14ac:dyDescent="0.35">
      <c r="A484" t="s">
        <v>572</v>
      </c>
      <c r="B484" t="s">
        <v>40</v>
      </c>
      <c r="C484" t="s">
        <v>250</v>
      </c>
      <c r="D484" t="s">
        <v>16</v>
      </c>
      <c r="E484" t="s">
        <v>122</v>
      </c>
      <c r="G484" t="str">
        <f>[1]Catalyst!A159</f>
        <v xml:space="preserve">     BC</v>
      </c>
      <c r="H484" s="4">
        <f ca="1">[1]Catalyst!F159</f>
        <v>2.7206654657081266</v>
      </c>
      <c r="I484" t="s">
        <v>127</v>
      </c>
      <c r="N484" s="2"/>
    </row>
    <row r="485" spans="1:14" x14ac:dyDescent="0.35">
      <c r="A485" t="s">
        <v>572</v>
      </c>
      <c r="B485" t="s">
        <v>40</v>
      </c>
      <c r="C485" t="s">
        <v>250</v>
      </c>
      <c r="D485" t="s">
        <v>16</v>
      </c>
      <c r="E485" t="s">
        <v>122</v>
      </c>
      <c r="G485" t="str">
        <f>[1]Catalyst!A160</f>
        <v xml:space="preserve">     OC</v>
      </c>
      <c r="H485" s="4">
        <f ca="1">[1]Catalyst!F160</f>
        <v>12.024843441118639</v>
      </c>
      <c r="I485" t="s">
        <v>127</v>
      </c>
      <c r="N485" s="2"/>
    </row>
    <row r="486" spans="1:14" x14ac:dyDescent="0.35">
      <c r="A486" t="s">
        <v>572</v>
      </c>
      <c r="B486" t="s">
        <v>41</v>
      </c>
      <c r="C486" t="s">
        <v>250</v>
      </c>
      <c r="D486" t="s">
        <v>16</v>
      </c>
      <c r="E486" t="s">
        <v>122</v>
      </c>
      <c r="G486" t="str">
        <f>[1]Catalyst!A133</f>
        <v>Energy Use: mmBtu/ton of product</v>
      </c>
      <c r="H486" s="4">
        <f>[1]Catalyst!V133</f>
        <v>0</v>
      </c>
      <c r="J486" t="s">
        <v>149</v>
      </c>
      <c r="N486" s="2"/>
    </row>
    <row r="487" spans="1:14" x14ac:dyDescent="0.35">
      <c r="A487" t="s">
        <v>572</v>
      </c>
      <c r="B487" t="s">
        <v>41</v>
      </c>
      <c r="C487" t="s">
        <v>250</v>
      </c>
      <c r="D487" t="s">
        <v>16</v>
      </c>
      <c r="E487" t="s">
        <v>122</v>
      </c>
      <c r="G487" t="str">
        <f>[1]Catalyst!A134</f>
        <v xml:space="preserve">     Total Energy</v>
      </c>
      <c r="H487" s="4">
        <f ca="1">[1]Catalyst!V134</f>
        <v>98.925498680396998</v>
      </c>
      <c r="I487" t="s">
        <v>125</v>
      </c>
      <c r="N487" s="2"/>
    </row>
    <row r="488" spans="1:14" x14ac:dyDescent="0.35">
      <c r="A488" t="s">
        <v>572</v>
      </c>
      <c r="B488" t="s">
        <v>41</v>
      </c>
      <c r="C488" t="s">
        <v>250</v>
      </c>
      <c r="D488" t="s">
        <v>16</v>
      </c>
      <c r="E488" t="s">
        <v>122</v>
      </c>
      <c r="G488" t="str">
        <f>[1]Catalyst!A135</f>
        <v xml:space="preserve">     Fossil Fuels</v>
      </c>
      <c r="H488" s="4">
        <f ca="1">[1]Catalyst!V135</f>
        <v>95.140424472383984</v>
      </c>
      <c r="I488" t="s">
        <v>125</v>
      </c>
      <c r="N488" s="2"/>
    </row>
    <row r="489" spans="1:14" x14ac:dyDescent="0.35">
      <c r="A489" t="s">
        <v>572</v>
      </c>
      <c r="B489" t="s">
        <v>41</v>
      </c>
      <c r="C489" t="s">
        <v>250</v>
      </c>
      <c r="D489" t="s">
        <v>16</v>
      </c>
      <c r="E489" t="s">
        <v>122</v>
      </c>
      <c r="G489" t="str">
        <f>[1]Catalyst!A136</f>
        <v xml:space="preserve">     Coal</v>
      </c>
      <c r="H489" s="4">
        <f ca="1">[1]Catalyst!V136</f>
        <v>8.7041045524808229</v>
      </c>
      <c r="I489" t="s">
        <v>125</v>
      </c>
      <c r="N489" s="2"/>
    </row>
    <row r="490" spans="1:14" x14ac:dyDescent="0.35">
      <c r="A490" t="s">
        <v>572</v>
      </c>
      <c r="B490" t="s">
        <v>41</v>
      </c>
      <c r="C490" t="s">
        <v>250</v>
      </c>
      <c r="D490" t="s">
        <v>16</v>
      </c>
      <c r="E490" t="s">
        <v>122</v>
      </c>
      <c r="G490" t="str">
        <f>[1]Catalyst!A137</f>
        <v xml:space="preserve">     Natural Gas</v>
      </c>
      <c r="H490" s="4">
        <f ca="1">[1]Catalyst!V137</f>
        <v>82.740549131925107</v>
      </c>
      <c r="I490" t="s">
        <v>125</v>
      </c>
      <c r="N490" s="2"/>
    </row>
    <row r="491" spans="1:14" x14ac:dyDescent="0.35">
      <c r="A491" t="s">
        <v>572</v>
      </c>
      <c r="B491" t="s">
        <v>41</v>
      </c>
      <c r="C491" t="s">
        <v>250</v>
      </c>
      <c r="D491" t="s">
        <v>16</v>
      </c>
      <c r="E491" t="s">
        <v>122</v>
      </c>
      <c r="G491" t="str">
        <f>[1]Catalyst!A138</f>
        <v xml:space="preserve">     Petroleum</v>
      </c>
      <c r="H491" s="4">
        <f ca="1">[1]Catalyst!V138</f>
        <v>3.6957707879780579</v>
      </c>
      <c r="I491" t="s">
        <v>125</v>
      </c>
      <c r="N491" s="2"/>
    </row>
    <row r="492" spans="1:14" x14ac:dyDescent="0.35">
      <c r="A492" t="s">
        <v>572</v>
      </c>
      <c r="B492" t="s">
        <v>41</v>
      </c>
      <c r="C492" t="s">
        <v>250</v>
      </c>
      <c r="D492" t="s">
        <v>16</v>
      </c>
      <c r="E492" t="s">
        <v>122</v>
      </c>
      <c r="G492" t="str">
        <f>[1]Catalyst!A139</f>
        <v>Water consumption, gallons/ton</v>
      </c>
      <c r="H492" s="4">
        <f ca="1">[1]Catalyst!V139</f>
        <v>2848.0286462711556</v>
      </c>
      <c r="I492" t="s">
        <v>136</v>
      </c>
      <c r="N492" s="2"/>
    </row>
    <row r="493" spans="1:14" x14ac:dyDescent="0.35">
      <c r="A493" t="s">
        <v>572</v>
      </c>
      <c r="B493" t="s">
        <v>41</v>
      </c>
      <c r="C493" t="s">
        <v>250</v>
      </c>
      <c r="D493" t="s">
        <v>16</v>
      </c>
      <c r="E493" t="s">
        <v>122</v>
      </c>
      <c r="G493" t="str">
        <f>[1]Catalyst!A140</f>
        <v>Total Emissions: grams/ton</v>
      </c>
      <c r="H493" s="4">
        <f>[1]Catalyst!V140</f>
        <v>0</v>
      </c>
      <c r="N493" s="2"/>
    </row>
    <row r="494" spans="1:14" x14ac:dyDescent="0.35">
      <c r="A494" t="s">
        <v>572</v>
      </c>
      <c r="B494" t="s">
        <v>41</v>
      </c>
      <c r="C494" t="s">
        <v>250</v>
      </c>
      <c r="D494" t="s">
        <v>16</v>
      </c>
      <c r="E494" t="s">
        <v>122</v>
      </c>
      <c r="G494" t="str">
        <f>[1]Catalyst!A141</f>
        <v xml:space="preserve">     VOC</v>
      </c>
      <c r="H494" s="4">
        <f ca="1">[1]Catalyst!V141</f>
        <v>1399.9311937435468</v>
      </c>
      <c r="I494" t="s">
        <v>127</v>
      </c>
      <c r="N494" s="2"/>
    </row>
    <row r="495" spans="1:14" x14ac:dyDescent="0.35">
      <c r="A495" t="s">
        <v>572</v>
      </c>
      <c r="B495" t="s">
        <v>41</v>
      </c>
      <c r="C495" t="s">
        <v>250</v>
      </c>
      <c r="D495" t="s">
        <v>16</v>
      </c>
      <c r="E495" t="s">
        <v>122</v>
      </c>
      <c r="G495" t="str">
        <f>[1]Catalyst!A142</f>
        <v xml:space="preserve">     CO</v>
      </c>
      <c r="H495" s="4">
        <f ca="1">[1]Catalyst!V142</f>
        <v>4938.2127099495683</v>
      </c>
      <c r="I495" t="s">
        <v>127</v>
      </c>
      <c r="N495" s="2"/>
    </row>
    <row r="496" spans="1:14" x14ac:dyDescent="0.35">
      <c r="A496" t="s">
        <v>572</v>
      </c>
      <c r="B496" t="s">
        <v>41</v>
      </c>
      <c r="C496" t="s">
        <v>250</v>
      </c>
      <c r="D496" t="s">
        <v>16</v>
      </c>
      <c r="E496" t="s">
        <v>122</v>
      </c>
      <c r="G496" t="str">
        <f>[1]Catalyst!A143</f>
        <v xml:space="preserve">     NOx</v>
      </c>
      <c r="H496" s="4">
        <f ca="1">[1]Catalyst!V143</f>
        <v>6508.9882165561467</v>
      </c>
      <c r="I496" t="s">
        <v>127</v>
      </c>
      <c r="N496" s="2"/>
    </row>
    <row r="497" spans="1:14" x14ac:dyDescent="0.35">
      <c r="A497" t="s">
        <v>572</v>
      </c>
      <c r="B497" t="s">
        <v>41</v>
      </c>
      <c r="C497" t="s">
        <v>250</v>
      </c>
      <c r="D497" t="s">
        <v>16</v>
      </c>
      <c r="E497" t="s">
        <v>122</v>
      </c>
      <c r="G497" t="str">
        <f>[1]Catalyst!A144</f>
        <v xml:space="preserve">     PM10</v>
      </c>
      <c r="H497" s="4">
        <f ca="1">[1]Catalyst!V144</f>
        <v>583.59001678290019</v>
      </c>
      <c r="I497" t="s">
        <v>127</v>
      </c>
      <c r="N497" s="2"/>
    </row>
    <row r="498" spans="1:14" x14ac:dyDescent="0.35">
      <c r="A498" t="s">
        <v>572</v>
      </c>
      <c r="B498" t="s">
        <v>41</v>
      </c>
      <c r="C498" t="s">
        <v>250</v>
      </c>
      <c r="D498" t="s">
        <v>16</v>
      </c>
      <c r="E498" t="s">
        <v>122</v>
      </c>
      <c r="G498" t="str">
        <f>[1]Catalyst!A145</f>
        <v xml:space="preserve">     PM2.5</v>
      </c>
      <c r="H498" s="4">
        <f ca="1">[1]Catalyst!V145</f>
        <v>467.21687945340176</v>
      </c>
      <c r="I498" t="s">
        <v>127</v>
      </c>
      <c r="N498" s="2"/>
    </row>
    <row r="499" spans="1:14" x14ac:dyDescent="0.35">
      <c r="A499" t="s">
        <v>572</v>
      </c>
      <c r="B499" t="s">
        <v>41</v>
      </c>
      <c r="C499" t="s">
        <v>250</v>
      </c>
      <c r="D499" t="s">
        <v>16</v>
      </c>
      <c r="E499" t="s">
        <v>122</v>
      </c>
      <c r="G499" t="str">
        <f>[1]Catalyst!A146</f>
        <v xml:space="preserve">     SOx</v>
      </c>
      <c r="H499" s="4">
        <f ca="1">[1]Catalyst!V146</f>
        <v>4048.68186562969</v>
      </c>
      <c r="I499" t="s">
        <v>127</v>
      </c>
      <c r="N499" s="2"/>
    </row>
    <row r="500" spans="1:14" x14ac:dyDescent="0.35">
      <c r="A500" t="s">
        <v>572</v>
      </c>
      <c r="B500" t="s">
        <v>41</v>
      </c>
      <c r="C500" t="s">
        <v>250</v>
      </c>
      <c r="D500" t="s">
        <v>16</v>
      </c>
      <c r="E500" t="s">
        <v>122</v>
      </c>
      <c r="G500" t="str">
        <f>[1]Catalyst!A147</f>
        <v xml:space="preserve">     BC</v>
      </c>
      <c r="H500" s="4">
        <f ca="1">[1]Catalyst!V147</f>
        <v>55.626193826618866</v>
      </c>
      <c r="I500" t="s">
        <v>127</v>
      </c>
      <c r="N500" s="2"/>
    </row>
    <row r="501" spans="1:14" x14ac:dyDescent="0.35">
      <c r="A501" t="s">
        <v>572</v>
      </c>
      <c r="B501" t="s">
        <v>41</v>
      </c>
      <c r="C501" t="s">
        <v>250</v>
      </c>
      <c r="D501" t="s">
        <v>16</v>
      </c>
      <c r="E501" t="s">
        <v>122</v>
      </c>
      <c r="G501" t="str">
        <f>[1]Catalyst!A148</f>
        <v xml:space="preserve">     OC</v>
      </c>
      <c r="H501" s="4">
        <f ca="1">[1]Catalyst!V148</f>
        <v>142.50793510901411</v>
      </c>
      <c r="I501" t="s">
        <v>127</v>
      </c>
      <c r="N501" s="2"/>
    </row>
    <row r="502" spans="1:14" x14ac:dyDescent="0.35">
      <c r="A502" t="s">
        <v>572</v>
      </c>
      <c r="B502" t="s">
        <v>41</v>
      </c>
      <c r="C502" t="s">
        <v>250</v>
      </c>
      <c r="D502" t="s">
        <v>16</v>
      </c>
      <c r="E502" t="s">
        <v>122</v>
      </c>
      <c r="G502" t="str">
        <f>[1]Catalyst!A149</f>
        <v xml:space="preserve">     CH4</v>
      </c>
      <c r="H502" s="4">
        <f ca="1">[1]Catalyst!V149</f>
        <v>17959.287665843476</v>
      </c>
      <c r="I502" t="s">
        <v>127</v>
      </c>
      <c r="N502" s="2"/>
    </row>
    <row r="503" spans="1:14" x14ac:dyDescent="0.35">
      <c r="A503" t="s">
        <v>572</v>
      </c>
      <c r="B503" t="s">
        <v>41</v>
      </c>
      <c r="C503" t="s">
        <v>250</v>
      </c>
      <c r="D503" t="s">
        <v>16</v>
      </c>
      <c r="E503" t="s">
        <v>122</v>
      </c>
      <c r="G503" t="str">
        <f>[1]Catalyst!A150</f>
        <v xml:space="preserve">     N2O</v>
      </c>
      <c r="H503" s="4">
        <f ca="1">[1]Catalyst!V150</f>
        <v>135.44594731054013</v>
      </c>
      <c r="I503" t="s">
        <v>127</v>
      </c>
      <c r="N503" s="2"/>
    </row>
    <row r="504" spans="1:14" x14ac:dyDescent="0.35">
      <c r="A504" t="s">
        <v>572</v>
      </c>
      <c r="B504" t="s">
        <v>41</v>
      </c>
      <c r="C504" t="s">
        <v>250</v>
      </c>
      <c r="D504" t="s">
        <v>16</v>
      </c>
      <c r="E504" t="s">
        <v>122</v>
      </c>
      <c r="G504" t="str">
        <f>[1]Catalyst!A151</f>
        <v xml:space="preserve">     CO2</v>
      </c>
      <c r="H504" s="4">
        <f ca="1">[1]Catalyst!V151</f>
        <v>5555366.0735320561</v>
      </c>
      <c r="I504" t="s">
        <v>127</v>
      </c>
      <c r="N504" s="2"/>
    </row>
    <row r="505" spans="1:14" x14ac:dyDescent="0.35">
      <c r="A505" t="s">
        <v>572</v>
      </c>
      <c r="B505" t="s">
        <v>41</v>
      </c>
      <c r="C505" t="s">
        <v>250</v>
      </c>
      <c r="D505" t="s">
        <v>16</v>
      </c>
      <c r="E505" t="s">
        <v>122</v>
      </c>
      <c r="G505" t="str">
        <f>[1]Catalyst!A152</f>
        <v>Urban Emissions: grams/ton</v>
      </c>
      <c r="H505" s="4">
        <f>[1]Catalyst!V152</f>
        <v>0</v>
      </c>
      <c r="N505" s="2"/>
    </row>
    <row r="506" spans="1:14" x14ac:dyDescent="0.35">
      <c r="A506" t="s">
        <v>572</v>
      </c>
      <c r="B506" t="s">
        <v>41</v>
      </c>
      <c r="C506" t="s">
        <v>250</v>
      </c>
      <c r="D506" t="s">
        <v>16</v>
      </c>
      <c r="E506" t="s">
        <v>122</v>
      </c>
      <c r="G506" t="str">
        <f>[1]Catalyst!A153</f>
        <v xml:space="preserve">     VOC</v>
      </c>
      <c r="H506" s="4">
        <f ca="1">[1]Catalyst!V153</f>
        <v>110.99450212888067</v>
      </c>
      <c r="I506" t="s">
        <v>127</v>
      </c>
      <c r="N506" s="2"/>
    </row>
    <row r="507" spans="1:14" x14ac:dyDescent="0.35">
      <c r="A507" t="s">
        <v>572</v>
      </c>
      <c r="B507" t="s">
        <v>41</v>
      </c>
      <c r="C507" t="s">
        <v>250</v>
      </c>
      <c r="D507" t="s">
        <v>16</v>
      </c>
      <c r="E507" t="s">
        <v>122</v>
      </c>
      <c r="G507" t="str">
        <f>[1]Catalyst!A154</f>
        <v xml:space="preserve">     CO</v>
      </c>
      <c r="H507" s="4">
        <f ca="1">[1]Catalyst!V154</f>
        <v>286.09332214385591</v>
      </c>
      <c r="I507" t="s">
        <v>127</v>
      </c>
      <c r="N507" s="2"/>
    </row>
    <row r="508" spans="1:14" x14ac:dyDescent="0.35">
      <c r="A508" t="s">
        <v>572</v>
      </c>
      <c r="B508" t="s">
        <v>41</v>
      </c>
      <c r="C508" t="s">
        <v>250</v>
      </c>
      <c r="D508" t="s">
        <v>16</v>
      </c>
      <c r="E508" t="s">
        <v>122</v>
      </c>
      <c r="G508" t="str">
        <f>[1]Catalyst!A155</f>
        <v xml:space="preserve">     NOx</v>
      </c>
      <c r="H508" s="4">
        <f ca="1">[1]Catalyst!V155</f>
        <v>434.30609042665299</v>
      </c>
      <c r="I508" t="s">
        <v>127</v>
      </c>
      <c r="N508" s="2"/>
    </row>
    <row r="509" spans="1:14" x14ac:dyDescent="0.35">
      <c r="A509" t="s">
        <v>572</v>
      </c>
      <c r="B509" t="s">
        <v>41</v>
      </c>
      <c r="C509" t="s">
        <v>250</v>
      </c>
      <c r="D509" t="s">
        <v>16</v>
      </c>
      <c r="E509" t="s">
        <v>122</v>
      </c>
      <c r="G509" t="str">
        <f>[1]Catalyst!A156</f>
        <v xml:space="preserve">     PM10</v>
      </c>
      <c r="H509" s="4">
        <f ca="1">[1]Catalyst!V156</f>
        <v>26.093155476487151</v>
      </c>
      <c r="I509" t="s">
        <v>127</v>
      </c>
      <c r="N509" s="2"/>
    </row>
    <row r="510" spans="1:14" x14ac:dyDescent="0.35">
      <c r="A510" t="s">
        <v>572</v>
      </c>
      <c r="B510" t="s">
        <v>41</v>
      </c>
      <c r="C510" t="s">
        <v>250</v>
      </c>
      <c r="D510" t="s">
        <v>16</v>
      </c>
      <c r="E510" t="s">
        <v>122</v>
      </c>
      <c r="G510" t="str">
        <f>[1]Catalyst!A157</f>
        <v xml:space="preserve">     PM2.5</v>
      </c>
      <c r="H510" s="4">
        <f ca="1">[1]Catalyst!V157</f>
        <v>22.976874904677171</v>
      </c>
      <c r="I510" t="s">
        <v>127</v>
      </c>
      <c r="N510" s="2"/>
    </row>
    <row r="511" spans="1:14" x14ac:dyDescent="0.35">
      <c r="A511" t="s">
        <v>572</v>
      </c>
      <c r="B511" t="s">
        <v>41</v>
      </c>
      <c r="C511" t="s">
        <v>250</v>
      </c>
      <c r="D511" t="s">
        <v>16</v>
      </c>
      <c r="E511" t="s">
        <v>122</v>
      </c>
      <c r="G511" t="str">
        <f>[1]Catalyst!A158</f>
        <v xml:space="preserve">     SOx</v>
      </c>
      <c r="H511" s="4">
        <f ca="1">[1]Catalyst!V158</f>
        <v>137.51766782254472</v>
      </c>
      <c r="I511" t="s">
        <v>127</v>
      </c>
      <c r="N511" s="2"/>
    </row>
    <row r="512" spans="1:14" x14ac:dyDescent="0.35">
      <c r="A512" t="s">
        <v>572</v>
      </c>
      <c r="B512" t="s">
        <v>41</v>
      </c>
      <c r="C512" t="s">
        <v>250</v>
      </c>
      <c r="D512" t="s">
        <v>16</v>
      </c>
      <c r="E512" t="s">
        <v>122</v>
      </c>
      <c r="G512" t="str">
        <f>[1]Catalyst!A159</f>
        <v xml:space="preserve">     BC</v>
      </c>
      <c r="H512" s="4">
        <f ca="1">[1]Catalyst!V159</f>
        <v>1.5611447319248339</v>
      </c>
      <c r="I512" t="s">
        <v>127</v>
      </c>
      <c r="N512" s="2"/>
    </row>
    <row r="513" spans="1:14" x14ac:dyDescent="0.35">
      <c r="A513" t="s">
        <v>572</v>
      </c>
      <c r="B513" t="s">
        <v>41</v>
      </c>
      <c r="C513" t="s">
        <v>250</v>
      </c>
      <c r="D513" t="s">
        <v>16</v>
      </c>
      <c r="E513" t="s">
        <v>122</v>
      </c>
      <c r="G513" t="str">
        <f>[1]Catalyst!A160</f>
        <v xml:space="preserve">     OC</v>
      </c>
      <c r="H513" s="4">
        <f ca="1">[1]Catalyst!V160</f>
        <v>6.9193289871473622</v>
      </c>
      <c r="I513" t="s">
        <v>127</v>
      </c>
      <c r="N513" s="2"/>
    </row>
    <row r="514" spans="1:14" x14ac:dyDescent="0.35">
      <c r="A514" t="s">
        <v>572</v>
      </c>
      <c r="B514" t="s">
        <v>62</v>
      </c>
      <c r="C514" t="s">
        <v>25</v>
      </c>
      <c r="D514" t="s">
        <v>135</v>
      </c>
      <c r="E514" t="s">
        <v>122</v>
      </c>
      <c r="G514" t="str">
        <f>[1]Chemicals!A213</f>
        <v>Energy: mmBtu/ton</v>
      </c>
      <c r="H514" s="4">
        <f>[1]Chemicals!K213</f>
        <v>0</v>
      </c>
      <c r="N514" s="2"/>
    </row>
    <row r="515" spans="1:14" x14ac:dyDescent="0.35">
      <c r="A515" t="s">
        <v>572</v>
      </c>
      <c r="B515" t="s">
        <v>62</v>
      </c>
      <c r="C515" t="s">
        <v>25</v>
      </c>
      <c r="D515" t="s">
        <v>135</v>
      </c>
      <c r="E515" t="s">
        <v>122</v>
      </c>
      <c r="G515" t="str">
        <f>[1]Chemicals!A214</f>
        <v xml:space="preserve">     Total energy</v>
      </c>
      <c r="H515" s="4">
        <f ca="1">[1]Chemicals!K214</f>
        <v>29.047021581084458</v>
      </c>
      <c r="I515" t="s">
        <v>125</v>
      </c>
      <c r="N515" s="2"/>
    </row>
    <row r="516" spans="1:14" x14ac:dyDescent="0.35">
      <c r="A516" t="s">
        <v>572</v>
      </c>
      <c r="B516" t="s">
        <v>62</v>
      </c>
      <c r="C516" t="s">
        <v>25</v>
      </c>
      <c r="D516" t="s">
        <v>135</v>
      </c>
      <c r="E516" t="s">
        <v>122</v>
      </c>
      <c r="G516" t="str">
        <f>[1]Chemicals!A215</f>
        <v xml:space="preserve">     Fossil fuels</v>
      </c>
      <c r="H516" s="4">
        <f ca="1">[1]Chemicals!K215</f>
        <v>6.3781714791321784</v>
      </c>
      <c r="I516" t="s">
        <v>125</v>
      </c>
      <c r="N516" s="2"/>
    </row>
    <row r="517" spans="1:14" x14ac:dyDescent="0.35">
      <c r="A517" t="s">
        <v>572</v>
      </c>
      <c r="B517" t="s">
        <v>62</v>
      </c>
      <c r="C517" t="s">
        <v>25</v>
      </c>
      <c r="D517" t="s">
        <v>135</v>
      </c>
      <c r="E517" t="s">
        <v>122</v>
      </c>
      <c r="G517" t="str">
        <f>[1]Chemicals!A216</f>
        <v xml:space="preserve">     Coal</v>
      </c>
      <c r="H517" s="4">
        <f ca="1">[1]Chemicals!K216</f>
        <v>0.14315994442387098</v>
      </c>
      <c r="I517" t="s">
        <v>125</v>
      </c>
      <c r="N517" s="2"/>
    </row>
    <row r="518" spans="1:14" x14ac:dyDescent="0.35">
      <c r="A518" t="s">
        <v>572</v>
      </c>
      <c r="B518" t="s">
        <v>62</v>
      </c>
      <c r="C518" t="s">
        <v>25</v>
      </c>
      <c r="D518" t="s">
        <v>135</v>
      </c>
      <c r="E518" t="s">
        <v>122</v>
      </c>
      <c r="G518" t="str">
        <f>[1]Chemicals!A217</f>
        <v xml:space="preserve">     Natural gas</v>
      </c>
      <c r="H518" s="4">
        <f ca="1">[1]Chemicals!K217</f>
        <v>5.4199703713491978</v>
      </c>
      <c r="I518" t="s">
        <v>125</v>
      </c>
      <c r="N518" s="2"/>
    </row>
    <row r="519" spans="1:14" x14ac:dyDescent="0.35">
      <c r="A519" t="s">
        <v>572</v>
      </c>
      <c r="B519" t="s">
        <v>62</v>
      </c>
      <c r="C519" t="s">
        <v>25</v>
      </c>
      <c r="D519" t="s">
        <v>135</v>
      </c>
      <c r="E519" t="s">
        <v>122</v>
      </c>
      <c r="G519" t="str">
        <f>[1]Chemicals!A218</f>
        <v xml:space="preserve">     Petroleum</v>
      </c>
      <c r="H519" s="4">
        <f ca="1">[1]Chemicals!K218</f>
        <v>0.81504116335911103</v>
      </c>
      <c r="I519" t="s">
        <v>125</v>
      </c>
      <c r="N519" s="2"/>
    </row>
    <row r="520" spans="1:14" x14ac:dyDescent="0.35">
      <c r="A520" t="s">
        <v>572</v>
      </c>
      <c r="B520" t="s">
        <v>62</v>
      </c>
      <c r="C520" t="s">
        <v>25</v>
      </c>
      <c r="D520" t="s">
        <v>135</v>
      </c>
      <c r="E520" t="s">
        <v>122</v>
      </c>
      <c r="G520" t="str">
        <f>[1]Chemicals!A219</f>
        <v>Water consumption, gallons/ton</v>
      </c>
      <c r="H520" s="4">
        <f ca="1">[1]Chemicals!K219</f>
        <v>8870.0691902574526</v>
      </c>
      <c r="I520" t="s">
        <v>136</v>
      </c>
      <c r="N520" s="2"/>
    </row>
    <row r="521" spans="1:14" x14ac:dyDescent="0.35">
      <c r="A521" t="s">
        <v>572</v>
      </c>
      <c r="B521" t="s">
        <v>62</v>
      </c>
      <c r="C521" t="s">
        <v>25</v>
      </c>
      <c r="D521" t="s">
        <v>135</v>
      </c>
      <c r="E521" t="s">
        <v>122</v>
      </c>
      <c r="G521" t="str">
        <f>[1]Chemicals!A220</f>
        <v>Total Emissions: grams/ton</v>
      </c>
      <c r="H521" s="4">
        <f>[1]Chemicals!K220</f>
        <v>0</v>
      </c>
      <c r="N521" s="2"/>
    </row>
    <row r="522" spans="1:14" x14ac:dyDescent="0.35">
      <c r="A522" t="s">
        <v>572</v>
      </c>
      <c r="B522" t="s">
        <v>62</v>
      </c>
      <c r="C522" t="s">
        <v>25</v>
      </c>
      <c r="D522" t="s">
        <v>135</v>
      </c>
      <c r="E522" t="s">
        <v>122</v>
      </c>
      <c r="G522" t="str">
        <f>[1]Chemicals!A221</f>
        <v xml:space="preserve">     VOC</v>
      </c>
      <c r="H522" s="4">
        <f ca="1">[1]Chemicals!K221</f>
        <v>215.67288233022364</v>
      </c>
      <c r="I522" t="s">
        <v>127</v>
      </c>
      <c r="N522" s="2"/>
    </row>
    <row r="523" spans="1:14" x14ac:dyDescent="0.35">
      <c r="A523" t="s">
        <v>572</v>
      </c>
      <c r="B523" t="s">
        <v>62</v>
      </c>
      <c r="C523" t="s">
        <v>25</v>
      </c>
      <c r="D523" t="s">
        <v>135</v>
      </c>
      <c r="E523" t="s">
        <v>122</v>
      </c>
      <c r="G523" t="str">
        <f>[1]Chemicals!A222</f>
        <v xml:space="preserve">     CO</v>
      </c>
      <c r="H523" s="4">
        <f ca="1">[1]Chemicals!K222</f>
        <v>564.11172583926839</v>
      </c>
      <c r="I523" t="s">
        <v>127</v>
      </c>
      <c r="N523" s="2"/>
    </row>
    <row r="524" spans="1:14" x14ac:dyDescent="0.35">
      <c r="A524" t="s">
        <v>572</v>
      </c>
      <c r="B524" t="s">
        <v>62</v>
      </c>
      <c r="C524" t="s">
        <v>25</v>
      </c>
      <c r="D524" t="s">
        <v>135</v>
      </c>
      <c r="E524" t="s">
        <v>122</v>
      </c>
      <c r="G524" t="str">
        <f>[1]Chemicals!A223</f>
        <v xml:space="preserve">     NOx</v>
      </c>
      <c r="H524" s="4">
        <f ca="1">[1]Chemicals!K223</f>
        <v>1126.2531727733319</v>
      </c>
      <c r="I524" t="s">
        <v>127</v>
      </c>
      <c r="N524" s="2"/>
    </row>
    <row r="525" spans="1:14" x14ac:dyDescent="0.35">
      <c r="A525" t="s">
        <v>572</v>
      </c>
      <c r="B525" t="s">
        <v>62</v>
      </c>
      <c r="C525" t="s">
        <v>25</v>
      </c>
      <c r="D525" t="s">
        <v>135</v>
      </c>
      <c r="E525" t="s">
        <v>122</v>
      </c>
      <c r="G525" t="str">
        <f>[1]Chemicals!A224</f>
        <v xml:space="preserve">     PM10</v>
      </c>
      <c r="H525" s="4">
        <f ca="1">[1]Chemicals!K224</f>
        <v>63.350347132544975</v>
      </c>
      <c r="I525" t="s">
        <v>127</v>
      </c>
      <c r="N525" s="2"/>
    </row>
    <row r="526" spans="1:14" x14ac:dyDescent="0.35">
      <c r="A526" t="s">
        <v>572</v>
      </c>
      <c r="B526" t="s">
        <v>62</v>
      </c>
      <c r="C526" t="s">
        <v>25</v>
      </c>
      <c r="D526" t="s">
        <v>135</v>
      </c>
      <c r="E526" t="s">
        <v>122</v>
      </c>
      <c r="G526" t="str">
        <f>[1]Chemicals!A225</f>
        <v xml:space="preserve">     PM2.5</v>
      </c>
      <c r="H526" s="4">
        <f ca="1">[1]Chemicals!K225</f>
        <v>52.44671387619406</v>
      </c>
      <c r="I526" t="s">
        <v>127</v>
      </c>
      <c r="N526" s="2"/>
    </row>
    <row r="527" spans="1:14" x14ac:dyDescent="0.35">
      <c r="A527" t="s">
        <v>572</v>
      </c>
      <c r="B527" t="s">
        <v>62</v>
      </c>
      <c r="C527" t="s">
        <v>25</v>
      </c>
      <c r="D527" t="s">
        <v>135</v>
      </c>
      <c r="E527" t="s">
        <v>122</v>
      </c>
      <c r="G527" t="str">
        <f>[1]Chemicals!A226</f>
        <v xml:space="preserve">     SOx</v>
      </c>
      <c r="H527" s="4">
        <f ca="1">[1]Chemicals!K226</f>
        <v>298.32073958548602</v>
      </c>
      <c r="I527" t="s">
        <v>127</v>
      </c>
      <c r="N527" s="2"/>
    </row>
    <row r="528" spans="1:14" x14ac:dyDescent="0.35">
      <c r="A528" t="s">
        <v>572</v>
      </c>
      <c r="B528" t="s">
        <v>62</v>
      </c>
      <c r="C528" t="s">
        <v>25</v>
      </c>
      <c r="D528" t="s">
        <v>135</v>
      </c>
      <c r="E528" t="s">
        <v>122</v>
      </c>
      <c r="G528" t="str">
        <f>[1]Chemicals!A227</f>
        <v xml:space="preserve">     BC</v>
      </c>
      <c r="H528" s="4">
        <f ca="1">[1]Chemicals!K227</f>
        <v>7.1831082160728945</v>
      </c>
      <c r="I528" t="s">
        <v>127</v>
      </c>
      <c r="N528" s="2"/>
    </row>
    <row r="529" spans="1:14" x14ac:dyDescent="0.35">
      <c r="A529" t="s">
        <v>572</v>
      </c>
      <c r="B529" t="s">
        <v>62</v>
      </c>
      <c r="C529" t="s">
        <v>25</v>
      </c>
      <c r="D529" t="s">
        <v>135</v>
      </c>
      <c r="E529" t="s">
        <v>122</v>
      </c>
      <c r="G529" t="str">
        <f>[1]Chemicals!A228</f>
        <v xml:space="preserve">     OC</v>
      </c>
      <c r="H529" s="4">
        <f ca="1">[1]Chemicals!K228</f>
        <v>11.833404953590524</v>
      </c>
      <c r="I529" t="s">
        <v>127</v>
      </c>
      <c r="N529" s="2"/>
    </row>
    <row r="530" spans="1:14" x14ac:dyDescent="0.35">
      <c r="A530" t="s">
        <v>572</v>
      </c>
      <c r="B530" t="s">
        <v>62</v>
      </c>
      <c r="C530" t="s">
        <v>25</v>
      </c>
      <c r="D530" t="s">
        <v>135</v>
      </c>
      <c r="E530" t="s">
        <v>122</v>
      </c>
      <c r="G530" t="str">
        <f>[1]Chemicals!A229</f>
        <v xml:space="preserve">     CH4</v>
      </c>
      <c r="H530" s="4">
        <f ca="1">[1]Chemicals!K229</f>
        <v>1544.3032595558009</v>
      </c>
      <c r="I530" t="s">
        <v>127</v>
      </c>
      <c r="N530" s="2"/>
    </row>
    <row r="531" spans="1:14" x14ac:dyDescent="0.35">
      <c r="A531" t="s">
        <v>572</v>
      </c>
      <c r="B531" t="s">
        <v>62</v>
      </c>
      <c r="C531" t="s">
        <v>25</v>
      </c>
      <c r="D531" t="s">
        <v>135</v>
      </c>
      <c r="E531" t="s">
        <v>122</v>
      </c>
      <c r="G531" t="str">
        <f>[1]Chemicals!A230</f>
        <v xml:space="preserve">     N2O</v>
      </c>
      <c r="H531" s="4">
        <f ca="1">[1]Chemicals!K230</f>
        <v>674.08236855968516</v>
      </c>
      <c r="I531" t="s">
        <v>127</v>
      </c>
      <c r="N531" s="2"/>
    </row>
    <row r="532" spans="1:14" x14ac:dyDescent="0.35">
      <c r="A532" t="s">
        <v>572</v>
      </c>
      <c r="B532" t="s">
        <v>62</v>
      </c>
      <c r="C532" t="s">
        <v>25</v>
      </c>
      <c r="D532" t="s">
        <v>135</v>
      </c>
      <c r="E532" t="s">
        <v>122</v>
      </c>
      <c r="G532" t="str">
        <f>[1]Chemicals!A231</f>
        <v xml:space="preserve">     CO2</v>
      </c>
      <c r="H532" s="4">
        <f ca="1">[1]Chemicals!K231</f>
        <v>418488.14015884767</v>
      </c>
      <c r="I532" t="s">
        <v>127</v>
      </c>
      <c r="N532" s="2"/>
    </row>
    <row r="533" spans="1:14" x14ac:dyDescent="0.35">
      <c r="A533" t="s">
        <v>572</v>
      </c>
      <c r="B533" t="s">
        <v>62</v>
      </c>
      <c r="C533" t="s">
        <v>25</v>
      </c>
      <c r="D533" t="s">
        <v>135</v>
      </c>
      <c r="E533" t="s">
        <v>122</v>
      </c>
      <c r="G533" t="str">
        <f>[1]Chemicals!A232</f>
        <v>Urban emissions: grams/ton</v>
      </c>
      <c r="H533" s="4">
        <f>[1]Chemicals!K232</f>
        <v>0</v>
      </c>
      <c r="N533" s="2"/>
    </row>
    <row r="534" spans="1:14" x14ac:dyDescent="0.35">
      <c r="A534" t="s">
        <v>572</v>
      </c>
      <c r="B534" t="s">
        <v>62</v>
      </c>
      <c r="C534" t="s">
        <v>25</v>
      </c>
      <c r="D534" t="s">
        <v>135</v>
      </c>
      <c r="E534" t="s">
        <v>122</v>
      </c>
      <c r="G534" t="str">
        <f>[1]Chemicals!A233</f>
        <v xml:space="preserve">     VOC</v>
      </c>
      <c r="H534" s="4">
        <f ca="1">[1]Chemicals!K233</f>
        <v>5.8946633193547004</v>
      </c>
      <c r="I534" t="s">
        <v>127</v>
      </c>
      <c r="N534" s="2"/>
    </row>
    <row r="535" spans="1:14" x14ac:dyDescent="0.35">
      <c r="A535" t="s">
        <v>572</v>
      </c>
      <c r="B535" t="s">
        <v>62</v>
      </c>
      <c r="C535" t="s">
        <v>25</v>
      </c>
      <c r="D535" t="s">
        <v>135</v>
      </c>
      <c r="E535" t="s">
        <v>122</v>
      </c>
      <c r="G535" t="str">
        <f>[1]Chemicals!A234</f>
        <v xml:space="preserve">     CO</v>
      </c>
      <c r="H535" s="4">
        <f ca="1">[1]Chemicals!K234</f>
        <v>19.410722959201234</v>
      </c>
      <c r="I535" t="s">
        <v>127</v>
      </c>
      <c r="N535" s="2"/>
    </row>
    <row r="536" spans="1:14" x14ac:dyDescent="0.35">
      <c r="A536" t="s">
        <v>572</v>
      </c>
      <c r="B536" t="s">
        <v>62</v>
      </c>
      <c r="C536" t="s">
        <v>25</v>
      </c>
      <c r="D536" t="s">
        <v>135</v>
      </c>
      <c r="E536" t="s">
        <v>122</v>
      </c>
      <c r="G536" t="str">
        <f>[1]Chemicals!A235</f>
        <v xml:space="preserve">     NOx</v>
      </c>
      <c r="H536" s="4">
        <f ca="1">[1]Chemicals!K235</f>
        <v>29.644641381342229</v>
      </c>
      <c r="I536" t="s">
        <v>127</v>
      </c>
      <c r="N536" s="2"/>
    </row>
    <row r="537" spans="1:14" x14ac:dyDescent="0.35">
      <c r="A537" t="s">
        <v>572</v>
      </c>
      <c r="B537" t="s">
        <v>62</v>
      </c>
      <c r="C537" t="s">
        <v>25</v>
      </c>
      <c r="D537" t="s">
        <v>135</v>
      </c>
      <c r="E537" t="s">
        <v>122</v>
      </c>
      <c r="G537" t="str">
        <f>[1]Chemicals!A236</f>
        <v xml:space="preserve">     PM10</v>
      </c>
      <c r="H537" s="4">
        <f ca="1">[1]Chemicals!K236</f>
        <v>1.6485459975969805</v>
      </c>
      <c r="I537" t="s">
        <v>127</v>
      </c>
      <c r="N537" s="2"/>
    </row>
    <row r="538" spans="1:14" x14ac:dyDescent="0.35">
      <c r="A538" t="s">
        <v>572</v>
      </c>
      <c r="B538" t="s">
        <v>62</v>
      </c>
      <c r="C538" t="s">
        <v>25</v>
      </c>
      <c r="D538" t="s">
        <v>135</v>
      </c>
      <c r="E538" t="s">
        <v>122</v>
      </c>
      <c r="G538" t="str">
        <f>[1]Chemicals!A237</f>
        <v xml:space="preserve">     PM2.5</v>
      </c>
      <c r="H538" s="4">
        <f ca="1">[1]Chemicals!K237</f>
        <v>1.3929239970515932</v>
      </c>
      <c r="I538" t="s">
        <v>127</v>
      </c>
      <c r="N538" s="2"/>
    </row>
    <row r="539" spans="1:14" x14ac:dyDescent="0.35">
      <c r="A539" t="s">
        <v>572</v>
      </c>
      <c r="B539" t="s">
        <v>62</v>
      </c>
      <c r="C539" t="s">
        <v>25</v>
      </c>
      <c r="D539" t="s">
        <v>135</v>
      </c>
      <c r="E539" t="s">
        <v>122</v>
      </c>
      <c r="G539" t="str">
        <f>[1]Chemicals!A238</f>
        <v xml:space="preserve">     SOx</v>
      </c>
      <c r="H539" s="4">
        <f ca="1">[1]Chemicals!K238</f>
        <v>9.6435331182837682</v>
      </c>
      <c r="I539" t="s">
        <v>127</v>
      </c>
      <c r="N539" s="2"/>
    </row>
    <row r="540" spans="1:14" x14ac:dyDescent="0.35">
      <c r="A540" t="s">
        <v>572</v>
      </c>
      <c r="B540" t="s">
        <v>62</v>
      </c>
      <c r="C540" t="s">
        <v>25</v>
      </c>
      <c r="D540" t="s">
        <v>135</v>
      </c>
      <c r="E540" t="s">
        <v>122</v>
      </c>
      <c r="G540" t="str">
        <f>[1]Chemicals!A239</f>
        <v xml:space="preserve">     BC</v>
      </c>
      <c r="H540" s="4">
        <f ca="1">[1]Chemicals!K239</f>
        <v>0.13618062916263379</v>
      </c>
      <c r="I540" t="s">
        <v>127</v>
      </c>
      <c r="N540" s="2"/>
    </row>
    <row r="541" spans="1:14" x14ac:dyDescent="0.35">
      <c r="A541" t="s">
        <v>572</v>
      </c>
      <c r="B541" t="s">
        <v>62</v>
      </c>
      <c r="C541" t="s">
        <v>25</v>
      </c>
      <c r="D541" t="s">
        <v>135</v>
      </c>
      <c r="E541" t="s">
        <v>122</v>
      </c>
      <c r="G541" t="str">
        <f>[1]Chemicals!A240</f>
        <v xml:space="preserve">     OC</v>
      </c>
      <c r="H541" s="4">
        <f ca="1">[1]Chemicals!K240</f>
        <v>0.4476524752354904</v>
      </c>
      <c r="I541" t="s">
        <v>127</v>
      </c>
      <c r="N541" s="2"/>
    </row>
    <row r="542" spans="1:14" x14ac:dyDescent="0.35">
      <c r="A542" t="s">
        <v>572</v>
      </c>
      <c r="B542" t="s">
        <v>86</v>
      </c>
      <c r="C542" t="s">
        <v>86</v>
      </c>
      <c r="D542" t="s">
        <v>16</v>
      </c>
      <c r="E542" t="s">
        <v>122</v>
      </c>
      <c r="G542" t="str">
        <f>[1]Ag_Inputs!A100</f>
        <v>Energy Use: mmBtu/ton</v>
      </c>
      <c r="H542" s="4">
        <f>[1]Ag_Inputs!BC100</f>
        <v>0</v>
      </c>
      <c r="N542" s="2"/>
    </row>
    <row r="543" spans="1:14" x14ac:dyDescent="0.35">
      <c r="A543" t="s">
        <v>572</v>
      </c>
      <c r="B543" t="s">
        <v>86</v>
      </c>
      <c r="C543" t="s">
        <v>86</v>
      </c>
      <c r="D543" t="s">
        <v>16</v>
      </c>
      <c r="E543" t="s">
        <v>122</v>
      </c>
      <c r="G543" t="str">
        <f>[1]Ag_Inputs!A101</f>
        <v xml:space="preserve">     Total Energy</v>
      </c>
      <c r="H543" s="4">
        <f ca="1">[1]Ag_Inputs!BC101</f>
        <v>4.2116742928051387</v>
      </c>
      <c r="I543" t="s">
        <v>125</v>
      </c>
      <c r="N543" s="2"/>
    </row>
    <row r="544" spans="1:14" x14ac:dyDescent="0.35">
      <c r="A544" t="s">
        <v>572</v>
      </c>
      <c r="B544" t="s">
        <v>86</v>
      </c>
      <c r="C544" t="s">
        <v>86</v>
      </c>
      <c r="D544" t="s">
        <v>16</v>
      </c>
      <c r="E544" t="s">
        <v>122</v>
      </c>
      <c r="G544" t="str">
        <f>[1]Ag_Inputs!A102</f>
        <v xml:space="preserve">     Fossil fuels</v>
      </c>
      <c r="H544" s="4">
        <f ca="1">[1]Ag_Inputs!BC102</f>
        <v>4.0913545808870397</v>
      </c>
      <c r="I544" t="s">
        <v>125</v>
      </c>
      <c r="N544" s="2"/>
    </row>
    <row r="545" spans="1:14" x14ac:dyDescent="0.35">
      <c r="A545" t="s">
        <v>572</v>
      </c>
      <c r="B545" t="s">
        <v>86</v>
      </c>
      <c r="C545" t="s">
        <v>86</v>
      </c>
      <c r="D545" t="s">
        <v>16</v>
      </c>
      <c r="E545" t="s">
        <v>122</v>
      </c>
      <c r="G545" t="str">
        <f>[1]Ag_Inputs!A103</f>
        <v xml:space="preserve">     Coal</v>
      </c>
      <c r="H545" s="4">
        <f ca="1">[1]Ag_Inputs!BC103</f>
        <v>3.453863180869492</v>
      </c>
      <c r="I545" t="s">
        <v>125</v>
      </c>
      <c r="N545" s="2"/>
    </row>
    <row r="546" spans="1:14" x14ac:dyDescent="0.35">
      <c r="A546" t="s">
        <v>572</v>
      </c>
      <c r="B546" t="s">
        <v>86</v>
      </c>
      <c r="C546" t="s">
        <v>86</v>
      </c>
      <c r="D546" t="s">
        <v>16</v>
      </c>
      <c r="E546" t="s">
        <v>122</v>
      </c>
      <c r="G546" t="str">
        <f>[1]Ag_Inputs!A104</f>
        <v xml:space="preserve">     Natural gas</v>
      </c>
      <c r="H546" s="4">
        <f ca="1">[1]Ag_Inputs!BC104</f>
        <v>0.42872328123115994</v>
      </c>
      <c r="I546" t="s">
        <v>125</v>
      </c>
      <c r="N546" s="2"/>
    </row>
    <row r="547" spans="1:14" x14ac:dyDescent="0.35">
      <c r="A547" t="s">
        <v>572</v>
      </c>
      <c r="B547" t="s">
        <v>86</v>
      </c>
      <c r="C547" t="s">
        <v>86</v>
      </c>
      <c r="D547" t="s">
        <v>16</v>
      </c>
      <c r="E547" t="s">
        <v>122</v>
      </c>
      <c r="G547" t="str">
        <f>[1]Ag_Inputs!A105</f>
        <v xml:space="preserve">     Petroleum</v>
      </c>
      <c r="H547" s="4">
        <f ca="1">[1]Ag_Inputs!BC105</f>
        <v>0.20876811878638696</v>
      </c>
      <c r="I547" t="s">
        <v>125</v>
      </c>
      <c r="N547" s="2"/>
    </row>
    <row r="548" spans="1:14" x14ac:dyDescent="0.35">
      <c r="A548" t="s">
        <v>572</v>
      </c>
      <c r="B548" t="s">
        <v>86</v>
      </c>
      <c r="C548" t="s">
        <v>86</v>
      </c>
      <c r="D548" t="s">
        <v>16</v>
      </c>
      <c r="E548" t="s">
        <v>122</v>
      </c>
      <c r="G548" t="str">
        <f>[1]Ag_Inputs!A106</f>
        <v>Water consumption: gallon/ton</v>
      </c>
      <c r="H548" s="4">
        <f ca="1">[1]Ag_Inputs!BC106</f>
        <v>1108.9137102365789</v>
      </c>
      <c r="I548" t="s">
        <v>136</v>
      </c>
      <c r="N548" s="2"/>
    </row>
    <row r="549" spans="1:14" x14ac:dyDescent="0.35">
      <c r="A549" t="s">
        <v>572</v>
      </c>
      <c r="B549" t="s">
        <v>86</v>
      </c>
      <c r="C549" t="s">
        <v>86</v>
      </c>
      <c r="D549" t="s">
        <v>16</v>
      </c>
      <c r="E549" t="s">
        <v>122</v>
      </c>
      <c r="G549" t="str">
        <f>[1]Ag_Inputs!A107</f>
        <v>Total Emissions: grams/ton</v>
      </c>
      <c r="H549" s="4">
        <f>[1]Ag_Inputs!BC107</f>
        <v>0</v>
      </c>
      <c r="N549" s="2"/>
    </row>
    <row r="550" spans="1:14" x14ac:dyDescent="0.35">
      <c r="A550" t="s">
        <v>572</v>
      </c>
      <c r="B550" t="s">
        <v>86</v>
      </c>
      <c r="C550" t="s">
        <v>86</v>
      </c>
      <c r="D550" t="s">
        <v>16</v>
      </c>
      <c r="E550" t="s">
        <v>122</v>
      </c>
      <c r="G550" t="str">
        <f>[1]Ag_Inputs!A108</f>
        <v xml:space="preserve">     VOC</v>
      </c>
      <c r="H550" s="4">
        <f ca="1">[1]Ag_Inputs!BC108</f>
        <v>89.408018656228563</v>
      </c>
      <c r="I550" t="s">
        <v>127</v>
      </c>
      <c r="N550" s="2"/>
    </row>
    <row r="551" spans="1:14" x14ac:dyDescent="0.35">
      <c r="A551" t="s">
        <v>572</v>
      </c>
      <c r="B551" t="s">
        <v>86</v>
      </c>
      <c r="C551" t="s">
        <v>86</v>
      </c>
      <c r="D551" t="s">
        <v>16</v>
      </c>
      <c r="E551" t="s">
        <v>122</v>
      </c>
      <c r="G551" t="str">
        <f>[1]Ag_Inputs!A109</f>
        <v xml:space="preserve">     CO</v>
      </c>
      <c r="H551" s="4">
        <f ca="1">[1]Ag_Inputs!BC109</f>
        <v>419.99858676718236</v>
      </c>
      <c r="I551" t="s">
        <v>127</v>
      </c>
      <c r="N551" s="2"/>
    </row>
    <row r="552" spans="1:14" x14ac:dyDescent="0.35">
      <c r="A552" t="s">
        <v>572</v>
      </c>
      <c r="B552" t="s">
        <v>86</v>
      </c>
      <c r="C552" t="s">
        <v>86</v>
      </c>
      <c r="D552" t="s">
        <v>16</v>
      </c>
      <c r="E552" t="s">
        <v>122</v>
      </c>
      <c r="G552" t="str">
        <f>[1]Ag_Inputs!A110</f>
        <v xml:space="preserve">     NOx</v>
      </c>
      <c r="H552" s="4">
        <f ca="1">[1]Ag_Inputs!BC110</f>
        <v>233.09721609973815</v>
      </c>
      <c r="I552" t="s">
        <v>127</v>
      </c>
      <c r="N552" s="2"/>
    </row>
    <row r="553" spans="1:14" x14ac:dyDescent="0.35">
      <c r="A553" t="s">
        <v>572</v>
      </c>
      <c r="B553" t="s">
        <v>86</v>
      </c>
      <c r="C553" t="s">
        <v>86</v>
      </c>
      <c r="D553" t="s">
        <v>16</v>
      </c>
      <c r="E553" t="s">
        <v>122</v>
      </c>
      <c r="G553" t="str">
        <f>[1]Ag_Inputs!A111</f>
        <v xml:space="preserve">     PM10</v>
      </c>
      <c r="H553" s="4">
        <f ca="1">[1]Ag_Inputs!BC111</f>
        <v>124.43516226428454</v>
      </c>
      <c r="I553" t="s">
        <v>127</v>
      </c>
      <c r="N553" s="2"/>
    </row>
    <row r="554" spans="1:14" x14ac:dyDescent="0.35">
      <c r="A554" t="s">
        <v>572</v>
      </c>
      <c r="B554" t="s">
        <v>86</v>
      </c>
      <c r="C554" t="s">
        <v>86</v>
      </c>
      <c r="D554" t="s">
        <v>16</v>
      </c>
      <c r="E554" t="s">
        <v>122</v>
      </c>
      <c r="G554" t="str">
        <f>[1]Ag_Inputs!A112</f>
        <v xml:space="preserve">     PM2.5</v>
      </c>
      <c r="H554" s="4">
        <f ca="1">[1]Ag_Inputs!BC112</f>
        <v>94.585825856863011</v>
      </c>
      <c r="I554" t="s">
        <v>127</v>
      </c>
      <c r="N554" s="2"/>
    </row>
    <row r="555" spans="1:14" x14ac:dyDescent="0.35">
      <c r="A555" t="s">
        <v>572</v>
      </c>
      <c r="B555" t="s">
        <v>86</v>
      </c>
      <c r="C555" t="s">
        <v>86</v>
      </c>
      <c r="D555" t="s">
        <v>16</v>
      </c>
      <c r="E555" t="s">
        <v>122</v>
      </c>
      <c r="G555" t="str">
        <f>[1]Ag_Inputs!A113</f>
        <v xml:space="preserve">     SOx</v>
      </c>
      <c r="H555" s="4">
        <f ca="1">[1]Ag_Inputs!BC113</f>
        <v>118.67156072775204</v>
      </c>
      <c r="I555" t="s">
        <v>127</v>
      </c>
      <c r="N555" s="2"/>
    </row>
    <row r="556" spans="1:14" x14ac:dyDescent="0.35">
      <c r="A556" t="s">
        <v>572</v>
      </c>
      <c r="B556" t="s">
        <v>86</v>
      </c>
      <c r="C556" t="s">
        <v>86</v>
      </c>
      <c r="D556" t="s">
        <v>16</v>
      </c>
      <c r="E556" t="s">
        <v>122</v>
      </c>
      <c r="G556" t="str">
        <f>[1]Ag_Inputs!A114</f>
        <v xml:space="preserve">     BC</v>
      </c>
      <c r="H556" s="4">
        <f ca="1">[1]Ag_Inputs!BC114</f>
        <v>7.7069074890667597</v>
      </c>
      <c r="I556" t="s">
        <v>127</v>
      </c>
      <c r="N556" s="2"/>
    </row>
    <row r="557" spans="1:14" x14ac:dyDescent="0.35">
      <c r="A557" t="s">
        <v>572</v>
      </c>
      <c r="B557" t="s">
        <v>86</v>
      </c>
      <c r="C557" t="s">
        <v>86</v>
      </c>
      <c r="D557" t="s">
        <v>16</v>
      </c>
      <c r="E557" t="s">
        <v>122</v>
      </c>
      <c r="G557" t="str">
        <f>[1]Ag_Inputs!A115</f>
        <v xml:space="preserve">     OC</v>
      </c>
      <c r="H557" s="4">
        <f ca="1">[1]Ag_Inputs!BC115</f>
        <v>14.789112137326908</v>
      </c>
      <c r="I557" t="s">
        <v>127</v>
      </c>
      <c r="N557" s="2"/>
    </row>
    <row r="558" spans="1:14" x14ac:dyDescent="0.35">
      <c r="A558" t="s">
        <v>572</v>
      </c>
      <c r="B558" t="s">
        <v>86</v>
      </c>
      <c r="C558" t="s">
        <v>86</v>
      </c>
      <c r="D558" t="s">
        <v>16</v>
      </c>
      <c r="E558" t="s">
        <v>122</v>
      </c>
      <c r="G558" t="str">
        <f>[1]Ag_Inputs!A116</f>
        <v xml:space="preserve">     CH4</v>
      </c>
      <c r="H558" s="4">
        <f ca="1">[1]Ag_Inputs!BC116</f>
        <v>602.9178878944607</v>
      </c>
      <c r="I558" t="s">
        <v>127</v>
      </c>
      <c r="N558" s="2"/>
    </row>
    <row r="559" spans="1:14" x14ac:dyDescent="0.35">
      <c r="A559" t="s">
        <v>572</v>
      </c>
      <c r="B559" t="s">
        <v>86</v>
      </c>
      <c r="C559" t="s">
        <v>86</v>
      </c>
      <c r="D559" t="s">
        <v>16</v>
      </c>
      <c r="E559" t="s">
        <v>122</v>
      </c>
      <c r="G559" t="str">
        <f>[1]Ag_Inputs!A117</f>
        <v xml:space="preserve">     N2O</v>
      </c>
      <c r="H559" s="4">
        <f ca="1">[1]Ag_Inputs!BC117</f>
        <v>0.9054461781814005</v>
      </c>
      <c r="I559" t="s">
        <v>127</v>
      </c>
      <c r="N559" s="2"/>
    </row>
    <row r="560" spans="1:14" x14ac:dyDescent="0.35">
      <c r="A560" t="s">
        <v>572</v>
      </c>
      <c r="B560" t="s">
        <v>86</v>
      </c>
      <c r="C560" t="s">
        <v>86</v>
      </c>
      <c r="D560" t="s">
        <v>16</v>
      </c>
      <c r="E560" t="s">
        <v>122</v>
      </c>
      <c r="G560" t="str">
        <f>[1]Ag_Inputs!A118</f>
        <v xml:space="preserve">     CO2</v>
      </c>
      <c r="H560" s="4">
        <f ca="1">[1]Ag_Inputs!BC118</f>
        <v>1135446.6163438333</v>
      </c>
      <c r="I560" t="s">
        <v>127</v>
      </c>
      <c r="N560" s="2"/>
    </row>
    <row r="561" spans="1:14" x14ac:dyDescent="0.35">
      <c r="A561" t="s">
        <v>572</v>
      </c>
      <c r="B561" t="s">
        <v>86</v>
      </c>
      <c r="C561" t="s">
        <v>86</v>
      </c>
      <c r="D561" t="s">
        <v>16</v>
      </c>
      <c r="E561" t="s">
        <v>122</v>
      </c>
      <c r="G561" t="str">
        <f>[1]Ag_Inputs!A119</f>
        <v>Urban Emissions: grams/ton</v>
      </c>
      <c r="H561" s="4">
        <f>[1]Ag_Inputs!BC119</f>
        <v>0</v>
      </c>
      <c r="N561" s="2"/>
    </row>
    <row r="562" spans="1:14" x14ac:dyDescent="0.35">
      <c r="A562" t="s">
        <v>572</v>
      </c>
      <c r="B562" t="s">
        <v>86</v>
      </c>
      <c r="C562" t="s">
        <v>86</v>
      </c>
      <c r="D562" t="s">
        <v>16</v>
      </c>
      <c r="E562" t="s">
        <v>122</v>
      </c>
      <c r="G562" t="str">
        <f>[1]Ag_Inputs!A120</f>
        <v xml:space="preserve">     VOC</v>
      </c>
      <c r="H562" s="4">
        <f ca="1">[1]Ag_Inputs!BC120</f>
        <v>0.92932732756894165</v>
      </c>
      <c r="I562" t="s">
        <v>127</v>
      </c>
      <c r="N562" s="2"/>
    </row>
    <row r="563" spans="1:14" x14ac:dyDescent="0.35">
      <c r="A563" t="s">
        <v>572</v>
      </c>
      <c r="B563" t="s">
        <v>86</v>
      </c>
      <c r="C563" t="s">
        <v>86</v>
      </c>
      <c r="D563" t="s">
        <v>16</v>
      </c>
      <c r="E563" t="s">
        <v>122</v>
      </c>
      <c r="G563" t="str">
        <f>[1]Ag_Inputs!A121</f>
        <v xml:space="preserve">     CO</v>
      </c>
      <c r="H563" s="4">
        <f ca="1">[1]Ag_Inputs!BC121</f>
        <v>2.5368465245418608</v>
      </c>
      <c r="I563" t="s">
        <v>127</v>
      </c>
      <c r="N563" s="2"/>
    </row>
    <row r="564" spans="1:14" x14ac:dyDescent="0.35">
      <c r="A564" t="s">
        <v>572</v>
      </c>
      <c r="B564" t="s">
        <v>86</v>
      </c>
      <c r="C564" t="s">
        <v>86</v>
      </c>
      <c r="D564" t="s">
        <v>16</v>
      </c>
      <c r="E564" t="s">
        <v>122</v>
      </c>
      <c r="G564" t="str">
        <f>[1]Ag_Inputs!A122</f>
        <v xml:space="preserve">     NOx</v>
      </c>
      <c r="H564" s="4">
        <f ca="1">[1]Ag_Inputs!BC122</f>
        <v>5.0607733471539937</v>
      </c>
      <c r="I564" t="s">
        <v>127</v>
      </c>
      <c r="N564" s="2"/>
    </row>
    <row r="565" spans="1:14" x14ac:dyDescent="0.35">
      <c r="A565" t="s">
        <v>572</v>
      </c>
      <c r="B565" t="s">
        <v>86</v>
      </c>
      <c r="C565" t="s">
        <v>86</v>
      </c>
      <c r="D565" t="s">
        <v>16</v>
      </c>
      <c r="E565" t="s">
        <v>122</v>
      </c>
      <c r="G565" t="str">
        <f>[1]Ag_Inputs!A123</f>
        <v xml:space="preserve">     PM10</v>
      </c>
      <c r="H565" s="4">
        <f ca="1">[1]Ag_Inputs!BC123</f>
        <v>0.44390140266291495</v>
      </c>
      <c r="I565" t="s">
        <v>127</v>
      </c>
      <c r="N565" s="2"/>
    </row>
    <row r="566" spans="1:14" x14ac:dyDescent="0.35">
      <c r="A566" t="s">
        <v>572</v>
      </c>
      <c r="B566" t="s">
        <v>86</v>
      </c>
      <c r="C566" t="s">
        <v>86</v>
      </c>
      <c r="D566" t="s">
        <v>16</v>
      </c>
      <c r="E566" t="s">
        <v>122</v>
      </c>
      <c r="G566" t="str">
        <f>[1]Ag_Inputs!A124</f>
        <v xml:space="preserve">     PM2.5</v>
      </c>
      <c r="H566" s="4">
        <f ca="1">[1]Ag_Inputs!BC124</f>
        <v>0.38442357777301289</v>
      </c>
      <c r="I566" t="s">
        <v>127</v>
      </c>
      <c r="N566" s="2"/>
    </row>
    <row r="567" spans="1:14" x14ac:dyDescent="0.35">
      <c r="A567" t="s">
        <v>572</v>
      </c>
      <c r="B567" t="s">
        <v>86</v>
      </c>
      <c r="C567" t="s">
        <v>86</v>
      </c>
      <c r="D567" t="s">
        <v>16</v>
      </c>
      <c r="E567" t="s">
        <v>122</v>
      </c>
      <c r="G567" t="str">
        <f>[1]Ag_Inputs!A125</f>
        <v xml:space="preserve">     SOx</v>
      </c>
      <c r="H567" s="4">
        <f ca="1">[1]Ag_Inputs!BC125</f>
        <v>2.606069977124942</v>
      </c>
      <c r="I567" t="s">
        <v>127</v>
      </c>
      <c r="N567" s="2"/>
    </row>
    <row r="568" spans="1:14" x14ac:dyDescent="0.35">
      <c r="A568" t="s">
        <v>572</v>
      </c>
      <c r="B568" t="s">
        <v>86</v>
      </c>
      <c r="C568" t="s">
        <v>86</v>
      </c>
      <c r="D568" t="s">
        <v>16</v>
      </c>
      <c r="E568" t="s">
        <v>122</v>
      </c>
      <c r="G568" t="str">
        <f>[1]Ag_Inputs!A126</f>
        <v xml:space="preserve">     BC</v>
      </c>
      <c r="H568" s="4">
        <f ca="1">[1]Ag_Inputs!BC126</f>
        <v>2.5468258911241794E-2</v>
      </c>
      <c r="I568" t="s">
        <v>127</v>
      </c>
      <c r="N568" s="2"/>
    </row>
    <row r="569" spans="1:14" x14ac:dyDescent="0.35">
      <c r="A569" t="s">
        <v>572</v>
      </c>
      <c r="B569" t="s">
        <v>86</v>
      </c>
      <c r="C569" t="s">
        <v>86</v>
      </c>
      <c r="D569" t="s">
        <v>16</v>
      </c>
      <c r="E569" t="s">
        <v>122</v>
      </c>
      <c r="G569" t="str">
        <f>[1]Ag_Inputs!A127</f>
        <v xml:space="preserve">     OC</v>
      </c>
      <c r="H569" s="4">
        <f ca="1">[1]Ag_Inputs!BC127</f>
        <v>0.12839163539804799</v>
      </c>
      <c r="I569" t="s">
        <v>127</v>
      </c>
      <c r="N569" s="2"/>
    </row>
    <row r="570" spans="1:14" x14ac:dyDescent="0.35">
      <c r="A570" t="s">
        <v>572</v>
      </c>
      <c r="B570" t="s">
        <v>72</v>
      </c>
      <c r="C570" t="s">
        <v>284</v>
      </c>
      <c r="D570" t="s">
        <v>16</v>
      </c>
      <c r="E570" t="s">
        <v>122</v>
      </c>
      <c r="G570" t="str">
        <f>[1]Catalyst!A166</f>
        <v>Energy: mmBtu/ton</v>
      </c>
      <c r="H570" s="4"/>
      <c r="N570" s="2"/>
    </row>
    <row r="571" spans="1:14" x14ac:dyDescent="0.35">
      <c r="A571" t="s">
        <v>572</v>
      </c>
      <c r="B571" t="s">
        <v>72</v>
      </c>
      <c r="C571" t="s">
        <v>284</v>
      </c>
      <c r="D571" t="s">
        <v>16</v>
      </c>
      <c r="E571" t="s">
        <v>122</v>
      </c>
      <c r="G571" t="str">
        <f>[1]Catalyst!A167</f>
        <v xml:space="preserve">     Total energy</v>
      </c>
      <c r="H571" s="4">
        <f>[1]Catalyst!AQ167</f>
        <v>1160.0642843598566</v>
      </c>
      <c r="I571" t="s">
        <v>125</v>
      </c>
      <c r="N571" s="2"/>
    </row>
    <row r="572" spans="1:14" x14ac:dyDescent="0.35">
      <c r="A572" t="s">
        <v>572</v>
      </c>
      <c r="B572" t="s">
        <v>72</v>
      </c>
      <c r="C572" t="s">
        <v>284</v>
      </c>
      <c r="D572" t="s">
        <v>16</v>
      </c>
      <c r="E572" t="s">
        <v>122</v>
      </c>
      <c r="G572" t="str">
        <f>[1]Catalyst!A168</f>
        <v xml:space="preserve">     Fossil fuels</v>
      </c>
      <c r="H572" s="4">
        <f>[1]Catalyst!AQ168</f>
        <v>1111.1733692329394</v>
      </c>
      <c r="I572" t="s">
        <v>125</v>
      </c>
      <c r="N572" s="2"/>
    </row>
    <row r="573" spans="1:14" x14ac:dyDescent="0.35">
      <c r="A573" t="s">
        <v>572</v>
      </c>
      <c r="B573" t="s">
        <v>72</v>
      </c>
      <c r="C573" t="s">
        <v>284</v>
      </c>
      <c r="D573" t="s">
        <v>16</v>
      </c>
      <c r="E573" t="s">
        <v>122</v>
      </c>
      <c r="G573" t="str">
        <f>[1]Catalyst!A169</f>
        <v xml:space="preserve">     Coal</v>
      </c>
      <c r="H573" s="4">
        <f>[1]Catalyst!AQ169</f>
        <v>1021.1388835933283</v>
      </c>
      <c r="I573" t="s">
        <v>125</v>
      </c>
      <c r="N573" s="2"/>
    </row>
    <row r="574" spans="1:14" x14ac:dyDescent="0.35">
      <c r="A574" t="s">
        <v>572</v>
      </c>
      <c r="B574" t="s">
        <v>72</v>
      </c>
      <c r="C574" t="s">
        <v>284</v>
      </c>
      <c r="D574" t="s">
        <v>16</v>
      </c>
      <c r="E574" t="s">
        <v>122</v>
      </c>
      <c r="G574" t="str">
        <f>[1]Catalyst!A170</f>
        <v xml:space="preserve">     Natural gas</v>
      </c>
      <c r="H574" s="4">
        <f>[1]Catalyst!AQ170</f>
        <v>15.986106658492702</v>
      </c>
      <c r="I574" t="s">
        <v>125</v>
      </c>
      <c r="N574" s="2"/>
    </row>
    <row r="575" spans="1:14" x14ac:dyDescent="0.35">
      <c r="A575" t="s">
        <v>572</v>
      </c>
      <c r="B575" t="s">
        <v>72</v>
      </c>
      <c r="C575" t="s">
        <v>284</v>
      </c>
      <c r="D575" t="s">
        <v>16</v>
      </c>
      <c r="E575" t="s">
        <v>122</v>
      </c>
      <c r="G575" t="str">
        <f>[1]Catalyst!A171</f>
        <v xml:space="preserve">     Petroleum</v>
      </c>
      <c r="H575" s="4">
        <f>[1]Catalyst!AQ171</f>
        <v>74.048378981118447</v>
      </c>
      <c r="I575" t="s">
        <v>125</v>
      </c>
      <c r="N575" s="2"/>
    </row>
    <row r="576" spans="1:14" x14ac:dyDescent="0.35">
      <c r="A576" t="s">
        <v>572</v>
      </c>
      <c r="B576" t="s">
        <v>72</v>
      </c>
      <c r="C576" t="s">
        <v>284</v>
      </c>
      <c r="D576" t="s">
        <v>16</v>
      </c>
      <c r="E576" t="s">
        <v>122</v>
      </c>
      <c r="G576" t="str">
        <f>[1]Catalyst!A172</f>
        <v>Water consumption, gallons/ton</v>
      </c>
      <c r="H576" s="4">
        <f>[1]Catalyst!AQ172</f>
        <v>228281.75437696767</v>
      </c>
      <c r="I576" t="s">
        <v>136</v>
      </c>
      <c r="N576" s="2"/>
    </row>
    <row r="577" spans="1:14" x14ac:dyDescent="0.35">
      <c r="A577" t="s">
        <v>572</v>
      </c>
      <c r="B577" t="s">
        <v>72</v>
      </c>
      <c r="C577" t="s">
        <v>284</v>
      </c>
      <c r="D577" t="s">
        <v>16</v>
      </c>
      <c r="E577" t="s">
        <v>122</v>
      </c>
      <c r="G577" t="str">
        <f>[1]Catalyst!A173</f>
        <v>Total Emissions: grams/ton</v>
      </c>
      <c r="H577" s="4"/>
      <c r="N577" s="2"/>
    </row>
    <row r="578" spans="1:14" x14ac:dyDescent="0.35">
      <c r="A578" t="s">
        <v>572</v>
      </c>
      <c r="B578" t="s">
        <v>72</v>
      </c>
      <c r="C578" t="s">
        <v>284</v>
      </c>
      <c r="D578" t="s">
        <v>16</v>
      </c>
      <c r="E578" t="s">
        <v>122</v>
      </c>
      <c r="G578" t="str">
        <f>[1]Catalyst!A174</f>
        <v xml:space="preserve">     VOC</v>
      </c>
      <c r="H578" s="4">
        <f>[1]Catalyst!AQ174</f>
        <v>9639.6530415969282</v>
      </c>
      <c r="I578" t="s">
        <v>127</v>
      </c>
      <c r="N578" s="2"/>
    </row>
    <row r="579" spans="1:14" x14ac:dyDescent="0.35">
      <c r="A579" t="s">
        <v>572</v>
      </c>
      <c r="B579" t="s">
        <v>72</v>
      </c>
      <c r="C579" t="s">
        <v>284</v>
      </c>
      <c r="D579" t="s">
        <v>16</v>
      </c>
      <c r="E579" t="s">
        <v>122</v>
      </c>
      <c r="G579" t="str">
        <f>[1]Catalyst!A175</f>
        <v xml:space="preserve">     CO</v>
      </c>
      <c r="H579" s="4">
        <f>[1]Catalyst!AQ175</f>
        <v>42950.141197821096</v>
      </c>
      <c r="I579" t="s">
        <v>127</v>
      </c>
      <c r="N579" s="2"/>
    </row>
    <row r="580" spans="1:14" x14ac:dyDescent="0.35">
      <c r="A580" t="s">
        <v>572</v>
      </c>
      <c r="B580" t="s">
        <v>72</v>
      </c>
      <c r="C580" t="s">
        <v>284</v>
      </c>
      <c r="D580" t="s">
        <v>16</v>
      </c>
      <c r="E580" t="s">
        <v>122</v>
      </c>
      <c r="G580" t="str">
        <f>[1]Catalyst!A176</f>
        <v xml:space="preserve">     NOx</v>
      </c>
      <c r="H580" s="4">
        <f>[1]Catalyst!AQ176</f>
        <v>90506.627976811898</v>
      </c>
      <c r="I580" t="s">
        <v>127</v>
      </c>
      <c r="N580" s="2"/>
    </row>
    <row r="581" spans="1:14" x14ac:dyDescent="0.35">
      <c r="A581" t="s">
        <v>572</v>
      </c>
      <c r="B581" t="s">
        <v>72</v>
      </c>
      <c r="C581" t="s">
        <v>284</v>
      </c>
      <c r="D581" t="s">
        <v>16</v>
      </c>
      <c r="E581" t="s">
        <v>122</v>
      </c>
      <c r="G581" t="str">
        <f>[1]Catalyst!A177</f>
        <v xml:space="preserve">     PM10</v>
      </c>
      <c r="H581" s="4">
        <f>[1]Catalyst!AQ177</f>
        <v>16626.943680652286</v>
      </c>
      <c r="I581" t="s">
        <v>127</v>
      </c>
      <c r="N581" s="2"/>
    </row>
    <row r="582" spans="1:14" x14ac:dyDescent="0.35">
      <c r="A582" t="s">
        <v>572</v>
      </c>
      <c r="B582" t="s">
        <v>72</v>
      </c>
      <c r="C582" t="s">
        <v>284</v>
      </c>
      <c r="D582" t="s">
        <v>16</v>
      </c>
      <c r="E582" t="s">
        <v>122</v>
      </c>
      <c r="G582" t="str">
        <f>[1]Catalyst!A178</f>
        <v xml:space="preserve">     PM2.5</v>
      </c>
      <c r="H582" s="4">
        <f>[1]Catalyst!AQ178</f>
        <v>7287.3213291946831</v>
      </c>
      <c r="I582" t="s">
        <v>127</v>
      </c>
      <c r="N582" s="2"/>
    </row>
    <row r="583" spans="1:14" x14ac:dyDescent="0.35">
      <c r="A583" t="s">
        <v>572</v>
      </c>
      <c r="B583" t="s">
        <v>72</v>
      </c>
      <c r="C583" t="s">
        <v>284</v>
      </c>
      <c r="D583" t="s">
        <v>16</v>
      </c>
      <c r="E583" t="s">
        <v>122</v>
      </c>
      <c r="G583" t="str">
        <f>[1]Catalyst!A179</f>
        <v xml:space="preserve">     SOx</v>
      </c>
      <c r="H583" s="4">
        <f>[1]Catalyst!AQ179</f>
        <v>114568.72095432036</v>
      </c>
      <c r="I583" t="s">
        <v>127</v>
      </c>
      <c r="N583" s="2"/>
    </row>
    <row r="584" spans="1:14" x14ac:dyDescent="0.35">
      <c r="A584" t="s">
        <v>572</v>
      </c>
      <c r="B584" t="s">
        <v>72</v>
      </c>
      <c r="C584" t="s">
        <v>284</v>
      </c>
      <c r="D584" t="s">
        <v>16</v>
      </c>
      <c r="E584" t="s">
        <v>122</v>
      </c>
      <c r="G584" t="str">
        <f>[1]Catalyst!A180</f>
        <v xml:space="preserve">     BC</v>
      </c>
      <c r="H584" s="4">
        <f>[1]Catalyst!AQ180</f>
        <v>344.37703538958345</v>
      </c>
      <c r="I584" t="s">
        <v>127</v>
      </c>
      <c r="N584" s="2"/>
    </row>
    <row r="585" spans="1:14" x14ac:dyDescent="0.35">
      <c r="A585" t="s">
        <v>572</v>
      </c>
      <c r="B585" t="s">
        <v>72</v>
      </c>
      <c r="C585" t="s">
        <v>284</v>
      </c>
      <c r="D585" t="s">
        <v>16</v>
      </c>
      <c r="E585" t="s">
        <v>122</v>
      </c>
      <c r="G585" t="str">
        <f>[1]Catalyst!A181</f>
        <v xml:space="preserve">     OC</v>
      </c>
      <c r="H585" s="4">
        <f>[1]Catalyst!AQ181</f>
        <v>600.60287071570758</v>
      </c>
      <c r="I585" t="s">
        <v>127</v>
      </c>
      <c r="N585" s="2"/>
    </row>
    <row r="586" spans="1:14" x14ac:dyDescent="0.35">
      <c r="A586" t="s">
        <v>572</v>
      </c>
      <c r="B586" t="s">
        <v>72</v>
      </c>
      <c r="C586" t="s">
        <v>284</v>
      </c>
      <c r="D586" t="s">
        <v>16</v>
      </c>
      <c r="E586" t="s">
        <v>122</v>
      </c>
      <c r="G586" t="str">
        <f>[1]Catalyst!A182</f>
        <v xml:space="preserve">     CH4</v>
      </c>
      <c r="H586" s="4">
        <f>[1]Catalyst!AQ182</f>
        <v>173127.58512561303</v>
      </c>
      <c r="I586" t="s">
        <v>127</v>
      </c>
      <c r="N586" s="2"/>
    </row>
    <row r="587" spans="1:14" x14ac:dyDescent="0.35">
      <c r="A587" t="s">
        <v>572</v>
      </c>
      <c r="B587" t="s">
        <v>72</v>
      </c>
      <c r="C587" t="s">
        <v>284</v>
      </c>
      <c r="D587" t="s">
        <v>16</v>
      </c>
      <c r="E587" t="s">
        <v>122</v>
      </c>
      <c r="G587" t="str">
        <f>[1]Catalyst!A183</f>
        <v xml:space="preserve">     N2O</v>
      </c>
      <c r="H587" s="4">
        <f>[1]Catalyst!AQ183</f>
        <v>2325.8714249793293</v>
      </c>
      <c r="I587" t="s">
        <v>127</v>
      </c>
      <c r="N587" s="2"/>
    </row>
    <row r="588" spans="1:14" x14ac:dyDescent="0.35">
      <c r="A588" t="s">
        <v>572</v>
      </c>
      <c r="B588" t="s">
        <v>72</v>
      </c>
      <c r="C588" t="s">
        <v>284</v>
      </c>
      <c r="D588" t="s">
        <v>16</v>
      </c>
      <c r="E588" t="s">
        <v>122</v>
      </c>
      <c r="G588" t="str">
        <f>[1]Catalyst!A184</f>
        <v xml:space="preserve">     CO2</v>
      </c>
      <c r="H588" s="4">
        <f>[1]Catalyst!AQ184</f>
        <v>108879983.30808626</v>
      </c>
      <c r="I588" t="s">
        <v>127</v>
      </c>
      <c r="N588" s="2"/>
    </row>
    <row r="589" spans="1:14" x14ac:dyDescent="0.35">
      <c r="A589" t="s">
        <v>572</v>
      </c>
      <c r="B589" t="s">
        <v>72</v>
      </c>
      <c r="C589" t="s">
        <v>284</v>
      </c>
      <c r="D589" t="s">
        <v>16</v>
      </c>
      <c r="E589" t="s">
        <v>122</v>
      </c>
      <c r="G589" t="str">
        <f>[1]Catalyst!A185</f>
        <v>Urban emissions: grams/ton</v>
      </c>
      <c r="H589" s="4"/>
      <c r="N589" s="2"/>
    </row>
    <row r="590" spans="1:14" x14ac:dyDescent="0.35">
      <c r="A590" t="s">
        <v>572</v>
      </c>
      <c r="B590" t="s">
        <v>72</v>
      </c>
      <c r="C590" t="s">
        <v>284</v>
      </c>
      <c r="D590" t="s">
        <v>16</v>
      </c>
      <c r="E590" t="s">
        <v>122</v>
      </c>
      <c r="G590" t="str">
        <f>[1]Catalyst!A186</f>
        <v xml:space="preserve">     VOC</v>
      </c>
      <c r="H590" s="4">
        <f>[1]Catalyst!AQ186</f>
        <v>705.42726553284501</v>
      </c>
      <c r="I590" t="s">
        <v>127</v>
      </c>
      <c r="N590" s="2"/>
    </row>
    <row r="591" spans="1:14" x14ac:dyDescent="0.35">
      <c r="A591" t="s">
        <v>572</v>
      </c>
      <c r="B591" t="s">
        <v>72</v>
      </c>
      <c r="C591" t="s">
        <v>284</v>
      </c>
      <c r="D591" t="s">
        <v>16</v>
      </c>
      <c r="E591" t="s">
        <v>122</v>
      </c>
      <c r="G591" t="str">
        <f>[1]Catalyst!A187</f>
        <v xml:space="preserve">     CO</v>
      </c>
      <c r="H591" s="4">
        <f>[1]Catalyst!AQ187</f>
        <v>10932.881432207405</v>
      </c>
      <c r="I591" t="s">
        <v>127</v>
      </c>
      <c r="N591" s="2"/>
    </row>
    <row r="592" spans="1:14" x14ac:dyDescent="0.35">
      <c r="A592" t="s">
        <v>572</v>
      </c>
      <c r="B592" t="s">
        <v>72</v>
      </c>
      <c r="C592" t="s">
        <v>284</v>
      </c>
      <c r="D592" t="s">
        <v>16</v>
      </c>
      <c r="E592" t="s">
        <v>122</v>
      </c>
      <c r="G592" t="str">
        <f>[1]Catalyst!A188</f>
        <v xml:space="preserve">     NOx</v>
      </c>
      <c r="H592" s="4">
        <f>[1]Catalyst!AQ188</f>
        <v>26143.381082656993</v>
      </c>
      <c r="I592" t="s">
        <v>127</v>
      </c>
      <c r="N592" s="2"/>
    </row>
    <row r="593" spans="1:14" x14ac:dyDescent="0.35">
      <c r="A593" t="s">
        <v>572</v>
      </c>
      <c r="B593" t="s">
        <v>72</v>
      </c>
      <c r="C593" t="s">
        <v>284</v>
      </c>
      <c r="D593" t="s">
        <v>16</v>
      </c>
      <c r="E593" t="s">
        <v>122</v>
      </c>
      <c r="G593" t="str">
        <f>[1]Catalyst!A189</f>
        <v xml:space="preserve">     PM10</v>
      </c>
      <c r="H593" s="4">
        <f>[1]Catalyst!AQ189</f>
        <v>2807.7942524130372</v>
      </c>
      <c r="I593" t="s">
        <v>127</v>
      </c>
      <c r="N593" s="2"/>
    </row>
    <row r="594" spans="1:14" x14ac:dyDescent="0.35">
      <c r="A594" t="s">
        <v>572</v>
      </c>
      <c r="B594" t="s">
        <v>72</v>
      </c>
      <c r="C594" t="s">
        <v>284</v>
      </c>
      <c r="D594" t="s">
        <v>16</v>
      </c>
      <c r="E594" t="s">
        <v>122</v>
      </c>
      <c r="G594" t="str">
        <f>[1]Catalyst!A190</f>
        <v xml:space="preserve">     PM2.5</v>
      </c>
      <c r="H594" s="4">
        <f>[1]Catalyst!AQ190</f>
        <v>2188.6181459390687</v>
      </c>
      <c r="I594" t="s">
        <v>127</v>
      </c>
      <c r="N594" s="2"/>
    </row>
    <row r="595" spans="1:14" x14ac:dyDescent="0.35">
      <c r="A595" t="s">
        <v>572</v>
      </c>
      <c r="B595" t="s">
        <v>72</v>
      </c>
      <c r="C595" t="s">
        <v>284</v>
      </c>
      <c r="D595" t="s">
        <v>16</v>
      </c>
      <c r="E595" t="s">
        <v>122</v>
      </c>
      <c r="G595" t="str">
        <f>[1]Catalyst!A191</f>
        <v xml:space="preserve">     SOx</v>
      </c>
      <c r="H595" s="4">
        <f>[1]Catalyst!AQ191</f>
        <v>34139.058374969274</v>
      </c>
      <c r="I595" t="s">
        <v>127</v>
      </c>
      <c r="N595" s="2"/>
    </row>
    <row r="596" spans="1:14" x14ac:dyDescent="0.35">
      <c r="A596" t="s">
        <v>572</v>
      </c>
      <c r="B596" t="s">
        <v>72</v>
      </c>
      <c r="C596" t="s">
        <v>284</v>
      </c>
      <c r="D596" t="s">
        <v>16</v>
      </c>
      <c r="E596" t="s">
        <v>122</v>
      </c>
      <c r="G596" t="str">
        <f>[1]Catalyst!A192</f>
        <v xml:space="preserve">     BC</v>
      </c>
      <c r="H596" s="4">
        <f>[1]Catalyst!AQ192</f>
        <v>96.879397101964074</v>
      </c>
      <c r="I596" t="s">
        <v>127</v>
      </c>
      <c r="N596" s="2"/>
    </row>
    <row r="597" spans="1:14" x14ac:dyDescent="0.35">
      <c r="A597" t="s">
        <v>572</v>
      </c>
      <c r="B597" t="s">
        <v>72</v>
      </c>
      <c r="C597" t="s">
        <v>284</v>
      </c>
      <c r="D597" t="s">
        <v>16</v>
      </c>
      <c r="E597" t="s">
        <v>122</v>
      </c>
      <c r="G597" t="str">
        <f>[1]Catalyst!A193</f>
        <v xml:space="preserve">     OC</v>
      </c>
      <c r="H597" s="4">
        <f>[1]Catalyst!AQ193</f>
        <v>184.76905436442934</v>
      </c>
      <c r="I597" t="s">
        <v>127</v>
      </c>
      <c r="N597" s="2"/>
    </row>
    <row r="598" spans="1:14" x14ac:dyDescent="0.35">
      <c r="A598" t="s">
        <v>572</v>
      </c>
      <c r="B598" t="s">
        <v>56</v>
      </c>
      <c r="C598" t="s">
        <v>56</v>
      </c>
      <c r="D598" t="s">
        <v>155</v>
      </c>
      <c r="E598" t="s">
        <v>122</v>
      </c>
      <c r="G598" t="str">
        <f>[1]Catalyst!A133</f>
        <v>Energy Use: mmBtu/ton of product</v>
      </c>
      <c r="H598" s="4">
        <f>[1]Catalyst!Q133</f>
        <v>0</v>
      </c>
      <c r="N598" s="2"/>
    </row>
    <row r="599" spans="1:14" x14ac:dyDescent="0.35">
      <c r="A599" t="s">
        <v>572</v>
      </c>
      <c r="B599" t="s">
        <v>56</v>
      </c>
      <c r="C599" t="s">
        <v>56</v>
      </c>
      <c r="D599" t="s">
        <v>155</v>
      </c>
      <c r="E599" t="s">
        <v>122</v>
      </c>
      <c r="G599" t="str">
        <f>[1]Catalyst!A134</f>
        <v xml:space="preserve">     Total Energy</v>
      </c>
      <c r="H599" s="4">
        <f ca="1">[1]Catalyst!Q134</f>
        <v>99.846335472328391</v>
      </c>
      <c r="I599" t="s">
        <v>125</v>
      </c>
      <c r="N599" s="2"/>
    </row>
    <row r="600" spans="1:14" x14ac:dyDescent="0.35">
      <c r="A600" t="s">
        <v>572</v>
      </c>
      <c r="B600" t="s">
        <v>56</v>
      </c>
      <c r="C600" t="s">
        <v>56</v>
      </c>
      <c r="D600" t="s">
        <v>155</v>
      </c>
      <c r="E600" t="s">
        <v>122</v>
      </c>
      <c r="G600" t="str">
        <f>[1]Catalyst!A135</f>
        <v xml:space="preserve">     Fossil Fuels</v>
      </c>
      <c r="H600" s="4">
        <f ca="1">[1]Catalyst!Q135</f>
        <v>90.818954681601411</v>
      </c>
      <c r="I600" t="s">
        <v>125</v>
      </c>
      <c r="N600" s="2"/>
    </row>
    <row r="601" spans="1:14" x14ac:dyDescent="0.35">
      <c r="A601" t="s">
        <v>572</v>
      </c>
      <c r="B601" t="s">
        <v>56</v>
      </c>
      <c r="C601" t="s">
        <v>56</v>
      </c>
      <c r="D601" t="s">
        <v>155</v>
      </c>
      <c r="E601" t="s">
        <v>122</v>
      </c>
      <c r="G601" t="str">
        <f>[1]Catalyst!A136</f>
        <v xml:space="preserve">     Coal</v>
      </c>
      <c r="H601" s="4">
        <f ca="1">[1]Catalyst!Q136</f>
        <v>15.716951563763981</v>
      </c>
      <c r="I601" t="s">
        <v>125</v>
      </c>
      <c r="N601" s="2"/>
    </row>
    <row r="602" spans="1:14" x14ac:dyDescent="0.35">
      <c r="A602" t="s">
        <v>572</v>
      </c>
      <c r="B602" t="s">
        <v>56</v>
      </c>
      <c r="C602" t="s">
        <v>56</v>
      </c>
      <c r="D602" t="s">
        <v>155</v>
      </c>
      <c r="E602" t="s">
        <v>122</v>
      </c>
      <c r="G602" t="str">
        <f>[1]Catalyst!A137</f>
        <v xml:space="preserve">     Natural Gas</v>
      </c>
      <c r="H602" s="4">
        <f ca="1">[1]Catalyst!Q137</f>
        <v>61.750241302793725</v>
      </c>
      <c r="I602" t="s">
        <v>125</v>
      </c>
      <c r="N602" s="2"/>
    </row>
    <row r="603" spans="1:14" x14ac:dyDescent="0.35">
      <c r="A603" t="s">
        <v>572</v>
      </c>
      <c r="B603" t="s">
        <v>56</v>
      </c>
      <c r="C603" t="s">
        <v>56</v>
      </c>
      <c r="D603" t="s">
        <v>155</v>
      </c>
      <c r="E603" t="s">
        <v>122</v>
      </c>
      <c r="G603" t="str">
        <f>[1]Catalyst!A138</f>
        <v xml:space="preserve">     Petroleum</v>
      </c>
      <c r="H603" s="4">
        <f ca="1">[1]Catalyst!Q138</f>
        <v>13.351761815043707</v>
      </c>
      <c r="I603" t="s">
        <v>125</v>
      </c>
      <c r="N603" s="2"/>
    </row>
    <row r="604" spans="1:14" x14ac:dyDescent="0.35">
      <c r="A604" t="s">
        <v>572</v>
      </c>
      <c r="B604" t="s">
        <v>56</v>
      </c>
      <c r="C604" t="s">
        <v>56</v>
      </c>
      <c r="D604" t="s">
        <v>155</v>
      </c>
      <c r="E604" t="s">
        <v>122</v>
      </c>
      <c r="G604" t="str">
        <f>[1]Catalyst!A139</f>
        <v>Water consumption, gallons/ton</v>
      </c>
      <c r="H604" s="4">
        <f ca="1">[1]Catalyst!Q139</f>
        <v>19086.433699033445</v>
      </c>
      <c r="I604" t="s">
        <v>136</v>
      </c>
      <c r="N604" s="2"/>
    </row>
    <row r="605" spans="1:14" x14ac:dyDescent="0.35">
      <c r="A605" t="s">
        <v>572</v>
      </c>
      <c r="B605" t="s">
        <v>56</v>
      </c>
      <c r="C605" t="s">
        <v>56</v>
      </c>
      <c r="D605" t="s">
        <v>155</v>
      </c>
      <c r="E605" t="s">
        <v>122</v>
      </c>
      <c r="G605" t="str">
        <f>[1]Catalyst!A140</f>
        <v>Total Emissions: grams/ton</v>
      </c>
      <c r="H605" s="4">
        <f>[1]Catalyst!Q140</f>
        <v>0</v>
      </c>
      <c r="N605" s="2"/>
    </row>
    <row r="606" spans="1:14" x14ac:dyDescent="0.35">
      <c r="A606" t="s">
        <v>572</v>
      </c>
      <c r="B606" t="s">
        <v>56</v>
      </c>
      <c r="C606" t="s">
        <v>56</v>
      </c>
      <c r="D606" t="s">
        <v>155</v>
      </c>
      <c r="E606" t="s">
        <v>122</v>
      </c>
      <c r="G606" t="str">
        <f>[1]Catalyst!A141</f>
        <v xml:space="preserve">     VOC</v>
      </c>
      <c r="H606" s="4">
        <f ca="1">[1]Catalyst!Q141</f>
        <v>2753.6626505035047</v>
      </c>
      <c r="I606" t="s">
        <v>127</v>
      </c>
      <c r="N606" s="2"/>
    </row>
    <row r="607" spans="1:14" x14ac:dyDescent="0.35">
      <c r="A607" t="s">
        <v>572</v>
      </c>
      <c r="B607" t="s">
        <v>56</v>
      </c>
      <c r="C607" t="s">
        <v>56</v>
      </c>
      <c r="D607" t="s">
        <v>155</v>
      </c>
      <c r="E607" t="s">
        <v>122</v>
      </c>
      <c r="G607" t="str">
        <f>[1]Catalyst!A142</f>
        <v xml:space="preserve">     CO</v>
      </c>
      <c r="H607" s="4">
        <f ca="1">[1]Catalyst!Q142</f>
        <v>5995.0330853971291</v>
      </c>
      <c r="I607" t="s">
        <v>127</v>
      </c>
      <c r="N607" s="2"/>
    </row>
    <row r="608" spans="1:14" x14ac:dyDescent="0.35">
      <c r="A608" t="s">
        <v>572</v>
      </c>
      <c r="B608" t="s">
        <v>56</v>
      </c>
      <c r="C608" t="s">
        <v>56</v>
      </c>
      <c r="D608" t="s">
        <v>155</v>
      </c>
      <c r="E608" t="s">
        <v>122</v>
      </c>
      <c r="G608" t="str">
        <f>[1]Catalyst!A143</f>
        <v xml:space="preserve">     NOx</v>
      </c>
      <c r="H608" s="4">
        <f ca="1">[1]Catalyst!Q143</f>
        <v>9273.1851077183692</v>
      </c>
      <c r="I608" t="s">
        <v>127</v>
      </c>
      <c r="N608" s="2"/>
    </row>
    <row r="609" spans="1:14" x14ac:dyDescent="0.35">
      <c r="A609" t="s">
        <v>572</v>
      </c>
      <c r="B609" t="s">
        <v>56</v>
      </c>
      <c r="C609" t="s">
        <v>56</v>
      </c>
      <c r="D609" t="s">
        <v>155</v>
      </c>
      <c r="E609" t="s">
        <v>122</v>
      </c>
      <c r="G609" t="str">
        <f>[1]Catalyst!A144</f>
        <v xml:space="preserve">     PM10</v>
      </c>
      <c r="H609" s="4">
        <f ca="1">[1]Catalyst!Q144</f>
        <v>18728.070954319657</v>
      </c>
      <c r="I609" t="s">
        <v>127</v>
      </c>
      <c r="N609" s="2"/>
    </row>
    <row r="610" spans="1:14" x14ac:dyDescent="0.35">
      <c r="A610" t="s">
        <v>572</v>
      </c>
      <c r="B610" t="s">
        <v>56</v>
      </c>
      <c r="C610" t="s">
        <v>56</v>
      </c>
      <c r="D610" t="s">
        <v>155</v>
      </c>
      <c r="E610" t="s">
        <v>122</v>
      </c>
      <c r="G610" t="str">
        <f>[1]Catalyst!A145</f>
        <v xml:space="preserve">     PM2.5</v>
      </c>
      <c r="H610" s="4">
        <f ca="1">[1]Catalyst!Q145</f>
        <v>2399.9293636516472</v>
      </c>
      <c r="I610" t="s">
        <v>127</v>
      </c>
      <c r="N610" s="2"/>
    </row>
    <row r="611" spans="1:14" x14ac:dyDescent="0.35">
      <c r="A611" t="s">
        <v>572</v>
      </c>
      <c r="B611" t="s">
        <v>56</v>
      </c>
      <c r="C611" t="s">
        <v>56</v>
      </c>
      <c r="D611" t="s">
        <v>155</v>
      </c>
      <c r="E611" t="s">
        <v>122</v>
      </c>
      <c r="G611" t="str">
        <f>[1]Catalyst!A146</f>
        <v xml:space="preserve">     SOx</v>
      </c>
      <c r="H611" s="4">
        <f ca="1">[1]Catalyst!Q146</f>
        <v>20154.19215476661</v>
      </c>
      <c r="I611" t="s">
        <v>127</v>
      </c>
      <c r="N611" s="2"/>
    </row>
    <row r="612" spans="1:14" x14ac:dyDescent="0.35">
      <c r="A612" t="s">
        <v>572</v>
      </c>
      <c r="B612" t="s">
        <v>56</v>
      </c>
      <c r="C612" t="s">
        <v>56</v>
      </c>
      <c r="D612" t="s">
        <v>155</v>
      </c>
      <c r="E612" t="s">
        <v>122</v>
      </c>
      <c r="G612" t="str">
        <f>[1]Catalyst!A147</f>
        <v xml:space="preserve">     BC</v>
      </c>
      <c r="H612" s="4">
        <f ca="1">[1]Catalyst!Q147</f>
        <v>118.70682073226583</v>
      </c>
      <c r="I612" t="s">
        <v>127</v>
      </c>
      <c r="N612" s="2"/>
    </row>
    <row r="613" spans="1:14" x14ac:dyDescent="0.35">
      <c r="A613" t="s">
        <v>572</v>
      </c>
      <c r="B613" t="s">
        <v>56</v>
      </c>
      <c r="C613" t="s">
        <v>56</v>
      </c>
      <c r="D613" t="s">
        <v>155</v>
      </c>
      <c r="E613" t="s">
        <v>122</v>
      </c>
      <c r="G613" t="str">
        <f>[1]Catalyst!A148</f>
        <v xml:space="preserve">     OC</v>
      </c>
      <c r="H613" s="4">
        <f ca="1">[1]Catalyst!Q148</f>
        <v>165.44201482201308</v>
      </c>
      <c r="I613" t="s">
        <v>127</v>
      </c>
      <c r="N613" s="2"/>
    </row>
    <row r="614" spans="1:14" x14ac:dyDescent="0.35">
      <c r="A614" t="s">
        <v>572</v>
      </c>
      <c r="B614" t="s">
        <v>56</v>
      </c>
      <c r="C614" t="s">
        <v>56</v>
      </c>
      <c r="D614" t="s">
        <v>155</v>
      </c>
      <c r="E614" t="s">
        <v>122</v>
      </c>
      <c r="G614" t="str">
        <f>[1]Catalyst!A149</f>
        <v xml:space="preserve">     CH4</v>
      </c>
      <c r="H614" s="4">
        <f ca="1">[1]Catalyst!Q149</f>
        <v>20365.17195042763</v>
      </c>
      <c r="I614" t="s">
        <v>127</v>
      </c>
      <c r="N614" s="2"/>
    </row>
    <row r="615" spans="1:14" x14ac:dyDescent="0.35">
      <c r="A615" t="s">
        <v>572</v>
      </c>
      <c r="B615" t="s">
        <v>56</v>
      </c>
      <c r="C615" t="s">
        <v>56</v>
      </c>
      <c r="D615" t="s">
        <v>155</v>
      </c>
      <c r="E615" t="s">
        <v>122</v>
      </c>
      <c r="G615" t="str">
        <f>[1]Catalyst!A150</f>
        <v xml:space="preserve">     N2O</v>
      </c>
      <c r="H615" s="4">
        <f ca="1">[1]Catalyst!Q150</f>
        <v>3121.1727931778114</v>
      </c>
      <c r="I615" t="s">
        <v>127</v>
      </c>
      <c r="N615" s="2"/>
    </row>
    <row r="616" spans="1:14" x14ac:dyDescent="0.35">
      <c r="A616" t="s">
        <v>572</v>
      </c>
      <c r="B616" t="s">
        <v>56</v>
      </c>
      <c r="C616" t="s">
        <v>56</v>
      </c>
      <c r="D616" t="s">
        <v>155</v>
      </c>
      <c r="E616" t="s">
        <v>122</v>
      </c>
      <c r="G616" t="str">
        <f>[1]Catalyst!A151</f>
        <v xml:space="preserve">     CO2</v>
      </c>
      <c r="H616" s="4">
        <f ca="1">[1]Catalyst!Q151</f>
        <v>6583495.9331308315</v>
      </c>
      <c r="I616" t="s">
        <v>127</v>
      </c>
      <c r="N616" s="2"/>
    </row>
    <row r="617" spans="1:14" x14ac:dyDescent="0.35">
      <c r="A617" t="s">
        <v>572</v>
      </c>
      <c r="B617" t="s">
        <v>56</v>
      </c>
      <c r="C617" t="s">
        <v>56</v>
      </c>
      <c r="D617" t="s">
        <v>155</v>
      </c>
      <c r="E617" t="s">
        <v>122</v>
      </c>
      <c r="G617" t="str">
        <f>[1]Catalyst!A152</f>
        <v>Urban Emissions: grams/ton</v>
      </c>
      <c r="H617" s="4">
        <f>[1]Catalyst!Q152</f>
        <v>0</v>
      </c>
      <c r="N617" s="2"/>
    </row>
    <row r="618" spans="1:14" x14ac:dyDescent="0.35">
      <c r="A618" t="s">
        <v>572</v>
      </c>
      <c r="B618" t="s">
        <v>56</v>
      </c>
      <c r="C618" t="s">
        <v>56</v>
      </c>
      <c r="D618" t="s">
        <v>155</v>
      </c>
      <c r="E618" t="s">
        <v>122</v>
      </c>
      <c r="G618" t="str">
        <f>[1]Catalyst!A153</f>
        <v xml:space="preserve">     VOC</v>
      </c>
      <c r="H618" s="4">
        <f ca="1">[1]Catalyst!Q153</f>
        <v>76.45657406925676</v>
      </c>
      <c r="I618" t="s">
        <v>127</v>
      </c>
      <c r="N618" s="2"/>
    </row>
    <row r="619" spans="1:14" x14ac:dyDescent="0.35">
      <c r="A619" t="s">
        <v>572</v>
      </c>
      <c r="B619" t="s">
        <v>56</v>
      </c>
      <c r="C619" t="s">
        <v>56</v>
      </c>
      <c r="D619" t="s">
        <v>155</v>
      </c>
      <c r="E619" t="s">
        <v>122</v>
      </c>
      <c r="G619" t="str">
        <f>[1]Catalyst!A154</f>
        <v xml:space="preserve">     CO</v>
      </c>
      <c r="H619" s="4">
        <f ca="1">[1]Catalyst!Q154</f>
        <v>358.7076773071845</v>
      </c>
      <c r="I619" t="s">
        <v>127</v>
      </c>
      <c r="N619" s="2"/>
    </row>
    <row r="620" spans="1:14" x14ac:dyDescent="0.35">
      <c r="A620" t="s">
        <v>572</v>
      </c>
      <c r="B620" t="s">
        <v>56</v>
      </c>
      <c r="C620" t="s">
        <v>56</v>
      </c>
      <c r="D620" t="s">
        <v>155</v>
      </c>
      <c r="E620" t="s">
        <v>122</v>
      </c>
      <c r="G620" t="str">
        <f>[1]Catalyst!A155</f>
        <v xml:space="preserve">     NOx</v>
      </c>
      <c r="H620" s="4">
        <f ca="1">[1]Catalyst!Q155</f>
        <v>683.98982083393651</v>
      </c>
      <c r="I620" t="s">
        <v>127</v>
      </c>
      <c r="N620" s="2"/>
    </row>
    <row r="621" spans="1:14" x14ac:dyDescent="0.35">
      <c r="A621" t="s">
        <v>572</v>
      </c>
      <c r="B621" t="s">
        <v>56</v>
      </c>
      <c r="C621" t="s">
        <v>56</v>
      </c>
      <c r="D621" t="s">
        <v>155</v>
      </c>
      <c r="E621" t="s">
        <v>122</v>
      </c>
      <c r="G621" t="str">
        <f>[1]Catalyst!A156</f>
        <v xml:space="preserve">     PM10</v>
      </c>
      <c r="H621" s="4">
        <f ca="1">[1]Catalyst!Q156</f>
        <v>60.614451162788704</v>
      </c>
      <c r="I621" t="s">
        <v>127</v>
      </c>
      <c r="N621" s="2"/>
    </row>
    <row r="622" spans="1:14" x14ac:dyDescent="0.35">
      <c r="A622" t="s">
        <v>572</v>
      </c>
      <c r="B622" t="s">
        <v>56</v>
      </c>
      <c r="C622" t="s">
        <v>56</v>
      </c>
      <c r="D622" t="s">
        <v>155</v>
      </c>
      <c r="E622" t="s">
        <v>122</v>
      </c>
      <c r="G622" t="str">
        <f>[1]Catalyst!A157</f>
        <v xml:space="preserve">     PM2.5</v>
      </c>
      <c r="H622" s="4">
        <f ca="1">[1]Catalyst!Q157</f>
        <v>49.972753599908366</v>
      </c>
      <c r="I622" t="s">
        <v>127</v>
      </c>
      <c r="N622" s="2"/>
    </row>
    <row r="623" spans="1:14" x14ac:dyDescent="0.35">
      <c r="A623" t="s">
        <v>572</v>
      </c>
      <c r="B623" t="s">
        <v>56</v>
      </c>
      <c r="C623" t="s">
        <v>56</v>
      </c>
      <c r="D623" t="s">
        <v>155</v>
      </c>
      <c r="E623" t="s">
        <v>122</v>
      </c>
      <c r="G623" t="str">
        <f>[1]Catalyst!A158</f>
        <v xml:space="preserve">     SOx</v>
      </c>
      <c r="H623" s="4">
        <f ca="1">[1]Catalyst!Q158</f>
        <v>562.81619098595002</v>
      </c>
      <c r="I623" t="s">
        <v>127</v>
      </c>
      <c r="N623" s="2"/>
    </row>
    <row r="624" spans="1:14" x14ac:dyDescent="0.35">
      <c r="A624" t="s">
        <v>572</v>
      </c>
      <c r="B624" t="s">
        <v>56</v>
      </c>
      <c r="C624" t="s">
        <v>56</v>
      </c>
      <c r="D624" t="s">
        <v>155</v>
      </c>
      <c r="E624" t="s">
        <v>122</v>
      </c>
      <c r="G624" t="str">
        <f>[1]Catalyst!A159</f>
        <v xml:space="preserve">     BC</v>
      </c>
      <c r="H624" s="4">
        <f ca="1">[1]Catalyst!Q159</f>
        <v>3.0426139949246673</v>
      </c>
      <c r="I624" t="s">
        <v>127</v>
      </c>
      <c r="N624" s="2"/>
    </row>
    <row r="625" spans="1:14" x14ac:dyDescent="0.35">
      <c r="A625" t="s">
        <v>572</v>
      </c>
      <c r="B625" t="s">
        <v>56</v>
      </c>
      <c r="C625" t="s">
        <v>56</v>
      </c>
      <c r="D625" t="s">
        <v>155</v>
      </c>
      <c r="E625" t="s">
        <v>122</v>
      </c>
      <c r="G625" t="str">
        <f>[1]Catalyst!A160</f>
        <v xml:space="preserve">     OC</v>
      </c>
      <c r="H625" s="4">
        <f ca="1">[1]Catalyst!Q160</f>
        <v>10.339465119010834</v>
      </c>
      <c r="I625" t="s">
        <v>127</v>
      </c>
      <c r="N625" s="2"/>
    </row>
    <row r="626" spans="1:14" x14ac:dyDescent="0.35">
      <c r="A626" t="s">
        <v>572</v>
      </c>
      <c r="B626" t="s">
        <v>56</v>
      </c>
      <c r="C626" t="s">
        <v>56</v>
      </c>
      <c r="D626" t="s">
        <v>155</v>
      </c>
      <c r="E626" t="s">
        <v>122</v>
      </c>
      <c r="G626" t="str">
        <f>[1]Inputs!E1467</f>
        <v>Energy Use: mmBtu per ton</v>
      </c>
      <c r="H626" s="4">
        <f>[1]Inputs!AU1467</f>
        <v>0</v>
      </c>
      <c r="N626" s="2"/>
    </row>
    <row r="627" spans="1:14" x14ac:dyDescent="0.35">
      <c r="A627" t="s">
        <v>572</v>
      </c>
      <c r="B627" t="s">
        <v>56</v>
      </c>
      <c r="C627" t="s">
        <v>56</v>
      </c>
      <c r="D627" t="s">
        <v>155</v>
      </c>
      <c r="E627" t="s">
        <v>122</v>
      </c>
      <c r="G627" t="str">
        <f>[1]Inputs!E1468</f>
        <v xml:space="preserve">    Total energy</v>
      </c>
      <c r="H627" s="4">
        <f>[1]Inputs!AU1468</f>
        <v>18.158365390547626</v>
      </c>
      <c r="I627" t="s">
        <v>125</v>
      </c>
      <c r="N627" s="2"/>
    </row>
    <row r="628" spans="1:14" x14ac:dyDescent="0.35">
      <c r="A628" t="s">
        <v>572</v>
      </c>
      <c r="B628" t="s">
        <v>56</v>
      </c>
      <c r="C628" t="s">
        <v>56</v>
      </c>
      <c r="D628" t="s">
        <v>155</v>
      </c>
      <c r="E628" t="s">
        <v>122</v>
      </c>
      <c r="G628" t="str">
        <f>[1]Inputs!E1469</f>
        <v xml:space="preserve">    Fossil fuels</v>
      </c>
      <c r="H628" s="4">
        <f>[1]Inputs!AU1469</f>
        <v>16.029450613423386</v>
      </c>
      <c r="I628" t="s">
        <v>125</v>
      </c>
      <c r="N628" s="2"/>
    </row>
    <row r="629" spans="1:14" x14ac:dyDescent="0.35">
      <c r="A629" t="s">
        <v>572</v>
      </c>
      <c r="B629" t="s">
        <v>9</v>
      </c>
      <c r="C629" t="s">
        <v>9</v>
      </c>
      <c r="D629" t="s">
        <v>100</v>
      </c>
      <c r="E629" t="s">
        <v>122</v>
      </c>
      <c r="G629" t="str">
        <f>[1]Chemicals!A213</f>
        <v>Energy: mmBtu/ton</v>
      </c>
      <c r="H629" s="4">
        <f>[1]Chemicals!K213</f>
        <v>0</v>
      </c>
      <c r="N629" s="2"/>
    </row>
    <row r="630" spans="1:14" x14ac:dyDescent="0.35">
      <c r="A630" t="s">
        <v>572</v>
      </c>
      <c r="B630" t="s">
        <v>9</v>
      </c>
      <c r="C630" t="s">
        <v>9</v>
      </c>
      <c r="D630" t="s">
        <v>100</v>
      </c>
      <c r="E630" t="s">
        <v>122</v>
      </c>
      <c r="G630" t="str">
        <f>[1]Chemicals!A214</f>
        <v xml:space="preserve">     Total energy</v>
      </c>
      <c r="H630" s="4">
        <f ca="1">[1]Chemicals!K214</f>
        <v>29.047021581084458</v>
      </c>
      <c r="I630" t="s">
        <v>125</v>
      </c>
      <c r="N630" s="2"/>
    </row>
    <row r="631" spans="1:14" x14ac:dyDescent="0.35">
      <c r="A631" t="s">
        <v>572</v>
      </c>
      <c r="B631" t="s">
        <v>9</v>
      </c>
      <c r="C631" t="s">
        <v>9</v>
      </c>
      <c r="D631" t="s">
        <v>100</v>
      </c>
      <c r="E631" t="s">
        <v>122</v>
      </c>
      <c r="G631" t="str">
        <f>[1]Chemicals!A215</f>
        <v xml:space="preserve">     Fossil fuels</v>
      </c>
      <c r="H631" s="4">
        <f ca="1">[1]Chemicals!K215</f>
        <v>6.3781714791321784</v>
      </c>
      <c r="I631" t="s">
        <v>125</v>
      </c>
      <c r="N631" s="2"/>
    </row>
    <row r="632" spans="1:14" x14ac:dyDescent="0.35">
      <c r="A632" t="s">
        <v>572</v>
      </c>
      <c r="B632" t="s">
        <v>9</v>
      </c>
      <c r="C632" t="s">
        <v>9</v>
      </c>
      <c r="D632" t="s">
        <v>100</v>
      </c>
      <c r="E632" t="s">
        <v>122</v>
      </c>
      <c r="G632" t="str">
        <f>[1]Chemicals!A216</f>
        <v xml:space="preserve">     Coal</v>
      </c>
      <c r="H632" s="4">
        <f ca="1">[1]Chemicals!K216</f>
        <v>0.14315994442387098</v>
      </c>
      <c r="I632" t="s">
        <v>125</v>
      </c>
      <c r="N632" s="2"/>
    </row>
    <row r="633" spans="1:14" x14ac:dyDescent="0.35">
      <c r="A633" t="s">
        <v>572</v>
      </c>
      <c r="B633" t="s">
        <v>9</v>
      </c>
      <c r="C633" t="s">
        <v>9</v>
      </c>
      <c r="D633" t="s">
        <v>100</v>
      </c>
      <c r="E633" t="s">
        <v>122</v>
      </c>
      <c r="G633" t="str">
        <f>[1]Chemicals!A217</f>
        <v xml:space="preserve">     Natural gas</v>
      </c>
      <c r="H633" s="4">
        <f ca="1">[1]Chemicals!K217</f>
        <v>5.4199703713491978</v>
      </c>
      <c r="I633" t="s">
        <v>125</v>
      </c>
      <c r="N633" s="2"/>
    </row>
    <row r="634" spans="1:14" x14ac:dyDescent="0.35">
      <c r="A634" t="s">
        <v>572</v>
      </c>
      <c r="B634" t="s">
        <v>9</v>
      </c>
      <c r="C634" t="s">
        <v>9</v>
      </c>
      <c r="D634" t="s">
        <v>100</v>
      </c>
      <c r="E634" t="s">
        <v>122</v>
      </c>
      <c r="G634" t="str">
        <f>[1]Chemicals!A218</f>
        <v xml:space="preserve">     Petroleum</v>
      </c>
      <c r="H634" s="4">
        <f ca="1">[1]Chemicals!K218</f>
        <v>0.81504116335911103</v>
      </c>
      <c r="I634" t="s">
        <v>125</v>
      </c>
      <c r="N634" s="2"/>
    </row>
    <row r="635" spans="1:14" x14ac:dyDescent="0.35">
      <c r="A635" t="s">
        <v>572</v>
      </c>
      <c r="B635" t="s">
        <v>9</v>
      </c>
      <c r="C635" t="s">
        <v>9</v>
      </c>
      <c r="D635" t="s">
        <v>100</v>
      </c>
      <c r="E635" t="s">
        <v>122</v>
      </c>
      <c r="G635" t="str">
        <f>[1]Chemicals!A219</f>
        <v>Water consumption, gallons/ton</v>
      </c>
      <c r="H635" s="4">
        <f ca="1">[1]Chemicals!K219</f>
        <v>8870.0691902574526</v>
      </c>
      <c r="I635" t="s">
        <v>136</v>
      </c>
      <c r="N635" s="2"/>
    </row>
    <row r="636" spans="1:14" x14ac:dyDescent="0.35">
      <c r="A636" t="s">
        <v>572</v>
      </c>
      <c r="B636" t="s">
        <v>9</v>
      </c>
      <c r="C636" t="s">
        <v>9</v>
      </c>
      <c r="D636" t="s">
        <v>100</v>
      </c>
      <c r="E636" t="s">
        <v>122</v>
      </c>
      <c r="G636" t="str">
        <f>[1]Chemicals!A220</f>
        <v>Total Emissions: grams/ton</v>
      </c>
      <c r="H636" s="4">
        <f>[1]Chemicals!K220</f>
        <v>0</v>
      </c>
      <c r="N636" s="2"/>
    </row>
    <row r="637" spans="1:14" x14ac:dyDescent="0.35">
      <c r="A637" t="s">
        <v>572</v>
      </c>
      <c r="B637" t="s">
        <v>9</v>
      </c>
      <c r="C637" t="s">
        <v>9</v>
      </c>
      <c r="D637" t="s">
        <v>100</v>
      </c>
      <c r="E637" t="s">
        <v>122</v>
      </c>
      <c r="G637" t="str">
        <f>[1]Chemicals!A221</f>
        <v xml:space="preserve">     VOC</v>
      </c>
      <c r="H637" s="4">
        <f ca="1">[1]Chemicals!K221</f>
        <v>215.67288233022364</v>
      </c>
      <c r="I637" t="s">
        <v>127</v>
      </c>
      <c r="N637" s="2"/>
    </row>
    <row r="638" spans="1:14" x14ac:dyDescent="0.35">
      <c r="A638" t="s">
        <v>572</v>
      </c>
      <c r="B638" t="s">
        <v>9</v>
      </c>
      <c r="C638" t="s">
        <v>9</v>
      </c>
      <c r="D638" t="s">
        <v>100</v>
      </c>
      <c r="E638" t="s">
        <v>122</v>
      </c>
      <c r="G638" t="str">
        <f>[1]Chemicals!A222</f>
        <v xml:space="preserve">     CO</v>
      </c>
      <c r="H638" s="4">
        <f ca="1">[1]Chemicals!K222</f>
        <v>564.11172583926839</v>
      </c>
      <c r="I638" t="s">
        <v>127</v>
      </c>
      <c r="N638" s="2"/>
    </row>
    <row r="639" spans="1:14" x14ac:dyDescent="0.35">
      <c r="A639" t="s">
        <v>572</v>
      </c>
      <c r="B639" t="s">
        <v>9</v>
      </c>
      <c r="C639" t="s">
        <v>9</v>
      </c>
      <c r="D639" t="s">
        <v>100</v>
      </c>
      <c r="E639" t="s">
        <v>122</v>
      </c>
      <c r="G639" t="str">
        <f>[1]Chemicals!A223</f>
        <v xml:space="preserve">     NOx</v>
      </c>
      <c r="H639" s="4">
        <f ca="1">[1]Chemicals!K223</f>
        <v>1126.2531727733319</v>
      </c>
      <c r="I639" t="s">
        <v>127</v>
      </c>
      <c r="N639" s="2"/>
    </row>
    <row r="640" spans="1:14" x14ac:dyDescent="0.35">
      <c r="A640" t="s">
        <v>572</v>
      </c>
      <c r="B640" t="s">
        <v>9</v>
      </c>
      <c r="C640" t="s">
        <v>9</v>
      </c>
      <c r="D640" t="s">
        <v>100</v>
      </c>
      <c r="E640" t="s">
        <v>122</v>
      </c>
      <c r="G640" t="str">
        <f>[1]Chemicals!A224</f>
        <v xml:space="preserve">     PM10</v>
      </c>
      <c r="H640" s="4">
        <f ca="1">[1]Chemicals!K224</f>
        <v>63.350347132544975</v>
      </c>
      <c r="I640" t="s">
        <v>127</v>
      </c>
      <c r="N640" s="2"/>
    </row>
    <row r="641" spans="1:14" x14ac:dyDescent="0.35">
      <c r="A641" t="s">
        <v>572</v>
      </c>
      <c r="B641" t="s">
        <v>9</v>
      </c>
      <c r="C641" t="s">
        <v>9</v>
      </c>
      <c r="D641" t="s">
        <v>100</v>
      </c>
      <c r="E641" t="s">
        <v>122</v>
      </c>
      <c r="G641" t="str">
        <f>[1]Chemicals!A225</f>
        <v xml:space="preserve">     PM2.5</v>
      </c>
      <c r="H641" s="4">
        <f ca="1">[1]Chemicals!K225</f>
        <v>52.44671387619406</v>
      </c>
      <c r="I641" t="s">
        <v>127</v>
      </c>
      <c r="N641" s="2"/>
    </row>
    <row r="642" spans="1:14" x14ac:dyDescent="0.35">
      <c r="A642" t="s">
        <v>572</v>
      </c>
      <c r="B642" t="s">
        <v>9</v>
      </c>
      <c r="C642" t="s">
        <v>9</v>
      </c>
      <c r="D642" t="s">
        <v>100</v>
      </c>
      <c r="E642" t="s">
        <v>122</v>
      </c>
      <c r="G642" t="str">
        <f>[1]Chemicals!A226</f>
        <v xml:space="preserve">     SOx</v>
      </c>
      <c r="H642" s="4">
        <f ca="1">[1]Chemicals!K226</f>
        <v>298.32073958548602</v>
      </c>
      <c r="I642" t="s">
        <v>127</v>
      </c>
      <c r="N642" s="2"/>
    </row>
    <row r="643" spans="1:14" x14ac:dyDescent="0.35">
      <c r="A643" t="s">
        <v>572</v>
      </c>
      <c r="B643" t="s">
        <v>9</v>
      </c>
      <c r="C643" t="s">
        <v>9</v>
      </c>
      <c r="D643" t="s">
        <v>100</v>
      </c>
      <c r="E643" t="s">
        <v>122</v>
      </c>
      <c r="G643" t="str">
        <f>[1]Chemicals!A227</f>
        <v xml:space="preserve">     BC</v>
      </c>
      <c r="H643" s="4">
        <f ca="1">[1]Chemicals!K227</f>
        <v>7.1831082160728945</v>
      </c>
      <c r="I643" t="s">
        <v>127</v>
      </c>
      <c r="N643" s="2"/>
    </row>
    <row r="644" spans="1:14" x14ac:dyDescent="0.35">
      <c r="A644" t="s">
        <v>572</v>
      </c>
      <c r="B644" t="s">
        <v>9</v>
      </c>
      <c r="C644" t="s">
        <v>9</v>
      </c>
      <c r="D644" t="s">
        <v>100</v>
      </c>
      <c r="E644" t="s">
        <v>122</v>
      </c>
      <c r="G644" t="str">
        <f>[1]Chemicals!A228</f>
        <v xml:space="preserve">     OC</v>
      </c>
      <c r="H644" s="4">
        <f ca="1">[1]Chemicals!K228</f>
        <v>11.833404953590524</v>
      </c>
      <c r="I644" t="s">
        <v>127</v>
      </c>
      <c r="N644" s="2"/>
    </row>
    <row r="645" spans="1:14" x14ac:dyDescent="0.35">
      <c r="A645" t="s">
        <v>572</v>
      </c>
      <c r="B645" t="s">
        <v>9</v>
      </c>
      <c r="C645" t="s">
        <v>9</v>
      </c>
      <c r="D645" t="s">
        <v>100</v>
      </c>
      <c r="E645" t="s">
        <v>122</v>
      </c>
      <c r="G645" t="str">
        <f>[1]Chemicals!A229</f>
        <v xml:space="preserve">     CH4</v>
      </c>
      <c r="H645" s="4">
        <f ca="1">[1]Chemicals!K229</f>
        <v>1544.3032595558009</v>
      </c>
      <c r="I645" t="s">
        <v>127</v>
      </c>
      <c r="N645" s="2"/>
    </row>
    <row r="646" spans="1:14" x14ac:dyDescent="0.35">
      <c r="A646" t="s">
        <v>572</v>
      </c>
      <c r="B646" t="s">
        <v>9</v>
      </c>
      <c r="C646" t="s">
        <v>9</v>
      </c>
      <c r="D646" t="s">
        <v>100</v>
      </c>
      <c r="E646" t="s">
        <v>122</v>
      </c>
      <c r="G646" t="str">
        <f>[1]Chemicals!A230</f>
        <v xml:space="preserve">     N2O</v>
      </c>
      <c r="H646" s="4">
        <f ca="1">[1]Chemicals!K230</f>
        <v>674.08236855968516</v>
      </c>
      <c r="I646" t="s">
        <v>127</v>
      </c>
      <c r="N646" s="2"/>
    </row>
    <row r="647" spans="1:14" x14ac:dyDescent="0.35">
      <c r="A647" t="s">
        <v>572</v>
      </c>
      <c r="B647" t="s">
        <v>9</v>
      </c>
      <c r="C647" t="s">
        <v>9</v>
      </c>
      <c r="D647" t="s">
        <v>100</v>
      </c>
      <c r="E647" t="s">
        <v>122</v>
      </c>
      <c r="G647" t="str">
        <f>[1]Chemicals!A231</f>
        <v xml:space="preserve">     CO2</v>
      </c>
      <c r="H647" s="4">
        <f ca="1">[1]Chemicals!K231</f>
        <v>418488.14015884767</v>
      </c>
      <c r="I647" t="s">
        <v>127</v>
      </c>
      <c r="N647" s="2"/>
    </row>
    <row r="648" spans="1:14" x14ac:dyDescent="0.35">
      <c r="A648" t="s">
        <v>572</v>
      </c>
      <c r="B648" t="s">
        <v>9</v>
      </c>
      <c r="C648" t="s">
        <v>9</v>
      </c>
      <c r="D648" t="s">
        <v>100</v>
      </c>
      <c r="E648" t="s">
        <v>122</v>
      </c>
      <c r="G648" t="str">
        <f>[1]Chemicals!A232</f>
        <v>Urban emissions: grams/ton</v>
      </c>
      <c r="H648" s="4">
        <f>[1]Chemicals!K232</f>
        <v>0</v>
      </c>
      <c r="N648" s="2"/>
    </row>
    <row r="649" spans="1:14" x14ac:dyDescent="0.35">
      <c r="A649" t="s">
        <v>572</v>
      </c>
      <c r="B649" t="s">
        <v>9</v>
      </c>
      <c r="C649" t="s">
        <v>9</v>
      </c>
      <c r="D649" t="s">
        <v>100</v>
      </c>
      <c r="E649" t="s">
        <v>122</v>
      </c>
      <c r="G649" t="str">
        <f>[1]Chemicals!A233</f>
        <v xml:space="preserve">     VOC</v>
      </c>
      <c r="H649" s="4">
        <f ca="1">[1]Chemicals!K233</f>
        <v>5.8946633193547004</v>
      </c>
      <c r="I649" t="s">
        <v>127</v>
      </c>
      <c r="N649" s="2"/>
    </row>
    <row r="650" spans="1:14" x14ac:dyDescent="0.35">
      <c r="A650" t="s">
        <v>572</v>
      </c>
      <c r="B650" t="s">
        <v>9</v>
      </c>
      <c r="C650" t="s">
        <v>9</v>
      </c>
      <c r="D650" t="s">
        <v>100</v>
      </c>
      <c r="E650" t="s">
        <v>122</v>
      </c>
      <c r="G650" t="str">
        <f>[1]Chemicals!A234</f>
        <v xml:space="preserve">     CO</v>
      </c>
      <c r="H650" s="4">
        <f ca="1">[1]Chemicals!K234</f>
        <v>19.410722959201234</v>
      </c>
      <c r="I650" t="s">
        <v>127</v>
      </c>
      <c r="N650" s="2"/>
    </row>
    <row r="651" spans="1:14" x14ac:dyDescent="0.35">
      <c r="A651" t="s">
        <v>572</v>
      </c>
      <c r="B651" t="s">
        <v>9</v>
      </c>
      <c r="C651" t="s">
        <v>9</v>
      </c>
      <c r="D651" t="s">
        <v>100</v>
      </c>
      <c r="E651" t="s">
        <v>122</v>
      </c>
      <c r="G651" t="str">
        <f>[1]Chemicals!A235</f>
        <v xml:space="preserve">     NOx</v>
      </c>
      <c r="H651" s="4">
        <f ca="1">[1]Chemicals!K235</f>
        <v>29.644641381342229</v>
      </c>
      <c r="I651" t="s">
        <v>127</v>
      </c>
      <c r="N651" s="2"/>
    </row>
    <row r="652" spans="1:14" x14ac:dyDescent="0.35">
      <c r="A652" t="s">
        <v>572</v>
      </c>
      <c r="B652" t="s">
        <v>9</v>
      </c>
      <c r="C652" t="s">
        <v>9</v>
      </c>
      <c r="D652" t="s">
        <v>100</v>
      </c>
      <c r="E652" t="s">
        <v>122</v>
      </c>
      <c r="G652" t="str">
        <f>[1]Chemicals!A236</f>
        <v xml:space="preserve">     PM10</v>
      </c>
      <c r="H652" s="4">
        <f ca="1">[1]Chemicals!K236</f>
        <v>1.6485459975969805</v>
      </c>
      <c r="I652" t="s">
        <v>127</v>
      </c>
      <c r="N652" s="2"/>
    </row>
    <row r="653" spans="1:14" x14ac:dyDescent="0.35">
      <c r="A653" t="s">
        <v>572</v>
      </c>
      <c r="B653" t="s">
        <v>9</v>
      </c>
      <c r="C653" t="s">
        <v>9</v>
      </c>
      <c r="D653" t="s">
        <v>100</v>
      </c>
      <c r="E653" t="s">
        <v>122</v>
      </c>
      <c r="G653" t="str">
        <f>[1]Chemicals!A237</f>
        <v xml:space="preserve">     PM2.5</v>
      </c>
      <c r="H653" s="4">
        <f ca="1">[1]Chemicals!K237</f>
        <v>1.3929239970515932</v>
      </c>
      <c r="I653" t="s">
        <v>127</v>
      </c>
      <c r="N653" s="2"/>
    </row>
    <row r="654" spans="1:14" x14ac:dyDescent="0.35">
      <c r="A654" t="s">
        <v>572</v>
      </c>
      <c r="B654" t="s">
        <v>9</v>
      </c>
      <c r="C654" t="s">
        <v>9</v>
      </c>
      <c r="D654" t="s">
        <v>100</v>
      </c>
      <c r="E654" t="s">
        <v>122</v>
      </c>
      <c r="G654" t="str">
        <f>[1]Chemicals!A238</f>
        <v xml:space="preserve">     SOx</v>
      </c>
      <c r="H654" s="4">
        <f ca="1">[1]Chemicals!K238</f>
        <v>9.6435331182837682</v>
      </c>
      <c r="I654" t="s">
        <v>127</v>
      </c>
      <c r="N654" s="2"/>
    </row>
    <row r="655" spans="1:14" x14ac:dyDescent="0.35">
      <c r="A655" t="s">
        <v>572</v>
      </c>
      <c r="B655" t="s">
        <v>9</v>
      </c>
      <c r="C655" t="s">
        <v>9</v>
      </c>
      <c r="D655" t="s">
        <v>100</v>
      </c>
      <c r="E655" t="s">
        <v>122</v>
      </c>
      <c r="G655" t="str">
        <f>[1]Chemicals!A239</f>
        <v xml:space="preserve">     BC</v>
      </c>
      <c r="H655" s="4">
        <f ca="1">[1]Chemicals!K239</f>
        <v>0.13618062916263379</v>
      </c>
      <c r="I655" t="s">
        <v>127</v>
      </c>
      <c r="N655" s="2"/>
    </row>
    <row r="656" spans="1:14" x14ac:dyDescent="0.35">
      <c r="A656" t="s">
        <v>572</v>
      </c>
      <c r="B656" t="s">
        <v>9</v>
      </c>
      <c r="C656" t="s">
        <v>9</v>
      </c>
      <c r="D656" t="s">
        <v>100</v>
      </c>
      <c r="E656" t="s">
        <v>122</v>
      </c>
      <c r="G656" t="str">
        <f>[1]Chemicals!A240</f>
        <v xml:space="preserve">     OC</v>
      </c>
      <c r="H656" s="4">
        <f ca="1">[1]Chemicals!K240</f>
        <v>0.4476524752354904</v>
      </c>
      <c r="I656" t="s">
        <v>127</v>
      </c>
      <c r="N656" s="2"/>
    </row>
    <row r="657" spans="1:14" x14ac:dyDescent="0.35">
      <c r="A657" t="s">
        <v>572</v>
      </c>
      <c r="B657" t="s">
        <v>28</v>
      </c>
      <c r="C657" t="s">
        <v>251</v>
      </c>
      <c r="D657" t="s">
        <v>100</v>
      </c>
      <c r="E657" t="s">
        <v>122</v>
      </c>
      <c r="G657" t="str">
        <f>[1]Chemicals!A213</f>
        <v>Energy: mmBtu/ton</v>
      </c>
      <c r="H657" s="4">
        <f>[1]Chemicals!AY213</f>
        <v>0</v>
      </c>
      <c r="J657" t="s">
        <v>162</v>
      </c>
      <c r="N657" s="2"/>
    </row>
    <row r="658" spans="1:14" x14ac:dyDescent="0.35">
      <c r="A658" t="s">
        <v>572</v>
      </c>
      <c r="B658" t="s">
        <v>28</v>
      </c>
      <c r="C658" t="s">
        <v>251</v>
      </c>
      <c r="D658" t="s">
        <v>100</v>
      </c>
      <c r="E658" t="s">
        <v>122</v>
      </c>
      <c r="G658" t="str">
        <f>[1]Chemicals!A214</f>
        <v xml:space="preserve">     Total energy</v>
      </c>
      <c r="H658" s="4">
        <f ca="1">[1]Chemicals!AY214</f>
        <v>32.565320213361879</v>
      </c>
      <c r="I658" t="s">
        <v>125</v>
      </c>
      <c r="N658" s="2"/>
    </row>
    <row r="659" spans="1:14" x14ac:dyDescent="0.35">
      <c r="A659" t="s">
        <v>572</v>
      </c>
      <c r="B659" t="s">
        <v>28</v>
      </c>
      <c r="C659" t="s">
        <v>251</v>
      </c>
      <c r="D659" t="s">
        <v>100</v>
      </c>
      <c r="E659" t="s">
        <v>122</v>
      </c>
      <c r="G659" t="str">
        <f>[1]Chemicals!A215</f>
        <v xml:space="preserve">     Fossil fuels</v>
      </c>
      <c r="H659" s="4">
        <f ca="1">[1]Chemicals!AY215</f>
        <v>0.41870750337447932</v>
      </c>
      <c r="I659" t="s">
        <v>125</v>
      </c>
      <c r="N659" s="2"/>
    </row>
    <row r="660" spans="1:14" x14ac:dyDescent="0.35">
      <c r="A660" t="s">
        <v>572</v>
      </c>
      <c r="B660" t="s">
        <v>28</v>
      </c>
      <c r="C660" t="s">
        <v>251</v>
      </c>
      <c r="D660" t="s">
        <v>100</v>
      </c>
      <c r="E660" t="s">
        <v>122</v>
      </c>
      <c r="G660" t="str">
        <f>[1]Chemicals!A216</f>
        <v xml:space="preserve">     Coal</v>
      </c>
      <c r="H660" s="4">
        <f ca="1">[1]Chemicals!AY216</f>
        <v>8.6936167500025682E-2</v>
      </c>
      <c r="I660" t="s">
        <v>125</v>
      </c>
      <c r="N660" s="2"/>
    </row>
    <row r="661" spans="1:14" x14ac:dyDescent="0.35">
      <c r="A661" t="s">
        <v>572</v>
      </c>
      <c r="B661" t="s">
        <v>28</v>
      </c>
      <c r="C661" t="s">
        <v>251</v>
      </c>
      <c r="D661" t="s">
        <v>100</v>
      </c>
      <c r="E661" t="s">
        <v>122</v>
      </c>
      <c r="G661" t="str">
        <f>[1]Chemicals!A217</f>
        <v xml:space="preserve">     Natural gas</v>
      </c>
      <c r="H661" s="4">
        <f ca="1">[1]Chemicals!AY217</f>
        <v>0.22548770465364806</v>
      </c>
      <c r="I661" t="s">
        <v>125</v>
      </c>
      <c r="N661" s="2"/>
    </row>
    <row r="662" spans="1:14" x14ac:dyDescent="0.35">
      <c r="A662" t="s">
        <v>572</v>
      </c>
      <c r="B662" t="s">
        <v>28</v>
      </c>
      <c r="C662" t="s">
        <v>251</v>
      </c>
      <c r="D662" t="s">
        <v>100</v>
      </c>
      <c r="E662" t="s">
        <v>122</v>
      </c>
      <c r="G662" t="str">
        <f>[1]Chemicals!A218</f>
        <v xml:space="preserve">     Petroleum</v>
      </c>
      <c r="H662" s="4">
        <f ca="1">[1]Chemicals!AY218</f>
        <v>9.5276242531330699E-2</v>
      </c>
      <c r="I662" t="s">
        <v>125</v>
      </c>
      <c r="N662" s="2"/>
    </row>
    <row r="663" spans="1:14" x14ac:dyDescent="0.35">
      <c r="A663" t="s">
        <v>572</v>
      </c>
      <c r="B663" t="s">
        <v>28</v>
      </c>
      <c r="C663" t="s">
        <v>251</v>
      </c>
      <c r="D663" t="s">
        <v>100</v>
      </c>
      <c r="E663" t="s">
        <v>122</v>
      </c>
      <c r="G663" t="str">
        <f>[1]Chemicals!A219</f>
        <v>Water consumption, gallons/ton</v>
      </c>
      <c r="H663" s="4">
        <f ca="1">[1]Chemicals!AY219</f>
        <v>1171.7178633712942</v>
      </c>
      <c r="I663" t="s">
        <v>136</v>
      </c>
      <c r="N663" s="2"/>
    </row>
    <row r="664" spans="1:14" x14ac:dyDescent="0.35">
      <c r="A664" t="s">
        <v>572</v>
      </c>
      <c r="B664" t="s">
        <v>28</v>
      </c>
      <c r="C664" t="s">
        <v>251</v>
      </c>
      <c r="D664" t="s">
        <v>100</v>
      </c>
      <c r="E664" t="s">
        <v>122</v>
      </c>
      <c r="G664" t="str">
        <f>[1]Chemicals!A220</f>
        <v>Total Emissions: grams/ton</v>
      </c>
      <c r="H664" s="4">
        <f>[1]Chemicals!AY220</f>
        <v>0</v>
      </c>
      <c r="N664" s="2"/>
    </row>
    <row r="665" spans="1:14" x14ac:dyDescent="0.35">
      <c r="A665" t="s">
        <v>572</v>
      </c>
      <c r="B665" t="s">
        <v>28</v>
      </c>
      <c r="C665" t="s">
        <v>251</v>
      </c>
      <c r="D665" t="s">
        <v>100</v>
      </c>
      <c r="E665" t="s">
        <v>122</v>
      </c>
      <c r="G665" t="str">
        <f>[1]Chemicals!A221</f>
        <v xml:space="preserve">     VOC</v>
      </c>
      <c r="H665" s="4">
        <f ca="1">[1]Chemicals!AY221</f>
        <v>4.7707986786294869</v>
      </c>
      <c r="I665" t="s">
        <v>127</v>
      </c>
      <c r="N665" s="2"/>
    </row>
    <row r="666" spans="1:14" x14ac:dyDescent="0.35">
      <c r="A666" t="s">
        <v>572</v>
      </c>
      <c r="B666" t="s">
        <v>28</v>
      </c>
      <c r="C666" t="s">
        <v>251</v>
      </c>
      <c r="D666" t="s">
        <v>100</v>
      </c>
      <c r="E666" t="s">
        <v>122</v>
      </c>
      <c r="G666" t="str">
        <f>[1]Chemicals!A222</f>
        <v xml:space="preserve">     CO</v>
      </c>
      <c r="H666" s="4">
        <f ca="1">[1]Chemicals!AY222</f>
        <v>29.503483467031923</v>
      </c>
      <c r="I666" t="s">
        <v>127</v>
      </c>
      <c r="N666" s="2"/>
    </row>
    <row r="667" spans="1:14" x14ac:dyDescent="0.35">
      <c r="A667" t="s">
        <v>572</v>
      </c>
      <c r="B667" t="s">
        <v>28</v>
      </c>
      <c r="C667" t="s">
        <v>251</v>
      </c>
      <c r="D667" t="s">
        <v>100</v>
      </c>
      <c r="E667" t="s">
        <v>122</v>
      </c>
      <c r="G667" t="str">
        <f>[1]Chemicals!A223</f>
        <v xml:space="preserve">     NOx</v>
      </c>
      <c r="H667" s="4">
        <f ca="1">[1]Chemicals!AY223</f>
        <v>37.709168092683875</v>
      </c>
      <c r="I667" t="s">
        <v>127</v>
      </c>
      <c r="N667" s="2"/>
    </row>
    <row r="668" spans="1:14" x14ac:dyDescent="0.35">
      <c r="A668" t="s">
        <v>572</v>
      </c>
      <c r="B668" t="s">
        <v>28</v>
      </c>
      <c r="C668" t="s">
        <v>251</v>
      </c>
      <c r="D668" t="s">
        <v>100</v>
      </c>
      <c r="E668" t="s">
        <v>122</v>
      </c>
      <c r="G668" t="str">
        <f>[1]Chemicals!A224</f>
        <v xml:space="preserve">     PM10</v>
      </c>
      <c r="H668" s="4">
        <f ca="1">[1]Chemicals!AY224</f>
        <v>3.0236101711359731</v>
      </c>
      <c r="I668" t="s">
        <v>127</v>
      </c>
      <c r="N668" s="2"/>
    </row>
    <row r="669" spans="1:14" x14ac:dyDescent="0.35">
      <c r="A669" t="s">
        <v>572</v>
      </c>
      <c r="B669" t="s">
        <v>28</v>
      </c>
      <c r="C669" t="s">
        <v>251</v>
      </c>
      <c r="D669" t="s">
        <v>100</v>
      </c>
      <c r="E669" t="s">
        <v>122</v>
      </c>
      <c r="G669" t="str">
        <f>[1]Chemicals!A225</f>
        <v xml:space="preserve">     PM2.5</v>
      </c>
      <c r="H669" s="4">
        <f ca="1">[1]Chemicals!AY225</f>
        <v>1.6625135922636665</v>
      </c>
      <c r="I669" t="s">
        <v>127</v>
      </c>
      <c r="N669" s="2"/>
    </row>
    <row r="670" spans="1:14" x14ac:dyDescent="0.35">
      <c r="A670" t="s">
        <v>572</v>
      </c>
      <c r="B670" t="s">
        <v>28</v>
      </c>
      <c r="C670" t="s">
        <v>251</v>
      </c>
      <c r="D670" t="s">
        <v>100</v>
      </c>
      <c r="E670" t="s">
        <v>122</v>
      </c>
      <c r="G670" t="str">
        <f>[1]Chemicals!A226</f>
        <v xml:space="preserve">     SOx</v>
      </c>
      <c r="H670" s="4">
        <f ca="1">[1]Chemicals!AY226</f>
        <v>12.087144787573012</v>
      </c>
      <c r="I670" t="s">
        <v>127</v>
      </c>
      <c r="N670" s="2"/>
    </row>
    <row r="671" spans="1:14" x14ac:dyDescent="0.35">
      <c r="A671" t="s">
        <v>572</v>
      </c>
      <c r="B671" t="s">
        <v>28</v>
      </c>
      <c r="C671" t="s">
        <v>251</v>
      </c>
      <c r="D671" t="s">
        <v>100</v>
      </c>
      <c r="E671" t="s">
        <v>122</v>
      </c>
      <c r="G671" t="str">
        <f>[1]Chemicals!A227</f>
        <v xml:space="preserve">     BC</v>
      </c>
      <c r="H671" s="4">
        <f ca="1">[1]Chemicals!AY227</f>
        <v>0.10526776327391843</v>
      </c>
      <c r="I671" t="s">
        <v>127</v>
      </c>
      <c r="N671" s="2"/>
    </row>
    <row r="672" spans="1:14" x14ac:dyDescent="0.35">
      <c r="A672" t="s">
        <v>572</v>
      </c>
      <c r="B672" t="s">
        <v>28</v>
      </c>
      <c r="C672" t="s">
        <v>251</v>
      </c>
      <c r="D672" t="s">
        <v>100</v>
      </c>
      <c r="E672" t="s">
        <v>122</v>
      </c>
      <c r="G672" t="str">
        <f>[1]Chemicals!A228</f>
        <v xml:space="preserve">     OC</v>
      </c>
      <c r="H672" s="4">
        <f ca="1">[1]Chemicals!AY228</f>
        <v>0.62294499262197178</v>
      </c>
      <c r="I672" t="s">
        <v>127</v>
      </c>
      <c r="N672" s="2"/>
    </row>
    <row r="673" spans="1:14" x14ac:dyDescent="0.35">
      <c r="A673" t="s">
        <v>572</v>
      </c>
      <c r="B673" t="s">
        <v>28</v>
      </c>
      <c r="C673" t="s">
        <v>251</v>
      </c>
      <c r="D673" t="s">
        <v>100</v>
      </c>
      <c r="E673" t="s">
        <v>122</v>
      </c>
      <c r="G673" t="str">
        <f>[1]Chemicals!A229</f>
        <v xml:space="preserve">     CH4</v>
      </c>
      <c r="H673" s="4">
        <f ca="1">[1]Chemicals!AY229</f>
        <v>62.453090680236848</v>
      </c>
      <c r="I673" t="s">
        <v>127</v>
      </c>
      <c r="N673" s="2"/>
    </row>
    <row r="674" spans="1:14" x14ac:dyDescent="0.35">
      <c r="A674" t="s">
        <v>572</v>
      </c>
      <c r="B674" t="s">
        <v>28</v>
      </c>
      <c r="C674" t="s">
        <v>251</v>
      </c>
      <c r="D674" t="s">
        <v>100</v>
      </c>
      <c r="E674" t="s">
        <v>122</v>
      </c>
      <c r="G674" t="str">
        <f>[1]Chemicals!A230</f>
        <v xml:space="preserve">     N2O</v>
      </c>
      <c r="H674" s="4">
        <f ca="1">[1]Chemicals!AY230</f>
        <v>0.5004881329282993</v>
      </c>
      <c r="I674" t="s">
        <v>127</v>
      </c>
      <c r="N674" s="2"/>
    </row>
    <row r="675" spans="1:14" x14ac:dyDescent="0.35">
      <c r="A675" t="s">
        <v>572</v>
      </c>
      <c r="B675" t="s">
        <v>28</v>
      </c>
      <c r="C675" t="s">
        <v>251</v>
      </c>
      <c r="D675" t="s">
        <v>100</v>
      </c>
      <c r="E675" t="s">
        <v>122</v>
      </c>
      <c r="G675" t="str">
        <f>[1]Chemicals!A231</f>
        <v xml:space="preserve">     CO2</v>
      </c>
      <c r="H675" s="4">
        <f ca="1">[1]Chemicals!AY231</f>
        <v>30340.436983299809</v>
      </c>
      <c r="I675" t="s">
        <v>127</v>
      </c>
      <c r="N675" s="2"/>
    </row>
    <row r="676" spans="1:14" x14ac:dyDescent="0.35">
      <c r="A676" t="s">
        <v>572</v>
      </c>
      <c r="B676" t="s">
        <v>28</v>
      </c>
      <c r="C676" t="s">
        <v>251</v>
      </c>
      <c r="D676" t="s">
        <v>100</v>
      </c>
      <c r="E676" t="s">
        <v>122</v>
      </c>
      <c r="G676" t="str">
        <f>[1]Chemicals!A232</f>
        <v>Urban emissions: grams/ton</v>
      </c>
      <c r="H676" s="4">
        <f>[1]Chemicals!AY232</f>
        <v>0</v>
      </c>
      <c r="N676" s="2"/>
    </row>
    <row r="677" spans="1:14" x14ac:dyDescent="0.35">
      <c r="A677" t="s">
        <v>572</v>
      </c>
      <c r="B677" t="s">
        <v>28</v>
      </c>
      <c r="C677" t="s">
        <v>251</v>
      </c>
      <c r="D677" t="s">
        <v>100</v>
      </c>
      <c r="E677" t="s">
        <v>122</v>
      </c>
      <c r="G677" t="str">
        <f>[1]Chemicals!A233</f>
        <v xml:space="preserve">     VOC</v>
      </c>
      <c r="H677" s="4">
        <f ca="1">[1]Chemicals!AY233</f>
        <v>0.55891545218575667</v>
      </c>
      <c r="I677" t="s">
        <v>127</v>
      </c>
      <c r="N677" s="2"/>
    </row>
    <row r="678" spans="1:14" x14ac:dyDescent="0.35">
      <c r="A678" t="s">
        <v>572</v>
      </c>
      <c r="B678" t="s">
        <v>28</v>
      </c>
      <c r="C678" t="s">
        <v>251</v>
      </c>
      <c r="D678" t="s">
        <v>100</v>
      </c>
      <c r="E678" t="s">
        <v>122</v>
      </c>
      <c r="G678" t="str">
        <f>[1]Chemicals!A234</f>
        <v xml:space="preserve">     CO</v>
      </c>
      <c r="H678" s="4">
        <f ca="1">[1]Chemicals!AY234</f>
        <v>3.9048440493145837</v>
      </c>
      <c r="I678" t="s">
        <v>127</v>
      </c>
      <c r="N678" s="2"/>
    </row>
    <row r="679" spans="1:14" x14ac:dyDescent="0.35">
      <c r="A679" t="s">
        <v>572</v>
      </c>
      <c r="B679" t="s">
        <v>28</v>
      </c>
      <c r="C679" t="s">
        <v>251</v>
      </c>
      <c r="D679" t="s">
        <v>100</v>
      </c>
      <c r="E679" t="s">
        <v>122</v>
      </c>
      <c r="G679" t="str">
        <f>[1]Chemicals!A235</f>
        <v xml:space="preserve">     NOx</v>
      </c>
      <c r="H679" s="4">
        <f ca="1">[1]Chemicals!AY235</f>
        <v>5.9827931511792505</v>
      </c>
      <c r="I679" t="s">
        <v>127</v>
      </c>
      <c r="N679" s="2"/>
    </row>
    <row r="680" spans="1:14" x14ac:dyDescent="0.35">
      <c r="A680" t="s">
        <v>572</v>
      </c>
      <c r="B680" t="s">
        <v>28</v>
      </c>
      <c r="C680" t="s">
        <v>251</v>
      </c>
      <c r="D680" t="s">
        <v>100</v>
      </c>
      <c r="E680" t="s">
        <v>122</v>
      </c>
      <c r="G680" t="str">
        <f>[1]Chemicals!A236</f>
        <v xml:space="preserve">     PM10</v>
      </c>
      <c r="H680" s="4">
        <f ca="1">[1]Chemicals!AY236</f>
        <v>0.56665691705721477</v>
      </c>
      <c r="I680" t="s">
        <v>127</v>
      </c>
      <c r="N680" s="2"/>
    </row>
    <row r="681" spans="1:14" x14ac:dyDescent="0.35">
      <c r="A681" t="s">
        <v>572</v>
      </c>
      <c r="B681" t="s">
        <v>28</v>
      </c>
      <c r="C681" t="s">
        <v>251</v>
      </c>
      <c r="D681" t="s">
        <v>100</v>
      </c>
      <c r="E681" t="s">
        <v>122</v>
      </c>
      <c r="G681" t="str">
        <f>[1]Chemicals!A237</f>
        <v xml:space="preserve">     PM2.5</v>
      </c>
      <c r="H681" s="4">
        <f ca="1">[1]Chemicals!AY237</f>
        <v>0.4448843203615101</v>
      </c>
      <c r="I681" t="s">
        <v>127</v>
      </c>
      <c r="N681" s="2"/>
    </row>
    <row r="682" spans="1:14" x14ac:dyDescent="0.35">
      <c r="A682" t="s">
        <v>572</v>
      </c>
      <c r="B682" t="s">
        <v>28</v>
      </c>
      <c r="C682" t="s">
        <v>251</v>
      </c>
      <c r="D682" t="s">
        <v>100</v>
      </c>
      <c r="E682" t="s">
        <v>122</v>
      </c>
      <c r="G682" t="str">
        <f>[1]Chemicals!A238</f>
        <v xml:space="preserve">     SOx</v>
      </c>
      <c r="H682" s="4">
        <f ca="1">[1]Chemicals!AY238</f>
        <v>3.3129008263915294</v>
      </c>
      <c r="I682" t="s">
        <v>127</v>
      </c>
      <c r="N682" s="2"/>
    </row>
    <row r="683" spans="1:14" x14ac:dyDescent="0.35">
      <c r="A683" t="s">
        <v>572</v>
      </c>
      <c r="B683" t="s">
        <v>28</v>
      </c>
      <c r="C683" t="s">
        <v>251</v>
      </c>
      <c r="D683" t="s">
        <v>100</v>
      </c>
      <c r="E683" t="s">
        <v>122</v>
      </c>
      <c r="G683" t="str">
        <f>[1]Chemicals!A239</f>
        <v xml:space="preserve">     BC</v>
      </c>
      <c r="H683" s="4">
        <f ca="1">[1]Chemicals!AY239</f>
        <v>2.4414776086740479E-2</v>
      </c>
      <c r="I683" t="s">
        <v>127</v>
      </c>
      <c r="N683" s="2"/>
    </row>
    <row r="684" spans="1:14" x14ac:dyDescent="0.35">
      <c r="A684" t="s">
        <v>572</v>
      </c>
      <c r="B684" t="s">
        <v>28</v>
      </c>
      <c r="C684" t="s">
        <v>251</v>
      </c>
      <c r="D684" t="s">
        <v>100</v>
      </c>
      <c r="E684" t="s">
        <v>122</v>
      </c>
      <c r="G684" t="str">
        <f>[1]Chemicals!A240</f>
        <v xml:space="preserve">     OC</v>
      </c>
      <c r="H684" s="4">
        <f ca="1">[1]Chemicals!AY240</f>
        <v>0.15390810382634826</v>
      </c>
      <c r="I684" t="s">
        <v>127</v>
      </c>
      <c r="N684" s="2"/>
    </row>
    <row r="685" spans="1:14" x14ac:dyDescent="0.35">
      <c r="A685" t="s">
        <v>572</v>
      </c>
      <c r="B685" t="s">
        <v>74</v>
      </c>
      <c r="C685" t="s">
        <v>74</v>
      </c>
      <c r="D685" t="s">
        <v>16</v>
      </c>
      <c r="E685" t="s">
        <v>122</v>
      </c>
      <c r="G685" t="str">
        <f>[1]Catalyst!A133</f>
        <v>Energy Use: mmBtu/ton of product</v>
      </c>
      <c r="H685" s="4"/>
      <c r="N685" s="2"/>
    </row>
    <row r="686" spans="1:14" x14ac:dyDescent="0.35">
      <c r="A686" t="s">
        <v>572</v>
      </c>
      <c r="B686" t="s">
        <v>74</v>
      </c>
      <c r="C686" t="s">
        <v>74</v>
      </c>
      <c r="D686" t="s">
        <v>16</v>
      </c>
      <c r="E686" t="s">
        <v>122</v>
      </c>
      <c r="G686" t="str">
        <f>[1]Catalyst!A134</f>
        <v xml:space="preserve">     Total Energy</v>
      </c>
      <c r="H686" s="4">
        <f ca="1">[1]Catalyst!AA134</f>
        <v>77.044332492622956</v>
      </c>
      <c r="I686" t="s">
        <v>125</v>
      </c>
      <c r="N686" s="2"/>
    </row>
    <row r="687" spans="1:14" x14ac:dyDescent="0.35">
      <c r="A687" t="s">
        <v>572</v>
      </c>
      <c r="B687" t="s">
        <v>74</v>
      </c>
      <c r="C687" t="s">
        <v>74</v>
      </c>
      <c r="D687" t="s">
        <v>16</v>
      </c>
      <c r="E687" t="s">
        <v>122</v>
      </c>
      <c r="G687" t="str">
        <f>[1]Catalyst!A135</f>
        <v xml:space="preserve">     Fossil Fuels</v>
      </c>
      <c r="H687" s="4">
        <f ca="1">[1]Catalyst!AA135</f>
        <v>71.818515772710441</v>
      </c>
      <c r="I687" t="s">
        <v>125</v>
      </c>
      <c r="N687" s="2"/>
    </row>
    <row r="688" spans="1:14" x14ac:dyDescent="0.35">
      <c r="A688" t="s">
        <v>572</v>
      </c>
      <c r="B688" t="s">
        <v>74</v>
      </c>
      <c r="C688" t="s">
        <v>74</v>
      </c>
      <c r="D688" t="s">
        <v>16</v>
      </c>
      <c r="E688" t="s">
        <v>122</v>
      </c>
      <c r="G688" t="str">
        <f>[1]Catalyst!A136</f>
        <v xml:space="preserve">     Coal</v>
      </c>
      <c r="H688" s="4">
        <f ca="1">[1]Catalyst!AA136</f>
        <v>23.684519956051073</v>
      </c>
      <c r="I688" t="s">
        <v>125</v>
      </c>
      <c r="N688" s="2"/>
    </row>
    <row r="689" spans="1:14" x14ac:dyDescent="0.35">
      <c r="A689" t="s">
        <v>572</v>
      </c>
      <c r="B689" t="s">
        <v>74</v>
      </c>
      <c r="C689" t="s">
        <v>74</v>
      </c>
      <c r="D689" t="s">
        <v>16</v>
      </c>
      <c r="E689" t="s">
        <v>122</v>
      </c>
      <c r="G689" t="str">
        <f>[1]Catalyst!A137</f>
        <v xml:space="preserve">     Natural Gas</v>
      </c>
      <c r="H689" s="4">
        <f ca="1">[1]Catalyst!AA137</f>
        <v>44.972707284554488</v>
      </c>
      <c r="I689" t="s">
        <v>125</v>
      </c>
      <c r="N689" s="2"/>
    </row>
    <row r="690" spans="1:14" x14ac:dyDescent="0.35">
      <c r="A690" t="s">
        <v>572</v>
      </c>
      <c r="B690" t="s">
        <v>74</v>
      </c>
      <c r="C690" t="s">
        <v>74</v>
      </c>
      <c r="D690" t="s">
        <v>16</v>
      </c>
      <c r="E690" t="s">
        <v>122</v>
      </c>
      <c r="G690" t="str">
        <f>[1]Catalyst!A138</f>
        <v xml:space="preserve">     Petroleum</v>
      </c>
      <c r="H690" s="4">
        <f ca="1">[1]Catalyst!AA138</f>
        <v>3.1612885321048836</v>
      </c>
      <c r="I690" t="s">
        <v>125</v>
      </c>
      <c r="N690" s="2"/>
    </row>
    <row r="691" spans="1:14" x14ac:dyDescent="0.35">
      <c r="A691" t="s">
        <v>572</v>
      </c>
      <c r="B691" t="s">
        <v>74</v>
      </c>
      <c r="C691" t="s">
        <v>74</v>
      </c>
      <c r="D691" t="s">
        <v>16</v>
      </c>
      <c r="E691" t="s">
        <v>122</v>
      </c>
      <c r="G691" t="str">
        <f>[1]Catalyst!A139</f>
        <v>Water consumption, gallons/ton</v>
      </c>
      <c r="H691" s="4">
        <f ca="1">[1]Catalyst!AA139</f>
        <v>10151.040583457987</v>
      </c>
      <c r="I691" t="s">
        <v>136</v>
      </c>
      <c r="N691" s="2"/>
    </row>
    <row r="692" spans="1:14" x14ac:dyDescent="0.35">
      <c r="A692" t="s">
        <v>572</v>
      </c>
      <c r="B692" t="s">
        <v>74</v>
      </c>
      <c r="C692" t="s">
        <v>74</v>
      </c>
      <c r="D692" t="s">
        <v>16</v>
      </c>
      <c r="E692" t="s">
        <v>122</v>
      </c>
      <c r="G692" t="str">
        <f>[1]Catalyst!A140</f>
        <v>Total Emissions: grams/ton</v>
      </c>
      <c r="H692" s="4"/>
      <c r="N692" s="2"/>
    </row>
    <row r="693" spans="1:14" x14ac:dyDescent="0.35">
      <c r="A693" t="s">
        <v>572</v>
      </c>
      <c r="B693" t="s">
        <v>74</v>
      </c>
      <c r="C693" t="s">
        <v>74</v>
      </c>
      <c r="D693" t="s">
        <v>16</v>
      </c>
      <c r="E693" t="s">
        <v>122</v>
      </c>
      <c r="G693" t="str">
        <f>[1]Catalyst!A141</f>
        <v xml:space="preserve">     VOC</v>
      </c>
      <c r="H693" s="4">
        <f ca="1">[1]Catalyst!AA141</f>
        <v>832.04150405876567</v>
      </c>
      <c r="I693" t="s">
        <v>127</v>
      </c>
      <c r="N693" s="2"/>
    </row>
    <row r="694" spans="1:14" x14ac:dyDescent="0.35">
      <c r="A694" t="s">
        <v>572</v>
      </c>
      <c r="B694" t="s">
        <v>74</v>
      </c>
      <c r="C694" t="s">
        <v>74</v>
      </c>
      <c r="D694" t="s">
        <v>16</v>
      </c>
      <c r="E694" t="s">
        <v>122</v>
      </c>
      <c r="G694" t="str">
        <f>[1]Catalyst!A142</f>
        <v xml:space="preserve">     CO</v>
      </c>
      <c r="H694" s="4">
        <f ca="1">[1]Catalyst!AA142</f>
        <v>3395.0459223545813</v>
      </c>
      <c r="I694" t="s">
        <v>127</v>
      </c>
      <c r="N694" s="2"/>
    </row>
    <row r="695" spans="1:14" x14ac:dyDescent="0.35">
      <c r="A695" t="s">
        <v>572</v>
      </c>
      <c r="B695" t="s">
        <v>74</v>
      </c>
      <c r="C695" t="s">
        <v>74</v>
      </c>
      <c r="D695" t="s">
        <v>16</v>
      </c>
      <c r="E695" t="s">
        <v>122</v>
      </c>
      <c r="G695" t="str">
        <f>[1]Catalyst!A143</f>
        <v xml:space="preserve">     NOx</v>
      </c>
      <c r="H695" s="4">
        <f ca="1">[1]Catalyst!AA143</f>
        <v>23426.006592312508</v>
      </c>
      <c r="I695" t="s">
        <v>127</v>
      </c>
      <c r="N695" s="2"/>
    </row>
    <row r="696" spans="1:14" x14ac:dyDescent="0.35">
      <c r="A696" t="s">
        <v>572</v>
      </c>
      <c r="B696" t="s">
        <v>74</v>
      </c>
      <c r="C696" t="s">
        <v>74</v>
      </c>
      <c r="D696" t="s">
        <v>16</v>
      </c>
      <c r="E696" t="s">
        <v>122</v>
      </c>
      <c r="G696" t="str">
        <f>[1]Catalyst!A144</f>
        <v xml:space="preserve">     PM10</v>
      </c>
      <c r="H696" s="4">
        <f ca="1">[1]Catalyst!AA144</f>
        <v>583.99316826800111</v>
      </c>
      <c r="I696" t="s">
        <v>127</v>
      </c>
      <c r="N696" s="2"/>
    </row>
    <row r="697" spans="1:14" x14ac:dyDescent="0.35">
      <c r="A697" t="s">
        <v>572</v>
      </c>
      <c r="B697" t="s">
        <v>74</v>
      </c>
      <c r="C697" t="s">
        <v>74</v>
      </c>
      <c r="D697" t="s">
        <v>16</v>
      </c>
      <c r="E697" t="s">
        <v>122</v>
      </c>
      <c r="G697" t="str">
        <f>[1]Catalyst!A145</f>
        <v xml:space="preserve">     PM2.5</v>
      </c>
      <c r="H697" s="4">
        <f ca="1">[1]Catalyst!AA145</f>
        <v>353.28494962127775</v>
      </c>
      <c r="I697" t="s">
        <v>127</v>
      </c>
      <c r="N697" s="2"/>
    </row>
    <row r="698" spans="1:14" x14ac:dyDescent="0.35">
      <c r="A698" t="s">
        <v>572</v>
      </c>
      <c r="B698" t="s">
        <v>74</v>
      </c>
      <c r="C698" t="s">
        <v>74</v>
      </c>
      <c r="D698" t="s">
        <v>16</v>
      </c>
      <c r="E698" t="s">
        <v>122</v>
      </c>
      <c r="G698" t="str">
        <f>[1]Catalyst!A146</f>
        <v xml:space="preserve">     SOx</v>
      </c>
      <c r="H698" s="4">
        <f ca="1">[1]Catalyst!AA146</f>
        <v>5276.103908082232</v>
      </c>
      <c r="I698" t="s">
        <v>127</v>
      </c>
      <c r="N698" s="2"/>
    </row>
    <row r="699" spans="1:14" x14ac:dyDescent="0.35">
      <c r="A699" t="s">
        <v>572</v>
      </c>
      <c r="B699" t="s">
        <v>74</v>
      </c>
      <c r="C699" t="s">
        <v>74</v>
      </c>
      <c r="D699" t="s">
        <v>16</v>
      </c>
      <c r="E699" t="s">
        <v>122</v>
      </c>
      <c r="G699" t="str">
        <f>[1]Catalyst!A147</f>
        <v xml:space="preserve">     BC</v>
      </c>
      <c r="H699" s="4">
        <f ca="1">[1]Catalyst!AA147</f>
        <v>36.372810779795465</v>
      </c>
      <c r="I699" t="s">
        <v>127</v>
      </c>
      <c r="N699" s="2"/>
    </row>
    <row r="700" spans="1:14" x14ac:dyDescent="0.35">
      <c r="A700" t="s">
        <v>572</v>
      </c>
      <c r="B700" t="s">
        <v>74</v>
      </c>
      <c r="C700" t="s">
        <v>74</v>
      </c>
      <c r="D700" t="s">
        <v>16</v>
      </c>
      <c r="E700" t="s">
        <v>122</v>
      </c>
      <c r="G700" t="str">
        <f>[1]Catalyst!A148</f>
        <v xml:space="preserve">     OC</v>
      </c>
      <c r="H700" s="4">
        <f ca="1">[1]Catalyst!AA148</f>
        <v>91.400057998709471</v>
      </c>
      <c r="I700" t="s">
        <v>127</v>
      </c>
      <c r="N700" s="2"/>
    </row>
    <row r="701" spans="1:14" x14ac:dyDescent="0.35">
      <c r="A701" t="s">
        <v>572</v>
      </c>
      <c r="B701" t="s">
        <v>74</v>
      </c>
      <c r="C701" t="s">
        <v>74</v>
      </c>
      <c r="D701" t="s">
        <v>16</v>
      </c>
      <c r="E701" t="s">
        <v>122</v>
      </c>
      <c r="G701" t="str">
        <f>[1]Catalyst!A149</f>
        <v xml:space="preserve">     CH4</v>
      </c>
      <c r="H701" s="4">
        <f ca="1">[1]Catalyst!AA149</f>
        <v>13068.669166398879</v>
      </c>
      <c r="I701" t="s">
        <v>127</v>
      </c>
      <c r="N701" s="2"/>
    </row>
    <row r="702" spans="1:14" x14ac:dyDescent="0.35">
      <c r="A702" t="s">
        <v>572</v>
      </c>
      <c r="B702" t="s">
        <v>74</v>
      </c>
      <c r="C702" t="s">
        <v>74</v>
      </c>
      <c r="D702" t="s">
        <v>16</v>
      </c>
      <c r="E702" t="s">
        <v>122</v>
      </c>
      <c r="G702" t="str">
        <f>[1]Catalyst!A150</f>
        <v xml:space="preserve">     N2O</v>
      </c>
      <c r="H702" s="4">
        <f ca="1">[1]Catalyst!AA150</f>
        <v>298.80806229010926</v>
      </c>
      <c r="I702" t="s">
        <v>127</v>
      </c>
      <c r="N702" s="2"/>
    </row>
    <row r="703" spans="1:14" x14ac:dyDescent="0.35">
      <c r="A703" t="s">
        <v>572</v>
      </c>
      <c r="B703" t="s">
        <v>74</v>
      </c>
      <c r="C703" t="s">
        <v>74</v>
      </c>
      <c r="D703" t="s">
        <v>16</v>
      </c>
      <c r="E703" t="s">
        <v>122</v>
      </c>
      <c r="G703" t="str">
        <f>[1]Catalyst!A151</f>
        <v xml:space="preserve">     CO2</v>
      </c>
      <c r="H703" s="4">
        <f ca="1">[1]Catalyst!AA151</f>
        <v>5479540.7504533529</v>
      </c>
      <c r="I703" t="s">
        <v>127</v>
      </c>
      <c r="N703" s="2"/>
    </row>
    <row r="704" spans="1:14" x14ac:dyDescent="0.35">
      <c r="A704" t="s">
        <v>572</v>
      </c>
      <c r="B704" t="s">
        <v>74</v>
      </c>
      <c r="C704" t="s">
        <v>74</v>
      </c>
      <c r="D704" t="s">
        <v>16</v>
      </c>
      <c r="E704" t="s">
        <v>122</v>
      </c>
      <c r="G704" t="str">
        <f>[1]Catalyst!A152</f>
        <v>Urban Emissions: grams/ton</v>
      </c>
      <c r="H704" s="4"/>
      <c r="N704" s="2"/>
    </row>
    <row r="705" spans="1:14" x14ac:dyDescent="0.35">
      <c r="A705" t="s">
        <v>572</v>
      </c>
      <c r="B705" t="s">
        <v>74</v>
      </c>
      <c r="C705" t="s">
        <v>74</v>
      </c>
      <c r="D705" t="s">
        <v>16</v>
      </c>
      <c r="E705" t="s">
        <v>122</v>
      </c>
      <c r="G705" t="str">
        <f>[1]Catalyst!A153</f>
        <v xml:space="preserve">     VOC</v>
      </c>
      <c r="H705" s="4">
        <f ca="1">[1]Catalyst!AA153</f>
        <v>44.529024034497844</v>
      </c>
      <c r="I705" t="s">
        <v>127</v>
      </c>
      <c r="N705" s="2"/>
    </row>
    <row r="706" spans="1:14" x14ac:dyDescent="0.35">
      <c r="A706" t="s">
        <v>572</v>
      </c>
      <c r="B706" t="s">
        <v>74</v>
      </c>
      <c r="C706" t="s">
        <v>74</v>
      </c>
      <c r="D706" t="s">
        <v>16</v>
      </c>
      <c r="E706" t="s">
        <v>122</v>
      </c>
      <c r="G706" t="str">
        <f>[1]Catalyst!A154</f>
        <v xml:space="preserve">     CO</v>
      </c>
      <c r="H706" s="4">
        <f ca="1">[1]Catalyst!AA154</f>
        <v>378.35449767290078</v>
      </c>
      <c r="I706" t="s">
        <v>127</v>
      </c>
      <c r="N706" s="2"/>
    </row>
    <row r="707" spans="1:14" x14ac:dyDescent="0.35">
      <c r="A707" t="s">
        <v>572</v>
      </c>
      <c r="B707" t="s">
        <v>74</v>
      </c>
      <c r="C707" t="s">
        <v>74</v>
      </c>
      <c r="D707" t="s">
        <v>16</v>
      </c>
      <c r="E707" t="s">
        <v>122</v>
      </c>
      <c r="G707" t="str">
        <f>[1]Catalyst!A155</f>
        <v xml:space="preserve">     NOx</v>
      </c>
      <c r="H707" s="4">
        <f ca="1">[1]Catalyst!AA155</f>
        <v>771.13423313174133</v>
      </c>
      <c r="I707" t="s">
        <v>127</v>
      </c>
      <c r="N707" s="2"/>
    </row>
    <row r="708" spans="1:14" x14ac:dyDescent="0.35">
      <c r="A708" t="s">
        <v>572</v>
      </c>
      <c r="B708" t="s">
        <v>74</v>
      </c>
      <c r="C708" t="s">
        <v>74</v>
      </c>
      <c r="D708" t="s">
        <v>16</v>
      </c>
      <c r="E708" t="s">
        <v>122</v>
      </c>
      <c r="G708" t="str">
        <f>[1]Catalyst!A156</f>
        <v xml:space="preserve">     PM10</v>
      </c>
      <c r="H708" s="4">
        <f ca="1">[1]Catalyst!AA156</f>
        <v>71.161430115139567</v>
      </c>
      <c r="I708" t="s">
        <v>127</v>
      </c>
      <c r="N708" s="2"/>
    </row>
    <row r="709" spans="1:14" x14ac:dyDescent="0.35">
      <c r="A709" t="s">
        <v>572</v>
      </c>
      <c r="B709" t="s">
        <v>74</v>
      </c>
      <c r="C709" t="s">
        <v>74</v>
      </c>
      <c r="D709" t="s">
        <v>16</v>
      </c>
      <c r="E709" t="s">
        <v>122</v>
      </c>
      <c r="G709" t="str">
        <f>[1]Catalyst!A157</f>
        <v xml:space="preserve">     PM2.5</v>
      </c>
      <c r="H709" s="4">
        <f ca="1">[1]Catalyst!AA157</f>
        <v>56.753026397065355</v>
      </c>
      <c r="I709" t="s">
        <v>127</v>
      </c>
      <c r="N709" s="2"/>
    </row>
    <row r="710" spans="1:14" x14ac:dyDescent="0.35">
      <c r="A710" t="s">
        <v>572</v>
      </c>
      <c r="B710" t="s">
        <v>74</v>
      </c>
      <c r="C710" t="s">
        <v>74</v>
      </c>
      <c r="D710" t="s">
        <v>16</v>
      </c>
      <c r="E710" t="s">
        <v>122</v>
      </c>
      <c r="G710" t="str">
        <f>[1]Catalyst!A158</f>
        <v xml:space="preserve">     SOx</v>
      </c>
      <c r="H710" s="4">
        <f ca="1">[1]Catalyst!AA158</f>
        <v>793.19812879619963</v>
      </c>
      <c r="I710" t="s">
        <v>127</v>
      </c>
      <c r="N710" s="2"/>
    </row>
    <row r="711" spans="1:14" x14ac:dyDescent="0.35">
      <c r="A711" t="s">
        <v>572</v>
      </c>
      <c r="B711" t="s">
        <v>74</v>
      </c>
      <c r="C711" t="s">
        <v>74</v>
      </c>
      <c r="D711" t="s">
        <v>16</v>
      </c>
      <c r="E711" t="s">
        <v>122</v>
      </c>
      <c r="G711" t="str">
        <f>[1]Catalyst!A159</f>
        <v xml:space="preserve">     BC</v>
      </c>
      <c r="H711" s="4">
        <f ca="1">[1]Catalyst!AA159</f>
        <v>2.7317963239872629</v>
      </c>
      <c r="I711" t="s">
        <v>127</v>
      </c>
      <c r="N711" s="2"/>
    </row>
    <row r="712" spans="1:14" x14ac:dyDescent="0.35">
      <c r="A712" t="s">
        <v>572</v>
      </c>
      <c r="B712" t="s">
        <v>74</v>
      </c>
      <c r="C712" t="s">
        <v>74</v>
      </c>
      <c r="D712" t="s">
        <v>16</v>
      </c>
      <c r="E712" t="s">
        <v>122</v>
      </c>
      <c r="G712" t="str">
        <f>[1]Catalyst!A160</f>
        <v xml:space="preserve">     OC</v>
      </c>
      <c r="H712" s="4">
        <f ca="1">[1]Catalyst!AA160</f>
        <v>8.0533344770246558</v>
      </c>
      <c r="I712" t="s">
        <v>127</v>
      </c>
      <c r="N712" s="2"/>
    </row>
    <row r="713" spans="1:14" x14ac:dyDescent="0.35">
      <c r="A713" t="s">
        <v>572</v>
      </c>
      <c r="B713" t="s">
        <v>58</v>
      </c>
      <c r="C713" t="s">
        <v>16</v>
      </c>
      <c r="D713" t="s">
        <v>16</v>
      </c>
      <c r="E713" t="s">
        <v>122</v>
      </c>
      <c r="G713" t="str">
        <f>[1]Catalyst!A133</f>
        <v>Energy Use: mmBtu/ton of product</v>
      </c>
      <c r="H713" s="4">
        <f>[1]Catalyst!X133</f>
        <v>0</v>
      </c>
      <c r="N713" s="2"/>
    </row>
    <row r="714" spans="1:14" x14ac:dyDescent="0.35">
      <c r="A714" t="s">
        <v>572</v>
      </c>
      <c r="B714" t="s">
        <v>58</v>
      </c>
      <c r="C714" t="s">
        <v>16</v>
      </c>
      <c r="D714" t="s">
        <v>16</v>
      </c>
      <c r="E714" t="s">
        <v>122</v>
      </c>
      <c r="G714" t="str">
        <f>[1]Catalyst!A134</f>
        <v xml:space="preserve">     Total Energy</v>
      </c>
      <c r="H714" s="4">
        <f ca="1">[1]Catalyst!X134</f>
        <v>112.51194074478256</v>
      </c>
      <c r="I714" t="s">
        <v>125</v>
      </c>
      <c r="N714" s="2"/>
    </row>
    <row r="715" spans="1:14" x14ac:dyDescent="0.35">
      <c r="A715" t="s">
        <v>572</v>
      </c>
      <c r="B715" t="s">
        <v>58</v>
      </c>
      <c r="C715" t="s">
        <v>16</v>
      </c>
      <c r="D715" t="s">
        <v>16</v>
      </c>
      <c r="E715" t="s">
        <v>122</v>
      </c>
      <c r="G715" t="str">
        <f>[1]Catalyst!A135</f>
        <v xml:space="preserve">     Fossil Fuels</v>
      </c>
      <c r="H715" s="4">
        <f ca="1">[1]Catalyst!X135</f>
        <v>106.17984289507423</v>
      </c>
      <c r="I715" t="s">
        <v>125</v>
      </c>
      <c r="N715" s="2"/>
    </row>
    <row r="716" spans="1:14" x14ac:dyDescent="0.35">
      <c r="A716" t="s">
        <v>572</v>
      </c>
      <c r="B716" t="s">
        <v>58</v>
      </c>
      <c r="C716" t="s">
        <v>16</v>
      </c>
      <c r="D716" t="s">
        <v>16</v>
      </c>
      <c r="E716" t="s">
        <v>122</v>
      </c>
      <c r="G716" t="str">
        <f>[1]Catalyst!A136</f>
        <v xml:space="preserve">     Coal</v>
      </c>
      <c r="H716" s="4">
        <f ca="1">[1]Catalyst!X136</f>
        <v>7.4805120667323592</v>
      </c>
      <c r="I716" t="s">
        <v>125</v>
      </c>
      <c r="N716" s="2"/>
    </row>
    <row r="717" spans="1:14" x14ac:dyDescent="0.35">
      <c r="A717" t="s">
        <v>572</v>
      </c>
      <c r="B717" t="s">
        <v>58</v>
      </c>
      <c r="C717" t="s">
        <v>16</v>
      </c>
      <c r="D717" t="s">
        <v>16</v>
      </c>
      <c r="E717" t="s">
        <v>122</v>
      </c>
      <c r="G717" t="str">
        <f>[1]Catalyst!A137</f>
        <v xml:space="preserve">     Natural Gas</v>
      </c>
      <c r="H717" s="4">
        <f ca="1">[1]Catalyst!X137</f>
        <v>58.370518006921976</v>
      </c>
      <c r="I717" t="s">
        <v>125</v>
      </c>
      <c r="N717" s="2"/>
    </row>
    <row r="718" spans="1:14" x14ac:dyDescent="0.35">
      <c r="A718" t="s">
        <v>572</v>
      </c>
      <c r="B718" t="s">
        <v>58</v>
      </c>
      <c r="C718" t="s">
        <v>16</v>
      </c>
      <c r="D718" t="s">
        <v>16</v>
      </c>
      <c r="E718" t="s">
        <v>122</v>
      </c>
      <c r="G718" t="str">
        <f>[1]Catalyst!A138</f>
        <v xml:space="preserve">     Petroleum</v>
      </c>
      <c r="H718" s="4">
        <f ca="1">[1]Catalyst!X138</f>
        <v>40.328812821419902</v>
      </c>
      <c r="I718" t="s">
        <v>125</v>
      </c>
      <c r="N718" s="2"/>
    </row>
    <row r="719" spans="1:14" x14ac:dyDescent="0.35">
      <c r="A719" t="s">
        <v>572</v>
      </c>
      <c r="B719" t="s">
        <v>58</v>
      </c>
      <c r="C719" t="s">
        <v>16</v>
      </c>
      <c r="D719" t="s">
        <v>16</v>
      </c>
      <c r="E719" t="s">
        <v>122</v>
      </c>
      <c r="G719" t="str">
        <f>[1]Catalyst!A139</f>
        <v>Water consumption, gallons/ton</v>
      </c>
      <c r="H719" s="4">
        <f ca="1">[1]Catalyst!X139</f>
        <v>8325.7631346856706</v>
      </c>
      <c r="I719" t="s">
        <v>136</v>
      </c>
      <c r="N719" s="2"/>
    </row>
    <row r="720" spans="1:14" x14ac:dyDescent="0.35">
      <c r="A720" t="s">
        <v>572</v>
      </c>
      <c r="B720" t="s">
        <v>58</v>
      </c>
      <c r="C720" t="s">
        <v>16</v>
      </c>
      <c r="D720" t="s">
        <v>16</v>
      </c>
      <c r="E720" t="s">
        <v>122</v>
      </c>
      <c r="G720" t="str">
        <f>[1]Catalyst!A140</f>
        <v>Total Emissions: grams/ton</v>
      </c>
      <c r="H720" s="4">
        <f>[1]Catalyst!X140</f>
        <v>0</v>
      </c>
      <c r="N720" s="2"/>
    </row>
    <row r="721" spans="1:14" x14ac:dyDescent="0.35">
      <c r="A721" t="s">
        <v>572</v>
      </c>
      <c r="B721" t="s">
        <v>58</v>
      </c>
      <c r="C721" t="s">
        <v>16</v>
      </c>
      <c r="D721" t="s">
        <v>16</v>
      </c>
      <c r="E721" t="s">
        <v>122</v>
      </c>
      <c r="G721" t="str">
        <f>[1]Catalyst!A141</f>
        <v xml:space="preserve">     VOC</v>
      </c>
      <c r="H721" s="4">
        <f ca="1">[1]Catalyst!X141</f>
        <v>1737.8894894032967</v>
      </c>
      <c r="I721" t="s">
        <v>127</v>
      </c>
      <c r="N721" s="2"/>
    </row>
    <row r="722" spans="1:14" x14ac:dyDescent="0.35">
      <c r="A722" t="s">
        <v>572</v>
      </c>
      <c r="B722" t="s">
        <v>58</v>
      </c>
      <c r="C722" t="s">
        <v>16</v>
      </c>
      <c r="D722" t="s">
        <v>16</v>
      </c>
      <c r="E722" t="s">
        <v>122</v>
      </c>
      <c r="G722" t="str">
        <f>[1]Catalyst!A142</f>
        <v xml:space="preserve">     CO</v>
      </c>
      <c r="H722" s="4">
        <f ca="1">[1]Catalyst!X142</f>
        <v>9595.4171503456837</v>
      </c>
      <c r="I722" t="s">
        <v>127</v>
      </c>
      <c r="N722" s="2"/>
    </row>
    <row r="723" spans="1:14" x14ac:dyDescent="0.35">
      <c r="A723" t="s">
        <v>572</v>
      </c>
      <c r="B723" t="s">
        <v>58</v>
      </c>
      <c r="C723" t="s">
        <v>16</v>
      </c>
      <c r="D723" t="s">
        <v>16</v>
      </c>
      <c r="E723" t="s">
        <v>122</v>
      </c>
      <c r="G723" t="str">
        <f>[1]Catalyst!A143</f>
        <v xml:space="preserve">     NOx</v>
      </c>
      <c r="H723" s="4">
        <f ca="1">[1]Catalyst!X143</f>
        <v>9806.8968030243977</v>
      </c>
      <c r="I723" t="s">
        <v>127</v>
      </c>
      <c r="N723" s="2"/>
    </row>
    <row r="724" spans="1:14" x14ac:dyDescent="0.35">
      <c r="A724" t="s">
        <v>572</v>
      </c>
      <c r="B724" t="s">
        <v>58</v>
      </c>
      <c r="C724" t="s">
        <v>16</v>
      </c>
      <c r="D724" t="s">
        <v>16</v>
      </c>
      <c r="E724" t="s">
        <v>122</v>
      </c>
      <c r="G724" t="str">
        <f>[1]Catalyst!A144</f>
        <v xml:space="preserve">     PM10</v>
      </c>
      <c r="H724" s="4">
        <f ca="1">[1]Catalyst!X144</f>
        <v>3786.1352043234569</v>
      </c>
      <c r="I724" t="s">
        <v>127</v>
      </c>
      <c r="N724" s="2"/>
    </row>
    <row r="725" spans="1:14" x14ac:dyDescent="0.35">
      <c r="A725" t="s">
        <v>572</v>
      </c>
      <c r="B725" t="s">
        <v>58</v>
      </c>
      <c r="C725" t="s">
        <v>16</v>
      </c>
      <c r="D725" t="s">
        <v>16</v>
      </c>
      <c r="E725" t="s">
        <v>122</v>
      </c>
      <c r="G725" t="str">
        <f>[1]Catalyst!A145</f>
        <v xml:space="preserve">     PM2.5</v>
      </c>
      <c r="H725" s="4">
        <f ca="1">[1]Catalyst!X145</f>
        <v>724.3397504889158</v>
      </c>
      <c r="I725" t="s">
        <v>127</v>
      </c>
      <c r="N725" s="2"/>
    </row>
    <row r="726" spans="1:14" x14ac:dyDescent="0.35">
      <c r="A726" t="s">
        <v>572</v>
      </c>
      <c r="B726" t="s">
        <v>58</v>
      </c>
      <c r="C726" t="s">
        <v>16</v>
      </c>
      <c r="D726" t="s">
        <v>16</v>
      </c>
      <c r="E726" t="s">
        <v>122</v>
      </c>
      <c r="G726" t="str">
        <f>[1]Catalyst!A146</f>
        <v xml:space="preserve">     SOx</v>
      </c>
      <c r="H726" s="4">
        <f ca="1">[1]Catalyst!X146</f>
        <v>6569.8168017406251</v>
      </c>
      <c r="I726" t="s">
        <v>127</v>
      </c>
      <c r="N726" s="2"/>
    </row>
    <row r="727" spans="1:14" x14ac:dyDescent="0.35">
      <c r="A727" t="s">
        <v>572</v>
      </c>
      <c r="B727" t="s">
        <v>58</v>
      </c>
      <c r="C727" t="s">
        <v>16</v>
      </c>
      <c r="D727" t="s">
        <v>16</v>
      </c>
      <c r="E727" t="s">
        <v>122</v>
      </c>
      <c r="G727" t="str">
        <f>[1]Catalyst!A147</f>
        <v xml:space="preserve">     BC</v>
      </c>
      <c r="H727" s="4">
        <f ca="1">[1]Catalyst!X147</f>
        <v>54.644093698530199</v>
      </c>
      <c r="I727" t="s">
        <v>127</v>
      </c>
      <c r="N727" s="2"/>
    </row>
    <row r="728" spans="1:14" x14ac:dyDescent="0.35">
      <c r="A728" t="s">
        <v>572</v>
      </c>
      <c r="B728" t="s">
        <v>58</v>
      </c>
      <c r="C728" t="s">
        <v>16</v>
      </c>
      <c r="D728" t="s">
        <v>16</v>
      </c>
      <c r="E728" t="s">
        <v>122</v>
      </c>
      <c r="G728" t="str">
        <f>[1]Catalyst!A148</f>
        <v xml:space="preserve">     OC</v>
      </c>
      <c r="H728" s="4">
        <f ca="1">[1]Catalyst!X148</f>
        <v>116.66293445829346</v>
      </c>
      <c r="I728" t="s">
        <v>127</v>
      </c>
      <c r="N728" s="2"/>
    </row>
    <row r="729" spans="1:14" x14ac:dyDescent="0.35">
      <c r="A729" t="s">
        <v>572</v>
      </c>
      <c r="B729" t="s">
        <v>58</v>
      </c>
      <c r="C729" t="s">
        <v>16</v>
      </c>
      <c r="D729" t="s">
        <v>16</v>
      </c>
      <c r="E729" t="s">
        <v>122</v>
      </c>
      <c r="G729" t="str">
        <f>[1]Catalyst!A149</f>
        <v xml:space="preserve">     CH4</v>
      </c>
      <c r="H729" s="4">
        <f ca="1">[1]Catalyst!X149</f>
        <v>16850.635907762007</v>
      </c>
      <c r="I729" t="s">
        <v>127</v>
      </c>
      <c r="N729" s="2"/>
    </row>
    <row r="730" spans="1:14" x14ac:dyDescent="0.35">
      <c r="A730" t="s">
        <v>572</v>
      </c>
      <c r="B730" t="s">
        <v>58</v>
      </c>
      <c r="C730" t="s">
        <v>16</v>
      </c>
      <c r="D730" t="s">
        <v>16</v>
      </c>
      <c r="E730" t="s">
        <v>122</v>
      </c>
      <c r="G730" t="str">
        <f>[1]Catalyst!A150</f>
        <v xml:space="preserve">     N2O</v>
      </c>
      <c r="H730" s="4">
        <f ca="1">[1]Catalyst!X150</f>
        <v>468.5352081787986</v>
      </c>
      <c r="I730" t="s">
        <v>127</v>
      </c>
      <c r="N730" s="2"/>
    </row>
    <row r="731" spans="1:14" x14ac:dyDescent="0.35">
      <c r="A731" t="s">
        <v>572</v>
      </c>
      <c r="B731" t="s">
        <v>58</v>
      </c>
      <c r="C731" t="s">
        <v>16</v>
      </c>
      <c r="D731" t="s">
        <v>16</v>
      </c>
      <c r="E731" t="s">
        <v>122</v>
      </c>
      <c r="G731" t="str">
        <f>[1]Catalyst!A151</f>
        <v xml:space="preserve">     CO2</v>
      </c>
      <c r="H731" s="4">
        <f ca="1">[1]Catalyst!X151</f>
        <v>7598279.4422780387</v>
      </c>
      <c r="I731" t="s">
        <v>127</v>
      </c>
      <c r="N731" s="2"/>
    </row>
    <row r="732" spans="1:14" x14ac:dyDescent="0.35">
      <c r="A732" t="s">
        <v>572</v>
      </c>
      <c r="B732" t="s">
        <v>58</v>
      </c>
      <c r="C732" t="s">
        <v>16</v>
      </c>
      <c r="D732" t="s">
        <v>16</v>
      </c>
      <c r="E732" t="s">
        <v>122</v>
      </c>
      <c r="G732" t="str">
        <f>[1]Catalyst!A152</f>
        <v>Urban Emissions: grams/ton</v>
      </c>
      <c r="H732" s="4">
        <f>[1]Catalyst!X152</f>
        <v>0</v>
      </c>
      <c r="N732" s="2"/>
    </row>
    <row r="733" spans="1:14" x14ac:dyDescent="0.35">
      <c r="A733" t="s">
        <v>572</v>
      </c>
      <c r="B733" t="s">
        <v>58</v>
      </c>
      <c r="C733" t="s">
        <v>16</v>
      </c>
      <c r="D733" t="s">
        <v>16</v>
      </c>
      <c r="E733" t="s">
        <v>122</v>
      </c>
      <c r="G733" t="str">
        <f>[1]Catalyst!A153</f>
        <v xml:space="preserve">     VOC</v>
      </c>
      <c r="H733" s="4">
        <f ca="1">[1]Catalyst!X153</f>
        <v>139.9434515344617</v>
      </c>
      <c r="I733" t="s">
        <v>127</v>
      </c>
      <c r="N733" s="2"/>
    </row>
    <row r="734" spans="1:14" x14ac:dyDescent="0.35">
      <c r="A734" t="s">
        <v>572</v>
      </c>
      <c r="B734" t="s">
        <v>58</v>
      </c>
      <c r="C734" t="s">
        <v>16</v>
      </c>
      <c r="D734" t="s">
        <v>16</v>
      </c>
      <c r="E734" t="s">
        <v>122</v>
      </c>
      <c r="G734" t="str">
        <f>[1]Catalyst!A154</f>
        <v xml:space="preserve">     CO</v>
      </c>
      <c r="H734" s="4">
        <f ca="1">[1]Catalyst!X154</f>
        <v>303.001635185216</v>
      </c>
      <c r="I734" t="s">
        <v>127</v>
      </c>
      <c r="N734" s="2"/>
    </row>
    <row r="735" spans="1:14" x14ac:dyDescent="0.35">
      <c r="A735" t="s">
        <v>572</v>
      </c>
      <c r="B735" t="s">
        <v>58</v>
      </c>
      <c r="C735" t="s">
        <v>16</v>
      </c>
      <c r="D735" t="s">
        <v>16</v>
      </c>
      <c r="E735" t="s">
        <v>122</v>
      </c>
      <c r="G735" t="str">
        <f>[1]Catalyst!A155</f>
        <v xml:space="preserve">     NOx</v>
      </c>
      <c r="H735" s="4">
        <f ca="1">[1]Catalyst!X155</f>
        <v>502.45945502243387</v>
      </c>
      <c r="I735" t="s">
        <v>127</v>
      </c>
      <c r="N735" s="2"/>
    </row>
    <row r="736" spans="1:14" x14ac:dyDescent="0.35">
      <c r="A736" t="s">
        <v>572</v>
      </c>
      <c r="B736" t="s">
        <v>58</v>
      </c>
      <c r="C736" t="s">
        <v>16</v>
      </c>
      <c r="D736" t="s">
        <v>16</v>
      </c>
      <c r="E736" t="s">
        <v>122</v>
      </c>
      <c r="G736" t="str">
        <f>[1]Catalyst!A156</f>
        <v xml:space="preserve">     PM10</v>
      </c>
      <c r="H736" s="4">
        <f ca="1">[1]Catalyst!X156</f>
        <v>47.81286238022458</v>
      </c>
      <c r="I736" t="s">
        <v>127</v>
      </c>
      <c r="N736" s="2"/>
    </row>
    <row r="737" spans="1:14" x14ac:dyDescent="0.35">
      <c r="A737" t="s">
        <v>572</v>
      </c>
      <c r="B737" t="s">
        <v>58</v>
      </c>
      <c r="C737" t="s">
        <v>16</v>
      </c>
      <c r="D737" t="s">
        <v>16</v>
      </c>
      <c r="E737" t="s">
        <v>122</v>
      </c>
      <c r="G737" t="str">
        <f>[1]Catalyst!A157</f>
        <v xml:space="preserve">     PM2.5</v>
      </c>
      <c r="H737" s="4">
        <f ca="1">[1]Catalyst!X157</f>
        <v>40.57819765572156</v>
      </c>
      <c r="I737" t="s">
        <v>127</v>
      </c>
      <c r="N737" s="2"/>
    </row>
    <row r="738" spans="1:14" x14ac:dyDescent="0.35">
      <c r="A738" t="s">
        <v>572</v>
      </c>
      <c r="B738" t="s">
        <v>58</v>
      </c>
      <c r="C738" t="s">
        <v>16</v>
      </c>
      <c r="D738" t="s">
        <v>16</v>
      </c>
      <c r="E738" t="s">
        <v>122</v>
      </c>
      <c r="G738" t="str">
        <f>[1]Catalyst!A158</f>
        <v xml:space="preserve">     SOx</v>
      </c>
      <c r="H738" s="4">
        <f ca="1">[1]Catalyst!X158</f>
        <v>293.08381891396357</v>
      </c>
      <c r="I738" t="s">
        <v>127</v>
      </c>
      <c r="N738" s="2"/>
    </row>
    <row r="739" spans="1:14" x14ac:dyDescent="0.35">
      <c r="A739" t="s">
        <v>572</v>
      </c>
      <c r="B739" t="s">
        <v>58</v>
      </c>
      <c r="C739" t="s">
        <v>16</v>
      </c>
      <c r="D739" t="s">
        <v>16</v>
      </c>
      <c r="E739" t="s">
        <v>122</v>
      </c>
      <c r="G739" t="str">
        <f>[1]Catalyst!A159</f>
        <v xml:space="preserve">     BC</v>
      </c>
      <c r="H739" s="4">
        <f ca="1">[1]Catalyst!X159</f>
        <v>3.3497821882783967</v>
      </c>
      <c r="I739" t="s">
        <v>127</v>
      </c>
      <c r="N739" s="2"/>
    </row>
    <row r="740" spans="1:14" x14ac:dyDescent="0.35">
      <c r="A740" t="s">
        <v>572</v>
      </c>
      <c r="B740" t="s">
        <v>58</v>
      </c>
      <c r="C740" t="s">
        <v>16</v>
      </c>
      <c r="D740" t="s">
        <v>16</v>
      </c>
      <c r="E740" t="s">
        <v>122</v>
      </c>
      <c r="G740" t="str">
        <f>[1]Catalyst!A160</f>
        <v xml:space="preserve">     OC</v>
      </c>
      <c r="H740" s="4">
        <f ca="1">[1]Catalyst!X160</f>
        <v>9.714465544203172</v>
      </c>
      <c r="I740" t="s">
        <v>127</v>
      </c>
      <c r="N740" s="2"/>
    </row>
    <row r="741" spans="1:14" x14ac:dyDescent="0.35">
      <c r="A741" t="s">
        <v>572</v>
      </c>
      <c r="B741" t="s">
        <v>29</v>
      </c>
      <c r="C741" t="s">
        <v>282</v>
      </c>
      <c r="D741" t="s">
        <v>16</v>
      </c>
      <c r="E741" t="s">
        <v>122</v>
      </c>
      <c r="G741" t="str">
        <f>[1]Catalyst!A133</f>
        <v>Energy Use: mmBtu/ton of product</v>
      </c>
      <c r="H741" s="4">
        <f>[1]Catalyst!AA133</f>
        <v>0</v>
      </c>
      <c r="N741" s="2"/>
    </row>
    <row r="742" spans="1:14" x14ac:dyDescent="0.35">
      <c r="A742" t="s">
        <v>572</v>
      </c>
      <c r="B742" t="s">
        <v>29</v>
      </c>
      <c r="C742" t="s">
        <v>282</v>
      </c>
      <c r="D742" t="s">
        <v>16</v>
      </c>
      <c r="E742" t="s">
        <v>122</v>
      </c>
      <c r="G742" t="str">
        <f>[1]Catalyst!A134</f>
        <v xml:space="preserve">     Total Energy</v>
      </c>
      <c r="H742" s="4">
        <f ca="1">[1]Catalyst!AA134</f>
        <v>77.044332492622956</v>
      </c>
      <c r="I742" t="s">
        <v>125</v>
      </c>
      <c r="N742" s="2"/>
    </row>
    <row r="743" spans="1:14" x14ac:dyDescent="0.35">
      <c r="A743" t="s">
        <v>572</v>
      </c>
      <c r="B743" t="s">
        <v>29</v>
      </c>
      <c r="C743" t="s">
        <v>282</v>
      </c>
      <c r="D743" t="s">
        <v>16</v>
      </c>
      <c r="E743" t="s">
        <v>122</v>
      </c>
      <c r="G743" t="str">
        <f>[1]Catalyst!A135</f>
        <v xml:space="preserve">     Fossil Fuels</v>
      </c>
      <c r="H743" s="4">
        <f ca="1">[1]Catalyst!AA135</f>
        <v>71.818515772710441</v>
      </c>
      <c r="I743" t="s">
        <v>125</v>
      </c>
      <c r="N743" s="2"/>
    </row>
    <row r="744" spans="1:14" x14ac:dyDescent="0.35">
      <c r="A744" t="s">
        <v>572</v>
      </c>
      <c r="B744" t="s">
        <v>29</v>
      </c>
      <c r="C744" t="s">
        <v>282</v>
      </c>
      <c r="D744" t="s">
        <v>16</v>
      </c>
      <c r="E744" t="s">
        <v>122</v>
      </c>
      <c r="G744" t="str">
        <f>[1]Catalyst!A136</f>
        <v xml:space="preserve">     Coal</v>
      </c>
      <c r="H744" s="4">
        <f ca="1">[1]Catalyst!AA136</f>
        <v>23.684519956051073</v>
      </c>
      <c r="I744" t="s">
        <v>125</v>
      </c>
      <c r="N744" s="2"/>
    </row>
    <row r="745" spans="1:14" x14ac:dyDescent="0.35">
      <c r="A745" t="s">
        <v>572</v>
      </c>
      <c r="B745" t="s">
        <v>29</v>
      </c>
      <c r="C745" t="s">
        <v>282</v>
      </c>
      <c r="D745" t="s">
        <v>16</v>
      </c>
      <c r="E745" t="s">
        <v>122</v>
      </c>
      <c r="G745" t="str">
        <f>[1]Catalyst!A137</f>
        <v xml:space="preserve">     Natural Gas</v>
      </c>
      <c r="H745" s="4">
        <f ca="1">[1]Catalyst!AA137</f>
        <v>44.972707284554488</v>
      </c>
      <c r="I745" t="s">
        <v>125</v>
      </c>
      <c r="N745" s="2"/>
    </row>
    <row r="746" spans="1:14" x14ac:dyDescent="0.35">
      <c r="A746" t="s">
        <v>572</v>
      </c>
      <c r="B746" t="s">
        <v>29</v>
      </c>
      <c r="C746" t="s">
        <v>282</v>
      </c>
      <c r="D746" t="s">
        <v>16</v>
      </c>
      <c r="E746" t="s">
        <v>122</v>
      </c>
      <c r="G746" t="str">
        <f>[1]Catalyst!A138</f>
        <v xml:space="preserve">     Petroleum</v>
      </c>
      <c r="H746" s="4">
        <f ca="1">[1]Catalyst!AA138</f>
        <v>3.1612885321048836</v>
      </c>
      <c r="I746" t="s">
        <v>125</v>
      </c>
      <c r="N746" s="2"/>
    </row>
    <row r="747" spans="1:14" x14ac:dyDescent="0.35">
      <c r="A747" t="s">
        <v>572</v>
      </c>
      <c r="B747" t="s">
        <v>29</v>
      </c>
      <c r="C747" t="s">
        <v>282</v>
      </c>
      <c r="D747" t="s">
        <v>16</v>
      </c>
      <c r="E747" t="s">
        <v>122</v>
      </c>
      <c r="G747" t="str">
        <f>[1]Catalyst!A139</f>
        <v>Water consumption, gallons/ton</v>
      </c>
      <c r="H747" s="4">
        <f ca="1">[1]Catalyst!AA139</f>
        <v>10151.040583457987</v>
      </c>
      <c r="I747" t="s">
        <v>136</v>
      </c>
      <c r="N747" s="2"/>
    </row>
    <row r="748" spans="1:14" x14ac:dyDescent="0.35">
      <c r="A748" t="s">
        <v>572</v>
      </c>
      <c r="B748" t="s">
        <v>29</v>
      </c>
      <c r="C748" t="s">
        <v>282</v>
      </c>
      <c r="D748" t="s">
        <v>16</v>
      </c>
      <c r="E748" t="s">
        <v>122</v>
      </c>
      <c r="G748" t="str">
        <f>[1]Catalyst!A140</f>
        <v>Total Emissions: grams/ton</v>
      </c>
      <c r="H748" s="4">
        <f>[1]Catalyst!AA140</f>
        <v>0</v>
      </c>
      <c r="N748" s="2"/>
    </row>
    <row r="749" spans="1:14" x14ac:dyDescent="0.35">
      <c r="A749" t="s">
        <v>572</v>
      </c>
      <c r="B749" t="s">
        <v>29</v>
      </c>
      <c r="C749" t="s">
        <v>282</v>
      </c>
      <c r="D749" t="s">
        <v>16</v>
      </c>
      <c r="E749" t="s">
        <v>122</v>
      </c>
      <c r="G749" t="str">
        <f>[1]Catalyst!A141</f>
        <v xml:space="preserve">     VOC</v>
      </c>
      <c r="H749" s="4">
        <f ca="1">[1]Catalyst!AA141</f>
        <v>832.04150405876567</v>
      </c>
      <c r="I749" t="s">
        <v>127</v>
      </c>
      <c r="N749" s="2"/>
    </row>
    <row r="750" spans="1:14" x14ac:dyDescent="0.35">
      <c r="A750" t="s">
        <v>572</v>
      </c>
      <c r="B750" t="s">
        <v>29</v>
      </c>
      <c r="C750" t="s">
        <v>282</v>
      </c>
      <c r="D750" t="s">
        <v>16</v>
      </c>
      <c r="E750" t="s">
        <v>122</v>
      </c>
      <c r="G750" t="str">
        <f>[1]Catalyst!A142</f>
        <v xml:space="preserve">     CO</v>
      </c>
      <c r="H750" s="4">
        <f ca="1">[1]Catalyst!AA142</f>
        <v>3395.0459223545813</v>
      </c>
      <c r="I750" t="s">
        <v>127</v>
      </c>
      <c r="N750" s="2"/>
    </row>
    <row r="751" spans="1:14" x14ac:dyDescent="0.35">
      <c r="A751" t="s">
        <v>572</v>
      </c>
      <c r="B751" t="s">
        <v>29</v>
      </c>
      <c r="C751" t="s">
        <v>282</v>
      </c>
      <c r="D751" t="s">
        <v>16</v>
      </c>
      <c r="E751" t="s">
        <v>122</v>
      </c>
      <c r="G751" t="str">
        <f>[1]Catalyst!A143</f>
        <v xml:space="preserve">     NOx</v>
      </c>
      <c r="H751" s="4">
        <f ca="1">[1]Catalyst!AA143</f>
        <v>23426.006592312508</v>
      </c>
      <c r="I751" t="s">
        <v>127</v>
      </c>
      <c r="N751" s="2"/>
    </row>
    <row r="752" spans="1:14" x14ac:dyDescent="0.35">
      <c r="A752" t="s">
        <v>572</v>
      </c>
      <c r="B752" t="s">
        <v>29</v>
      </c>
      <c r="C752" t="s">
        <v>282</v>
      </c>
      <c r="D752" t="s">
        <v>16</v>
      </c>
      <c r="E752" t="s">
        <v>122</v>
      </c>
      <c r="G752" t="str">
        <f>[1]Catalyst!A144</f>
        <v xml:space="preserve">     PM10</v>
      </c>
      <c r="H752" s="4">
        <f ca="1">[1]Catalyst!AA144</f>
        <v>583.99316826800111</v>
      </c>
      <c r="I752" t="s">
        <v>127</v>
      </c>
      <c r="N752" s="2"/>
    </row>
    <row r="753" spans="1:14" x14ac:dyDescent="0.35">
      <c r="A753" t="s">
        <v>572</v>
      </c>
      <c r="B753" t="s">
        <v>29</v>
      </c>
      <c r="C753" t="s">
        <v>282</v>
      </c>
      <c r="D753" t="s">
        <v>16</v>
      </c>
      <c r="E753" t="s">
        <v>122</v>
      </c>
      <c r="G753" t="str">
        <f>[1]Catalyst!A145</f>
        <v xml:space="preserve">     PM2.5</v>
      </c>
      <c r="H753" s="4">
        <f ca="1">[1]Catalyst!AA145</f>
        <v>353.28494962127775</v>
      </c>
      <c r="I753" t="s">
        <v>127</v>
      </c>
      <c r="N753" s="2"/>
    </row>
    <row r="754" spans="1:14" x14ac:dyDescent="0.35">
      <c r="A754" t="s">
        <v>572</v>
      </c>
      <c r="B754" t="s">
        <v>29</v>
      </c>
      <c r="C754" t="s">
        <v>282</v>
      </c>
      <c r="D754" t="s">
        <v>16</v>
      </c>
      <c r="E754" t="s">
        <v>122</v>
      </c>
      <c r="G754" t="str">
        <f>[1]Catalyst!A146</f>
        <v xml:space="preserve">     SOx</v>
      </c>
      <c r="H754" s="4">
        <f ca="1">[1]Catalyst!AA146</f>
        <v>5276.103908082232</v>
      </c>
      <c r="I754" t="s">
        <v>127</v>
      </c>
      <c r="N754" s="2"/>
    </row>
    <row r="755" spans="1:14" x14ac:dyDescent="0.35">
      <c r="A755" t="s">
        <v>572</v>
      </c>
      <c r="B755" t="s">
        <v>29</v>
      </c>
      <c r="C755" t="s">
        <v>282</v>
      </c>
      <c r="D755" t="s">
        <v>16</v>
      </c>
      <c r="E755" t="s">
        <v>122</v>
      </c>
      <c r="G755" t="str">
        <f>[1]Catalyst!A147</f>
        <v xml:space="preserve">     BC</v>
      </c>
      <c r="H755" s="4">
        <f ca="1">[1]Catalyst!AA147</f>
        <v>36.372810779795465</v>
      </c>
      <c r="I755" t="s">
        <v>127</v>
      </c>
      <c r="N755" s="2"/>
    </row>
    <row r="756" spans="1:14" x14ac:dyDescent="0.35">
      <c r="A756" t="s">
        <v>572</v>
      </c>
      <c r="B756" t="s">
        <v>29</v>
      </c>
      <c r="C756" t="s">
        <v>282</v>
      </c>
      <c r="D756" t="s">
        <v>16</v>
      </c>
      <c r="E756" t="s">
        <v>122</v>
      </c>
      <c r="G756" t="str">
        <f>[1]Catalyst!A148</f>
        <v xml:space="preserve">     OC</v>
      </c>
      <c r="H756" s="4">
        <f ca="1">[1]Catalyst!AA148</f>
        <v>91.400057998709471</v>
      </c>
      <c r="I756" t="s">
        <v>127</v>
      </c>
      <c r="N756" s="2"/>
    </row>
    <row r="757" spans="1:14" x14ac:dyDescent="0.35">
      <c r="A757" t="s">
        <v>572</v>
      </c>
      <c r="B757" t="s">
        <v>29</v>
      </c>
      <c r="C757" t="s">
        <v>282</v>
      </c>
      <c r="D757" t="s">
        <v>16</v>
      </c>
      <c r="E757" t="s">
        <v>122</v>
      </c>
      <c r="G757" t="str">
        <f>[1]Catalyst!A149</f>
        <v xml:space="preserve">     CH4</v>
      </c>
      <c r="H757" s="4">
        <f ca="1">[1]Catalyst!AA149</f>
        <v>13068.669166398879</v>
      </c>
      <c r="I757" t="s">
        <v>127</v>
      </c>
      <c r="N757" s="2"/>
    </row>
    <row r="758" spans="1:14" x14ac:dyDescent="0.35">
      <c r="A758" t="s">
        <v>572</v>
      </c>
      <c r="B758" t="s">
        <v>29</v>
      </c>
      <c r="C758" t="s">
        <v>282</v>
      </c>
      <c r="D758" t="s">
        <v>16</v>
      </c>
      <c r="E758" t="s">
        <v>122</v>
      </c>
      <c r="G758" t="str">
        <f>[1]Catalyst!A150</f>
        <v xml:space="preserve">     N2O</v>
      </c>
      <c r="H758" s="4">
        <f ca="1">[1]Catalyst!AA150</f>
        <v>298.80806229010926</v>
      </c>
      <c r="I758" t="s">
        <v>127</v>
      </c>
      <c r="N758" s="2"/>
    </row>
    <row r="759" spans="1:14" x14ac:dyDescent="0.35">
      <c r="A759" t="s">
        <v>572</v>
      </c>
      <c r="B759" t="s">
        <v>29</v>
      </c>
      <c r="C759" t="s">
        <v>282</v>
      </c>
      <c r="D759" t="s">
        <v>16</v>
      </c>
      <c r="E759" t="s">
        <v>122</v>
      </c>
      <c r="G759" t="str">
        <f>[1]Catalyst!A151</f>
        <v xml:space="preserve">     CO2</v>
      </c>
      <c r="H759" s="4">
        <f ca="1">[1]Catalyst!AA151</f>
        <v>5479540.7504533529</v>
      </c>
      <c r="I759" t="s">
        <v>127</v>
      </c>
      <c r="N759" s="2"/>
    </row>
    <row r="760" spans="1:14" x14ac:dyDescent="0.35">
      <c r="A760" t="s">
        <v>572</v>
      </c>
      <c r="B760" t="s">
        <v>29</v>
      </c>
      <c r="C760" t="s">
        <v>282</v>
      </c>
      <c r="D760" t="s">
        <v>16</v>
      </c>
      <c r="E760" t="s">
        <v>122</v>
      </c>
      <c r="G760" t="str">
        <f>[1]Catalyst!A152</f>
        <v>Urban Emissions: grams/ton</v>
      </c>
      <c r="H760" s="4">
        <f>[1]Catalyst!AA152</f>
        <v>0</v>
      </c>
      <c r="N760" s="2"/>
    </row>
    <row r="761" spans="1:14" x14ac:dyDescent="0.35">
      <c r="A761" t="s">
        <v>572</v>
      </c>
      <c r="B761" t="s">
        <v>29</v>
      </c>
      <c r="C761" t="s">
        <v>282</v>
      </c>
      <c r="D761" t="s">
        <v>16</v>
      </c>
      <c r="E761" t="s">
        <v>122</v>
      </c>
      <c r="G761" t="str">
        <f>[1]Catalyst!A153</f>
        <v xml:space="preserve">     VOC</v>
      </c>
      <c r="H761" s="4">
        <f ca="1">[1]Catalyst!AA153</f>
        <v>44.529024034497844</v>
      </c>
      <c r="I761" t="s">
        <v>127</v>
      </c>
      <c r="N761" s="2"/>
    </row>
    <row r="762" spans="1:14" x14ac:dyDescent="0.35">
      <c r="A762" t="s">
        <v>572</v>
      </c>
      <c r="B762" t="s">
        <v>29</v>
      </c>
      <c r="C762" t="s">
        <v>282</v>
      </c>
      <c r="D762" t="s">
        <v>16</v>
      </c>
      <c r="E762" t="s">
        <v>122</v>
      </c>
      <c r="G762" t="str">
        <f>[1]Catalyst!A154</f>
        <v xml:space="preserve">     CO</v>
      </c>
      <c r="H762" s="4">
        <f ca="1">[1]Catalyst!AA154</f>
        <v>378.35449767290078</v>
      </c>
      <c r="I762" t="s">
        <v>127</v>
      </c>
      <c r="N762" s="2"/>
    </row>
    <row r="763" spans="1:14" x14ac:dyDescent="0.35">
      <c r="A763" t="s">
        <v>572</v>
      </c>
      <c r="B763" t="s">
        <v>29</v>
      </c>
      <c r="C763" t="s">
        <v>282</v>
      </c>
      <c r="D763" t="s">
        <v>16</v>
      </c>
      <c r="E763" t="s">
        <v>122</v>
      </c>
      <c r="G763" t="str">
        <f>[1]Catalyst!A155</f>
        <v xml:space="preserve">     NOx</v>
      </c>
      <c r="H763" s="4">
        <f ca="1">[1]Catalyst!AA155</f>
        <v>771.13423313174133</v>
      </c>
      <c r="I763" t="s">
        <v>127</v>
      </c>
      <c r="N763" s="2"/>
    </row>
    <row r="764" spans="1:14" x14ac:dyDescent="0.35">
      <c r="A764" t="s">
        <v>572</v>
      </c>
      <c r="B764" t="s">
        <v>29</v>
      </c>
      <c r="C764" t="s">
        <v>282</v>
      </c>
      <c r="D764" t="s">
        <v>16</v>
      </c>
      <c r="E764" t="s">
        <v>122</v>
      </c>
      <c r="G764" t="str">
        <f>[1]Catalyst!A156</f>
        <v xml:space="preserve">     PM10</v>
      </c>
      <c r="H764" s="4">
        <f ca="1">[1]Catalyst!AA156</f>
        <v>71.161430115139567</v>
      </c>
      <c r="I764" t="s">
        <v>127</v>
      </c>
      <c r="N764" s="2"/>
    </row>
    <row r="765" spans="1:14" x14ac:dyDescent="0.35">
      <c r="A765" t="s">
        <v>572</v>
      </c>
      <c r="B765" t="s">
        <v>29</v>
      </c>
      <c r="C765" t="s">
        <v>282</v>
      </c>
      <c r="D765" t="s">
        <v>16</v>
      </c>
      <c r="E765" t="s">
        <v>122</v>
      </c>
      <c r="G765" t="str">
        <f>[1]Catalyst!A157</f>
        <v xml:space="preserve">     PM2.5</v>
      </c>
      <c r="H765" s="4">
        <f ca="1">[1]Catalyst!AA157</f>
        <v>56.753026397065355</v>
      </c>
      <c r="I765" t="s">
        <v>127</v>
      </c>
      <c r="N765" s="2"/>
    </row>
    <row r="766" spans="1:14" x14ac:dyDescent="0.35">
      <c r="A766" t="s">
        <v>572</v>
      </c>
      <c r="B766" t="s">
        <v>29</v>
      </c>
      <c r="C766" t="s">
        <v>282</v>
      </c>
      <c r="D766" t="s">
        <v>16</v>
      </c>
      <c r="E766" t="s">
        <v>122</v>
      </c>
      <c r="G766" t="str">
        <f>[1]Catalyst!A158</f>
        <v xml:space="preserve">     SOx</v>
      </c>
      <c r="H766" s="4">
        <f ca="1">[1]Catalyst!AA158</f>
        <v>793.19812879619963</v>
      </c>
      <c r="I766" t="s">
        <v>127</v>
      </c>
      <c r="N766" s="2"/>
    </row>
    <row r="767" spans="1:14" x14ac:dyDescent="0.35">
      <c r="A767" t="s">
        <v>572</v>
      </c>
      <c r="B767" t="s">
        <v>29</v>
      </c>
      <c r="C767" t="s">
        <v>282</v>
      </c>
      <c r="D767" t="s">
        <v>16</v>
      </c>
      <c r="E767" t="s">
        <v>122</v>
      </c>
      <c r="G767" t="str">
        <f>[1]Catalyst!A159</f>
        <v xml:space="preserve">     BC</v>
      </c>
      <c r="H767" s="4">
        <f ca="1">[1]Catalyst!AA159</f>
        <v>2.7317963239872629</v>
      </c>
      <c r="I767" t="s">
        <v>127</v>
      </c>
      <c r="N767" s="2"/>
    </row>
    <row r="768" spans="1:14" x14ac:dyDescent="0.35">
      <c r="A768" t="s">
        <v>572</v>
      </c>
      <c r="B768" t="s">
        <v>29</v>
      </c>
      <c r="C768" t="s">
        <v>282</v>
      </c>
      <c r="D768" t="s">
        <v>16</v>
      </c>
      <c r="E768" t="s">
        <v>122</v>
      </c>
      <c r="G768" t="str">
        <f>[1]Catalyst!A160</f>
        <v xml:space="preserve">     OC</v>
      </c>
      <c r="H768" s="4">
        <f ca="1">[1]Catalyst!AA160</f>
        <v>8.0533344770246558</v>
      </c>
      <c r="I768" t="s">
        <v>127</v>
      </c>
      <c r="N768" s="2"/>
    </row>
    <row r="769" spans="1:14" x14ac:dyDescent="0.35">
      <c r="A769" t="s">
        <v>572</v>
      </c>
      <c r="B769" t="s">
        <v>75</v>
      </c>
      <c r="C769" t="s">
        <v>253</v>
      </c>
      <c r="D769" t="s">
        <v>16</v>
      </c>
      <c r="E769" t="s">
        <v>122</v>
      </c>
      <c r="G769" t="str">
        <f>[1]Catalyst!A133</f>
        <v>Energy Use: mmBtu/ton of product</v>
      </c>
      <c r="H769" s="4">
        <f>[1]Catalyst!X133</f>
        <v>0</v>
      </c>
      <c r="N769" s="2"/>
    </row>
    <row r="770" spans="1:14" x14ac:dyDescent="0.35">
      <c r="A770" t="s">
        <v>572</v>
      </c>
      <c r="B770" t="s">
        <v>75</v>
      </c>
      <c r="C770" t="s">
        <v>253</v>
      </c>
      <c r="D770" t="s">
        <v>16</v>
      </c>
      <c r="E770" t="s">
        <v>122</v>
      </c>
      <c r="G770" t="str">
        <f>[1]Catalyst!A134</f>
        <v xml:space="preserve">     Total Energy</v>
      </c>
      <c r="H770" s="4">
        <f ca="1">[1]Catalyst!X134</f>
        <v>112.51194074478256</v>
      </c>
      <c r="I770" t="s">
        <v>125</v>
      </c>
      <c r="N770" s="2"/>
    </row>
    <row r="771" spans="1:14" x14ac:dyDescent="0.35">
      <c r="A771" t="s">
        <v>572</v>
      </c>
      <c r="B771" t="s">
        <v>75</v>
      </c>
      <c r="C771" t="s">
        <v>253</v>
      </c>
      <c r="D771" t="s">
        <v>16</v>
      </c>
      <c r="E771" t="s">
        <v>122</v>
      </c>
      <c r="G771" t="str">
        <f>[1]Catalyst!A135</f>
        <v xml:space="preserve">     Fossil Fuels</v>
      </c>
      <c r="H771" s="4">
        <f ca="1">[1]Catalyst!X135</f>
        <v>106.17984289507423</v>
      </c>
      <c r="I771" t="s">
        <v>125</v>
      </c>
      <c r="N771" s="2"/>
    </row>
    <row r="772" spans="1:14" x14ac:dyDescent="0.35">
      <c r="A772" t="s">
        <v>572</v>
      </c>
      <c r="B772" t="s">
        <v>75</v>
      </c>
      <c r="C772" t="s">
        <v>253</v>
      </c>
      <c r="D772" t="s">
        <v>16</v>
      </c>
      <c r="E772" t="s">
        <v>122</v>
      </c>
      <c r="G772" t="str">
        <f>[1]Catalyst!A136</f>
        <v xml:space="preserve">     Coal</v>
      </c>
      <c r="H772" s="4">
        <f ca="1">[1]Catalyst!X136</f>
        <v>7.4805120667323592</v>
      </c>
      <c r="I772" t="s">
        <v>125</v>
      </c>
      <c r="N772" s="2"/>
    </row>
    <row r="773" spans="1:14" x14ac:dyDescent="0.35">
      <c r="A773" t="s">
        <v>572</v>
      </c>
      <c r="B773" t="s">
        <v>75</v>
      </c>
      <c r="C773" t="s">
        <v>253</v>
      </c>
      <c r="D773" t="s">
        <v>16</v>
      </c>
      <c r="E773" t="s">
        <v>122</v>
      </c>
      <c r="G773" t="str">
        <f>[1]Catalyst!A137</f>
        <v xml:space="preserve">     Natural Gas</v>
      </c>
      <c r="H773" s="4">
        <f ca="1">[1]Catalyst!X137</f>
        <v>58.370518006921976</v>
      </c>
      <c r="I773" t="s">
        <v>125</v>
      </c>
      <c r="N773" s="2"/>
    </row>
    <row r="774" spans="1:14" x14ac:dyDescent="0.35">
      <c r="A774" t="s">
        <v>572</v>
      </c>
      <c r="B774" t="s">
        <v>75</v>
      </c>
      <c r="C774" t="s">
        <v>253</v>
      </c>
      <c r="D774" t="s">
        <v>16</v>
      </c>
      <c r="E774" t="s">
        <v>122</v>
      </c>
      <c r="G774" t="str">
        <f>[1]Catalyst!A138</f>
        <v xml:space="preserve">     Petroleum</v>
      </c>
      <c r="H774" s="4">
        <f ca="1">[1]Catalyst!X138</f>
        <v>40.328812821419902</v>
      </c>
      <c r="I774" t="s">
        <v>125</v>
      </c>
      <c r="N774" s="2"/>
    </row>
    <row r="775" spans="1:14" x14ac:dyDescent="0.35">
      <c r="A775" t="s">
        <v>572</v>
      </c>
      <c r="B775" t="s">
        <v>75</v>
      </c>
      <c r="C775" t="s">
        <v>253</v>
      </c>
      <c r="D775" t="s">
        <v>16</v>
      </c>
      <c r="E775" t="s">
        <v>122</v>
      </c>
      <c r="G775" t="str">
        <f>[1]Catalyst!A139</f>
        <v>Water consumption, gallons/ton</v>
      </c>
      <c r="H775" s="4">
        <f ca="1">[1]Catalyst!X139</f>
        <v>8325.7631346856706</v>
      </c>
      <c r="I775" t="s">
        <v>136</v>
      </c>
      <c r="N775" s="2"/>
    </row>
    <row r="776" spans="1:14" x14ac:dyDescent="0.35">
      <c r="A776" t="s">
        <v>572</v>
      </c>
      <c r="B776" t="s">
        <v>75</v>
      </c>
      <c r="C776" t="s">
        <v>253</v>
      </c>
      <c r="D776" t="s">
        <v>16</v>
      </c>
      <c r="E776" t="s">
        <v>122</v>
      </c>
      <c r="G776" t="str">
        <f>[1]Catalyst!A140</f>
        <v>Total Emissions: grams/ton</v>
      </c>
      <c r="H776" s="4">
        <f>[1]Catalyst!X140</f>
        <v>0</v>
      </c>
      <c r="N776" s="2"/>
    </row>
    <row r="777" spans="1:14" x14ac:dyDescent="0.35">
      <c r="A777" t="s">
        <v>572</v>
      </c>
      <c r="B777" t="s">
        <v>75</v>
      </c>
      <c r="C777" t="s">
        <v>253</v>
      </c>
      <c r="D777" t="s">
        <v>16</v>
      </c>
      <c r="E777" t="s">
        <v>122</v>
      </c>
      <c r="G777" t="str">
        <f>[1]Catalyst!A141</f>
        <v xml:space="preserve">     VOC</v>
      </c>
      <c r="H777" s="4">
        <f ca="1">[1]Catalyst!X141</f>
        <v>1737.8894894032967</v>
      </c>
      <c r="I777" t="s">
        <v>127</v>
      </c>
      <c r="N777" s="2"/>
    </row>
    <row r="778" spans="1:14" x14ac:dyDescent="0.35">
      <c r="A778" t="s">
        <v>572</v>
      </c>
      <c r="B778" t="s">
        <v>75</v>
      </c>
      <c r="C778" t="s">
        <v>253</v>
      </c>
      <c r="D778" t="s">
        <v>16</v>
      </c>
      <c r="E778" t="s">
        <v>122</v>
      </c>
      <c r="G778" t="str">
        <f>[1]Catalyst!A142</f>
        <v xml:space="preserve">     CO</v>
      </c>
      <c r="H778" s="4">
        <f ca="1">[1]Catalyst!X142</f>
        <v>9595.4171503456837</v>
      </c>
      <c r="I778" t="s">
        <v>127</v>
      </c>
      <c r="N778" s="2"/>
    </row>
    <row r="779" spans="1:14" x14ac:dyDescent="0.35">
      <c r="A779" t="s">
        <v>572</v>
      </c>
      <c r="B779" t="s">
        <v>75</v>
      </c>
      <c r="C779" t="s">
        <v>253</v>
      </c>
      <c r="D779" t="s">
        <v>16</v>
      </c>
      <c r="E779" t="s">
        <v>122</v>
      </c>
      <c r="G779" t="str">
        <f>[1]Catalyst!A143</f>
        <v xml:space="preserve">     NOx</v>
      </c>
      <c r="H779" s="4">
        <f ca="1">[1]Catalyst!X143</f>
        <v>9806.8968030243977</v>
      </c>
      <c r="I779" t="s">
        <v>127</v>
      </c>
      <c r="N779" s="2"/>
    </row>
    <row r="780" spans="1:14" x14ac:dyDescent="0.35">
      <c r="A780" t="s">
        <v>572</v>
      </c>
      <c r="B780" t="s">
        <v>75</v>
      </c>
      <c r="C780" t="s">
        <v>253</v>
      </c>
      <c r="D780" t="s">
        <v>16</v>
      </c>
      <c r="E780" t="s">
        <v>122</v>
      </c>
      <c r="G780" t="str">
        <f>[1]Catalyst!A144</f>
        <v xml:space="preserve">     PM10</v>
      </c>
      <c r="H780" s="4">
        <f ca="1">[1]Catalyst!X144</f>
        <v>3786.1352043234569</v>
      </c>
      <c r="I780" t="s">
        <v>127</v>
      </c>
      <c r="N780" s="2"/>
    </row>
    <row r="781" spans="1:14" x14ac:dyDescent="0.35">
      <c r="A781" t="s">
        <v>572</v>
      </c>
      <c r="B781" t="s">
        <v>75</v>
      </c>
      <c r="C781" t="s">
        <v>253</v>
      </c>
      <c r="D781" t="s">
        <v>16</v>
      </c>
      <c r="E781" t="s">
        <v>122</v>
      </c>
      <c r="G781" t="str">
        <f>[1]Catalyst!A145</f>
        <v xml:space="preserve">     PM2.5</v>
      </c>
      <c r="H781" s="4">
        <f ca="1">[1]Catalyst!X145</f>
        <v>724.3397504889158</v>
      </c>
      <c r="I781" t="s">
        <v>127</v>
      </c>
      <c r="N781" s="2"/>
    </row>
    <row r="782" spans="1:14" x14ac:dyDescent="0.35">
      <c r="A782" t="s">
        <v>572</v>
      </c>
      <c r="B782" t="s">
        <v>75</v>
      </c>
      <c r="C782" t="s">
        <v>253</v>
      </c>
      <c r="D782" t="s">
        <v>16</v>
      </c>
      <c r="E782" t="s">
        <v>122</v>
      </c>
      <c r="G782" t="str">
        <f>[1]Catalyst!A146</f>
        <v xml:space="preserve">     SOx</v>
      </c>
      <c r="H782" s="4">
        <f ca="1">[1]Catalyst!X146</f>
        <v>6569.8168017406251</v>
      </c>
      <c r="I782" t="s">
        <v>127</v>
      </c>
      <c r="N782" s="2"/>
    </row>
    <row r="783" spans="1:14" x14ac:dyDescent="0.35">
      <c r="A783" t="s">
        <v>572</v>
      </c>
      <c r="B783" t="s">
        <v>75</v>
      </c>
      <c r="C783" t="s">
        <v>253</v>
      </c>
      <c r="D783" t="s">
        <v>16</v>
      </c>
      <c r="E783" t="s">
        <v>122</v>
      </c>
      <c r="G783" t="str">
        <f>[1]Catalyst!A147</f>
        <v xml:space="preserve">     BC</v>
      </c>
      <c r="H783" s="4">
        <f ca="1">[1]Catalyst!X147</f>
        <v>54.644093698530199</v>
      </c>
      <c r="I783" t="s">
        <v>127</v>
      </c>
      <c r="N783" s="2"/>
    </row>
    <row r="784" spans="1:14" x14ac:dyDescent="0.35">
      <c r="A784" t="s">
        <v>572</v>
      </c>
      <c r="B784" t="s">
        <v>75</v>
      </c>
      <c r="C784" t="s">
        <v>253</v>
      </c>
      <c r="D784" t="s">
        <v>16</v>
      </c>
      <c r="E784" t="s">
        <v>122</v>
      </c>
      <c r="G784" t="str">
        <f>[1]Catalyst!A148</f>
        <v xml:space="preserve">     OC</v>
      </c>
      <c r="H784" s="4">
        <f ca="1">[1]Catalyst!X148</f>
        <v>116.66293445829346</v>
      </c>
      <c r="I784" t="s">
        <v>127</v>
      </c>
      <c r="N784" s="2"/>
    </row>
    <row r="785" spans="1:14" x14ac:dyDescent="0.35">
      <c r="A785" t="s">
        <v>572</v>
      </c>
      <c r="B785" t="s">
        <v>75</v>
      </c>
      <c r="C785" t="s">
        <v>253</v>
      </c>
      <c r="D785" t="s">
        <v>16</v>
      </c>
      <c r="E785" t="s">
        <v>122</v>
      </c>
      <c r="G785" t="str">
        <f>[1]Catalyst!A149</f>
        <v xml:space="preserve">     CH4</v>
      </c>
      <c r="H785" s="4">
        <f ca="1">[1]Catalyst!X149</f>
        <v>16850.635907762007</v>
      </c>
      <c r="I785" t="s">
        <v>127</v>
      </c>
      <c r="N785" s="2"/>
    </row>
    <row r="786" spans="1:14" x14ac:dyDescent="0.35">
      <c r="A786" t="s">
        <v>572</v>
      </c>
      <c r="B786" t="s">
        <v>75</v>
      </c>
      <c r="C786" t="s">
        <v>253</v>
      </c>
      <c r="D786" t="s">
        <v>16</v>
      </c>
      <c r="E786" t="s">
        <v>122</v>
      </c>
      <c r="G786" t="str">
        <f>[1]Catalyst!A150</f>
        <v xml:space="preserve">     N2O</v>
      </c>
      <c r="H786" s="4">
        <f ca="1">[1]Catalyst!X150</f>
        <v>468.5352081787986</v>
      </c>
      <c r="I786" t="s">
        <v>127</v>
      </c>
      <c r="N786" s="2"/>
    </row>
    <row r="787" spans="1:14" x14ac:dyDescent="0.35">
      <c r="A787" t="s">
        <v>572</v>
      </c>
      <c r="B787" t="s">
        <v>75</v>
      </c>
      <c r="C787" t="s">
        <v>253</v>
      </c>
      <c r="D787" t="s">
        <v>16</v>
      </c>
      <c r="E787" t="s">
        <v>122</v>
      </c>
      <c r="G787" t="str">
        <f>[1]Catalyst!A151</f>
        <v xml:space="preserve">     CO2</v>
      </c>
      <c r="H787" s="4">
        <f ca="1">[1]Catalyst!X151</f>
        <v>7598279.4422780387</v>
      </c>
      <c r="I787" t="s">
        <v>127</v>
      </c>
      <c r="N787" s="2"/>
    </row>
    <row r="788" spans="1:14" x14ac:dyDescent="0.35">
      <c r="A788" t="s">
        <v>572</v>
      </c>
      <c r="B788" t="s">
        <v>75</v>
      </c>
      <c r="C788" t="s">
        <v>253</v>
      </c>
      <c r="D788" t="s">
        <v>16</v>
      </c>
      <c r="E788" t="s">
        <v>122</v>
      </c>
      <c r="G788" t="str">
        <f>[1]Catalyst!A152</f>
        <v>Urban Emissions: grams/ton</v>
      </c>
      <c r="H788" s="4">
        <f>[1]Catalyst!X152</f>
        <v>0</v>
      </c>
      <c r="N788" s="2"/>
    </row>
    <row r="789" spans="1:14" x14ac:dyDescent="0.35">
      <c r="A789" t="s">
        <v>572</v>
      </c>
      <c r="B789" t="s">
        <v>75</v>
      </c>
      <c r="C789" t="s">
        <v>253</v>
      </c>
      <c r="D789" t="s">
        <v>16</v>
      </c>
      <c r="E789" t="s">
        <v>122</v>
      </c>
      <c r="G789" t="str">
        <f>[1]Catalyst!A153</f>
        <v xml:space="preserve">     VOC</v>
      </c>
      <c r="H789" s="4">
        <f ca="1">[1]Catalyst!X153</f>
        <v>139.9434515344617</v>
      </c>
      <c r="I789" t="s">
        <v>127</v>
      </c>
      <c r="N789" s="2"/>
    </row>
    <row r="790" spans="1:14" x14ac:dyDescent="0.35">
      <c r="A790" t="s">
        <v>572</v>
      </c>
      <c r="B790" t="s">
        <v>75</v>
      </c>
      <c r="C790" t="s">
        <v>253</v>
      </c>
      <c r="D790" t="s">
        <v>16</v>
      </c>
      <c r="E790" t="s">
        <v>122</v>
      </c>
      <c r="G790" t="str">
        <f>[1]Catalyst!A154</f>
        <v xml:space="preserve">     CO</v>
      </c>
      <c r="H790" s="4">
        <f ca="1">[1]Catalyst!X154</f>
        <v>303.001635185216</v>
      </c>
      <c r="I790" t="s">
        <v>127</v>
      </c>
      <c r="N790" s="2"/>
    </row>
    <row r="791" spans="1:14" x14ac:dyDescent="0.35">
      <c r="A791" t="s">
        <v>572</v>
      </c>
      <c r="B791" t="s">
        <v>75</v>
      </c>
      <c r="C791" t="s">
        <v>253</v>
      </c>
      <c r="D791" t="s">
        <v>16</v>
      </c>
      <c r="E791" t="s">
        <v>122</v>
      </c>
      <c r="G791" t="str">
        <f>[1]Catalyst!A155</f>
        <v xml:space="preserve">     NOx</v>
      </c>
      <c r="H791" s="4">
        <f ca="1">[1]Catalyst!X155</f>
        <v>502.45945502243387</v>
      </c>
      <c r="I791" t="s">
        <v>127</v>
      </c>
      <c r="N791" s="2"/>
    </row>
    <row r="792" spans="1:14" x14ac:dyDescent="0.35">
      <c r="A792" t="s">
        <v>572</v>
      </c>
      <c r="B792" t="s">
        <v>75</v>
      </c>
      <c r="C792" t="s">
        <v>253</v>
      </c>
      <c r="D792" t="s">
        <v>16</v>
      </c>
      <c r="E792" t="s">
        <v>122</v>
      </c>
      <c r="G792" t="str">
        <f>[1]Catalyst!A156</f>
        <v xml:space="preserve">     PM10</v>
      </c>
      <c r="H792" s="4">
        <f ca="1">[1]Catalyst!X156</f>
        <v>47.81286238022458</v>
      </c>
      <c r="I792" t="s">
        <v>127</v>
      </c>
      <c r="N792" s="2"/>
    </row>
    <row r="793" spans="1:14" x14ac:dyDescent="0.35">
      <c r="A793" t="s">
        <v>572</v>
      </c>
      <c r="B793" t="s">
        <v>75</v>
      </c>
      <c r="C793" t="s">
        <v>253</v>
      </c>
      <c r="D793" t="s">
        <v>16</v>
      </c>
      <c r="E793" t="s">
        <v>122</v>
      </c>
      <c r="G793" t="str">
        <f>[1]Catalyst!A157</f>
        <v xml:space="preserve">     PM2.5</v>
      </c>
      <c r="H793" s="4">
        <f ca="1">[1]Catalyst!X157</f>
        <v>40.57819765572156</v>
      </c>
      <c r="I793" t="s">
        <v>127</v>
      </c>
      <c r="N793" s="2"/>
    </row>
    <row r="794" spans="1:14" x14ac:dyDescent="0.35">
      <c r="A794" t="s">
        <v>572</v>
      </c>
      <c r="B794" t="s">
        <v>75</v>
      </c>
      <c r="C794" t="s">
        <v>253</v>
      </c>
      <c r="D794" t="s">
        <v>16</v>
      </c>
      <c r="E794" t="s">
        <v>122</v>
      </c>
      <c r="G794" t="str">
        <f>[1]Catalyst!A158</f>
        <v xml:space="preserve">     SOx</v>
      </c>
      <c r="H794" s="4">
        <f ca="1">[1]Catalyst!X158</f>
        <v>293.08381891396357</v>
      </c>
      <c r="I794" t="s">
        <v>127</v>
      </c>
      <c r="N794" s="2"/>
    </row>
    <row r="795" spans="1:14" x14ac:dyDescent="0.35">
      <c r="A795" t="s">
        <v>572</v>
      </c>
      <c r="B795" t="s">
        <v>75</v>
      </c>
      <c r="C795" t="s">
        <v>253</v>
      </c>
      <c r="D795" t="s">
        <v>16</v>
      </c>
      <c r="E795" t="s">
        <v>122</v>
      </c>
      <c r="G795" t="str">
        <f>[1]Catalyst!A159</f>
        <v xml:space="preserve">     BC</v>
      </c>
      <c r="H795" s="4">
        <f ca="1">[1]Catalyst!X159</f>
        <v>3.3497821882783967</v>
      </c>
      <c r="I795" t="s">
        <v>127</v>
      </c>
      <c r="N795" s="2"/>
    </row>
    <row r="796" spans="1:14" x14ac:dyDescent="0.35">
      <c r="A796" t="s">
        <v>572</v>
      </c>
      <c r="B796" t="s">
        <v>75</v>
      </c>
      <c r="C796" t="s">
        <v>253</v>
      </c>
      <c r="D796" t="s">
        <v>16</v>
      </c>
      <c r="E796" t="s">
        <v>122</v>
      </c>
      <c r="G796" t="str">
        <f>[1]Catalyst!A160</f>
        <v xml:space="preserve">     OC</v>
      </c>
      <c r="H796" s="4">
        <f ca="1">[1]Catalyst!X160</f>
        <v>9.714465544203172</v>
      </c>
      <c r="I796" t="s">
        <v>127</v>
      </c>
      <c r="N796" s="2"/>
    </row>
    <row r="797" spans="1:14" x14ac:dyDescent="0.35">
      <c r="A797" t="s">
        <v>572</v>
      </c>
      <c r="B797" t="s">
        <v>89</v>
      </c>
      <c r="C797" t="s">
        <v>252</v>
      </c>
      <c r="D797" t="s">
        <v>100</v>
      </c>
      <c r="E797" t="s">
        <v>122</v>
      </c>
      <c r="G797" t="str">
        <f>[1]Chemicals!A146</f>
        <v>Energy Use: mmBtu/ton of product</v>
      </c>
      <c r="H797" s="4">
        <f>[1]Chemicals!L146</f>
        <v>0</v>
      </c>
      <c r="J797" t="s">
        <v>157</v>
      </c>
      <c r="N797" s="2"/>
    </row>
    <row r="798" spans="1:14" x14ac:dyDescent="0.35">
      <c r="A798" t="s">
        <v>572</v>
      </c>
      <c r="B798" t="s">
        <v>89</v>
      </c>
      <c r="C798" t="s">
        <v>252</v>
      </c>
      <c r="D798" t="s">
        <v>100</v>
      </c>
      <c r="E798" t="s">
        <v>122</v>
      </c>
      <c r="G798" t="str">
        <f>[1]Chemicals!A147</f>
        <v xml:space="preserve">     Total Energy</v>
      </c>
      <c r="H798" s="4">
        <f ca="1">[1]Chemicals!L147</f>
        <v>53.63537577239547</v>
      </c>
      <c r="I798" t="s">
        <v>125</v>
      </c>
      <c r="N798" s="2"/>
    </row>
    <row r="799" spans="1:14" x14ac:dyDescent="0.35">
      <c r="A799" t="s">
        <v>572</v>
      </c>
      <c r="B799" t="s">
        <v>89</v>
      </c>
      <c r="C799" t="s">
        <v>252</v>
      </c>
      <c r="D799" t="s">
        <v>100</v>
      </c>
      <c r="E799" t="s">
        <v>122</v>
      </c>
      <c r="G799" t="str">
        <f>[1]Chemicals!A148</f>
        <v xml:space="preserve">     Fossil Fuels</v>
      </c>
      <c r="H799" s="4">
        <f ca="1">[1]Chemicals!L148</f>
        <v>53.576859116831784</v>
      </c>
      <c r="I799" t="s">
        <v>125</v>
      </c>
      <c r="N799" s="2"/>
    </row>
    <row r="800" spans="1:14" x14ac:dyDescent="0.35">
      <c r="A800" t="s">
        <v>572</v>
      </c>
      <c r="B800" t="s">
        <v>89</v>
      </c>
      <c r="C800" t="s">
        <v>252</v>
      </c>
      <c r="D800" t="s">
        <v>100</v>
      </c>
      <c r="E800" t="s">
        <v>122</v>
      </c>
      <c r="G800" t="str">
        <f>[1]Chemicals!A149</f>
        <v xml:space="preserve">     Coal</v>
      </c>
      <c r="H800" s="4">
        <f ca="1">[1]Chemicals!L149</f>
        <v>3.0285969933115633E-2</v>
      </c>
      <c r="I800" t="s">
        <v>125</v>
      </c>
      <c r="N800" s="2"/>
    </row>
    <row r="801" spans="1:14" x14ac:dyDescent="0.35">
      <c r="A801" t="s">
        <v>572</v>
      </c>
      <c r="B801" t="s">
        <v>89</v>
      </c>
      <c r="C801" t="s">
        <v>252</v>
      </c>
      <c r="D801" t="s">
        <v>100</v>
      </c>
      <c r="E801" t="s">
        <v>122</v>
      </c>
      <c r="G801" t="str">
        <f>[1]Chemicals!A150</f>
        <v xml:space="preserve">     Natural Gas</v>
      </c>
      <c r="H801" s="4">
        <f ca="1">[1]Chemicals!L150</f>
        <v>49.26744294270155</v>
      </c>
      <c r="I801" t="s">
        <v>125</v>
      </c>
      <c r="N801" s="2"/>
    </row>
    <row r="802" spans="1:14" x14ac:dyDescent="0.35">
      <c r="A802" t="s">
        <v>572</v>
      </c>
      <c r="B802" t="s">
        <v>89</v>
      </c>
      <c r="C802" t="s">
        <v>252</v>
      </c>
      <c r="D802" t="s">
        <v>100</v>
      </c>
      <c r="E802" t="s">
        <v>122</v>
      </c>
      <c r="G802" t="str">
        <f>[1]Chemicals!A151</f>
        <v xml:space="preserve">     Petroleum</v>
      </c>
      <c r="H802" s="4">
        <f ca="1">[1]Chemicals!L151</f>
        <v>4.279130204197112</v>
      </c>
      <c r="I802" t="s">
        <v>125</v>
      </c>
      <c r="N802" s="2"/>
    </row>
    <row r="803" spans="1:14" x14ac:dyDescent="0.35">
      <c r="A803" t="s">
        <v>572</v>
      </c>
      <c r="B803" t="s">
        <v>89</v>
      </c>
      <c r="C803" t="s">
        <v>252</v>
      </c>
      <c r="D803" t="s">
        <v>100</v>
      </c>
      <c r="E803" t="s">
        <v>122</v>
      </c>
      <c r="G803" t="str">
        <f>[1]Chemicals!A152</f>
        <v>Water consumption, gallons/ton</v>
      </c>
      <c r="H803" s="4">
        <f ca="1">[1]Chemicals!L152</f>
        <v>1224.8296043608477</v>
      </c>
      <c r="I803" t="s">
        <v>136</v>
      </c>
      <c r="N803" s="2"/>
    </row>
    <row r="804" spans="1:14" x14ac:dyDescent="0.35">
      <c r="A804" t="s">
        <v>572</v>
      </c>
      <c r="B804" t="s">
        <v>89</v>
      </c>
      <c r="C804" t="s">
        <v>252</v>
      </c>
      <c r="D804" t="s">
        <v>100</v>
      </c>
      <c r="E804" t="s">
        <v>122</v>
      </c>
      <c r="G804" t="str">
        <f>[1]Chemicals!A153</f>
        <v>Total Emissions: grams/ton</v>
      </c>
      <c r="H804" s="4">
        <f>[1]Chemicals!L153</f>
        <v>0</v>
      </c>
      <c r="N804" s="2"/>
    </row>
    <row r="805" spans="1:14" x14ac:dyDescent="0.35">
      <c r="A805" t="s">
        <v>572</v>
      </c>
      <c r="B805" t="s">
        <v>89</v>
      </c>
      <c r="C805" t="s">
        <v>252</v>
      </c>
      <c r="D805" t="s">
        <v>100</v>
      </c>
      <c r="E805" t="s">
        <v>122</v>
      </c>
      <c r="G805" t="str">
        <f>[1]Chemicals!A154</f>
        <v xml:space="preserve">     VOC</v>
      </c>
      <c r="H805" s="4">
        <f ca="1">[1]Chemicals!L154</f>
        <v>699.99380002262842</v>
      </c>
      <c r="I805" t="s">
        <v>127</v>
      </c>
      <c r="N805" s="2"/>
    </row>
    <row r="806" spans="1:14" x14ac:dyDescent="0.35">
      <c r="A806" t="s">
        <v>572</v>
      </c>
      <c r="B806" t="s">
        <v>89</v>
      </c>
      <c r="C806" t="s">
        <v>252</v>
      </c>
      <c r="D806" t="s">
        <v>100</v>
      </c>
      <c r="E806" t="s">
        <v>122</v>
      </c>
      <c r="G806" t="str">
        <f>[1]Chemicals!A155</f>
        <v xml:space="preserve">     CO</v>
      </c>
      <c r="H806" s="4">
        <f ca="1">[1]Chemicals!L155</f>
        <v>1103.1750960721261</v>
      </c>
      <c r="I806" t="s">
        <v>127</v>
      </c>
      <c r="N806" s="2"/>
    </row>
    <row r="807" spans="1:14" x14ac:dyDescent="0.35">
      <c r="A807" t="s">
        <v>572</v>
      </c>
      <c r="B807" t="s">
        <v>89</v>
      </c>
      <c r="C807" t="s">
        <v>252</v>
      </c>
      <c r="D807" t="s">
        <v>100</v>
      </c>
      <c r="E807" t="s">
        <v>122</v>
      </c>
      <c r="G807" t="str">
        <f>[1]Chemicals!A156</f>
        <v xml:space="preserve">     NOx</v>
      </c>
      <c r="H807" s="4">
        <f ca="1">[1]Chemicals!L156</f>
        <v>1463.9763276186291</v>
      </c>
      <c r="I807" t="s">
        <v>127</v>
      </c>
      <c r="N807" s="2"/>
    </row>
    <row r="808" spans="1:14" x14ac:dyDescent="0.35">
      <c r="A808" t="s">
        <v>572</v>
      </c>
      <c r="B808" t="s">
        <v>89</v>
      </c>
      <c r="C808" t="s">
        <v>252</v>
      </c>
      <c r="D808" t="s">
        <v>100</v>
      </c>
      <c r="E808" t="s">
        <v>122</v>
      </c>
      <c r="G808" t="str">
        <f>[1]Chemicals!A157</f>
        <v xml:space="preserve">     PM10</v>
      </c>
      <c r="H808" s="4">
        <f ca="1">[1]Chemicals!L157</f>
        <v>74.013491831139063</v>
      </c>
      <c r="I808" t="s">
        <v>127</v>
      </c>
      <c r="N808" s="2"/>
    </row>
    <row r="809" spans="1:14" x14ac:dyDescent="0.35">
      <c r="A809" t="s">
        <v>572</v>
      </c>
      <c r="B809" t="s">
        <v>89</v>
      </c>
      <c r="C809" t="s">
        <v>252</v>
      </c>
      <c r="D809" t="s">
        <v>100</v>
      </c>
      <c r="E809" t="s">
        <v>122</v>
      </c>
      <c r="G809" t="str">
        <f>[1]Chemicals!A158</f>
        <v xml:space="preserve">     PM2.5</v>
      </c>
      <c r="H809" s="4">
        <f ca="1">[1]Chemicals!L158</f>
        <v>68.700697402864378</v>
      </c>
      <c r="I809" t="s">
        <v>127</v>
      </c>
      <c r="N809" s="2"/>
    </row>
    <row r="810" spans="1:14" x14ac:dyDescent="0.35">
      <c r="A810" t="s">
        <v>572</v>
      </c>
      <c r="B810" t="s">
        <v>89</v>
      </c>
      <c r="C810" t="s">
        <v>252</v>
      </c>
      <c r="D810" t="s">
        <v>100</v>
      </c>
      <c r="E810" t="s">
        <v>122</v>
      </c>
      <c r="G810" t="str">
        <f>[1]Chemicals!A159</f>
        <v xml:space="preserve">     SOx</v>
      </c>
      <c r="H810" s="4">
        <f ca="1">[1]Chemicals!L159</f>
        <v>545.56415531637595</v>
      </c>
      <c r="I810" t="s">
        <v>127</v>
      </c>
      <c r="N810" s="2"/>
    </row>
    <row r="811" spans="1:14" x14ac:dyDescent="0.35">
      <c r="A811" t="s">
        <v>572</v>
      </c>
      <c r="B811" t="s">
        <v>89</v>
      </c>
      <c r="C811" t="s">
        <v>252</v>
      </c>
      <c r="D811" t="s">
        <v>100</v>
      </c>
      <c r="E811" t="s">
        <v>122</v>
      </c>
      <c r="G811" t="str">
        <f>[1]Chemicals!A160</f>
        <v xml:space="preserve">     BC</v>
      </c>
      <c r="H811" s="4">
        <f ca="1">[1]Chemicals!L160</f>
        <v>7.1105336389366709</v>
      </c>
      <c r="I811" t="s">
        <v>127</v>
      </c>
      <c r="N811" s="2"/>
    </row>
    <row r="812" spans="1:14" x14ac:dyDescent="0.35">
      <c r="A812" t="s">
        <v>572</v>
      </c>
      <c r="B812" t="s">
        <v>89</v>
      </c>
      <c r="C812" t="s">
        <v>252</v>
      </c>
      <c r="D812" t="s">
        <v>100</v>
      </c>
      <c r="E812" t="s">
        <v>122</v>
      </c>
      <c r="G812" t="str">
        <f>[1]Chemicals!A161</f>
        <v xml:space="preserve">     OC</v>
      </c>
      <c r="H812" s="4">
        <f ca="1">[1]Chemicals!L161</f>
        <v>23.507998163289365</v>
      </c>
      <c r="I812" t="s">
        <v>127</v>
      </c>
      <c r="N812" s="2"/>
    </row>
    <row r="813" spans="1:14" x14ac:dyDescent="0.35">
      <c r="A813" t="s">
        <v>572</v>
      </c>
      <c r="B813" t="s">
        <v>89</v>
      </c>
      <c r="C813" t="s">
        <v>252</v>
      </c>
      <c r="D813" t="s">
        <v>100</v>
      </c>
      <c r="E813" t="s">
        <v>122</v>
      </c>
      <c r="G813" t="str">
        <f>[1]Chemicals!A162</f>
        <v xml:space="preserve">     CH4</v>
      </c>
      <c r="H813" s="4">
        <f ca="1">[1]Chemicals!L162</f>
        <v>6960.0008115241162</v>
      </c>
      <c r="I813" t="s">
        <v>127</v>
      </c>
      <c r="N813" s="2"/>
    </row>
    <row r="814" spans="1:14" x14ac:dyDescent="0.35">
      <c r="A814" t="s">
        <v>572</v>
      </c>
      <c r="B814" t="s">
        <v>89</v>
      </c>
      <c r="C814" t="s">
        <v>252</v>
      </c>
      <c r="D814" t="s">
        <v>100</v>
      </c>
      <c r="E814" t="s">
        <v>122</v>
      </c>
      <c r="G814" t="str">
        <f>[1]Chemicals!A163</f>
        <v xml:space="preserve">     N2O</v>
      </c>
      <c r="H814" s="4">
        <f ca="1">[1]Chemicals!L163</f>
        <v>16.75584592437799</v>
      </c>
      <c r="I814" t="s">
        <v>127</v>
      </c>
      <c r="N814" s="2"/>
    </row>
    <row r="815" spans="1:14" x14ac:dyDescent="0.35">
      <c r="A815" t="s">
        <v>572</v>
      </c>
      <c r="B815" t="s">
        <v>89</v>
      </c>
      <c r="C815" t="s">
        <v>252</v>
      </c>
      <c r="D815" t="s">
        <v>100</v>
      </c>
      <c r="E815" t="s">
        <v>122</v>
      </c>
      <c r="G815" t="str">
        <f>[1]Chemicals!A164</f>
        <v xml:space="preserve">     CO2</v>
      </c>
      <c r="H815" s="4">
        <f ca="1">[1]Chemicals!L164</f>
        <v>736636.02047121117</v>
      </c>
      <c r="I815" t="s">
        <v>127</v>
      </c>
      <c r="N815" s="2"/>
    </row>
    <row r="816" spans="1:14" x14ac:dyDescent="0.35">
      <c r="A816" t="s">
        <v>572</v>
      </c>
      <c r="B816" t="s">
        <v>89</v>
      </c>
      <c r="C816" t="s">
        <v>252</v>
      </c>
      <c r="D816" t="s">
        <v>100</v>
      </c>
      <c r="E816" t="s">
        <v>122</v>
      </c>
      <c r="G816" t="str">
        <f>[1]Chemicals!A165</f>
        <v xml:space="preserve">     CO2 (w/ C in VOC &amp; CO)</v>
      </c>
      <c r="H816" s="4">
        <f ca="1">[1]Chemicals!L165</f>
        <v>740551.22867987142</v>
      </c>
      <c r="I816" t="s">
        <v>127</v>
      </c>
      <c r="N816" s="2"/>
    </row>
    <row r="817" spans="1:14" x14ac:dyDescent="0.35">
      <c r="A817" t="s">
        <v>572</v>
      </c>
      <c r="B817" t="s">
        <v>89</v>
      </c>
      <c r="C817" t="s">
        <v>252</v>
      </c>
      <c r="D817" t="s">
        <v>100</v>
      </c>
      <c r="E817" t="s">
        <v>122</v>
      </c>
      <c r="G817" t="str">
        <f>[1]Chemicals!A166</f>
        <v xml:space="preserve">     GHGs (grams/ton)</v>
      </c>
      <c r="H817" s="4">
        <f ca="1">[1]Chemicals!L166</f>
        <v>952533.59880064521</v>
      </c>
      <c r="I817" t="s">
        <v>127</v>
      </c>
      <c r="N817" s="2"/>
    </row>
    <row r="818" spans="1:14" x14ac:dyDescent="0.35">
      <c r="A818" t="s">
        <v>572</v>
      </c>
      <c r="B818" t="s">
        <v>89</v>
      </c>
      <c r="C818" t="s">
        <v>252</v>
      </c>
      <c r="D818" t="s">
        <v>100</v>
      </c>
      <c r="E818" t="s">
        <v>122</v>
      </c>
      <c r="G818" t="str">
        <f>[1]Chemicals!A167</f>
        <v>Urban Emissions: grams/ton</v>
      </c>
      <c r="H818" s="4">
        <f>[1]Chemicals!L167</f>
        <v>0</v>
      </c>
      <c r="N818" s="2"/>
    </row>
    <row r="819" spans="1:14" x14ac:dyDescent="0.35">
      <c r="A819" t="s">
        <v>572</v>
      </c>
      <c r="B819" t="s">
        <v>89</v>
      </c>
      <c r="C819" t="s">
        <v>252</v>
      </c>
      <c r="D819" t="s">
        <v>100</v>
      </c>
      <c r="E819" t="s">
        <v>122</v>
      </c>
      <c r="G819" t="str">
        <f>[1]Chemicals!A168</f>
        <v xml:space="preserve">     VOC</v>
      </c>
      <c r="H819" s="4">
        <f ca="1">[1]Chemicals!L168</f>
        <v>244.66084820920867</v>
      </c>
      <c r="I819" t="s">
        <v>127</v>
      </c>
      <c r="N819" s="2"/>
    </row>
    <row r="820" spans="1:14" x14ac:dyDescent="0.35">
      <c r="A820" t="s">
        <v>572</v>
      </c>
      <c r="B820" t="s">
        <v>89</v>
      </c>
      <c r="C820" t="s">
        <v>252</v>
      </c>
      <c r="D820" t="s">
        <v>100</v>
      </c>
      <c r="E820" t="s">
        <v>122</v>
      </c>
      <c r="G820" t="str">
        <f>[1]Chemicals!A169</f>
        <v xml:space="preserve">     CO</v>
      </c>
      <c r="H820" s="4">
        <f ca="1">[1]Chemicals!L169</f>
        <v>232.88587223170134</v>
      </c>
      <c r="I820" t="s">
        <v>127</v>
      </c>
      <c r="N820" s="2"/>
    </row>
    <row r="821" spans="1:14" x14ac:dyDescent="0.35">
      <c r="A821" t="s">
        <v>572</v>
      </c>
      <c r="B821" t="s">
        <v>89</v>
      </c>
      <c r="C821" t="s">
        <v>252</v>
      </c>
      <c r="D821" t="s">
        <v>100</v>
      </c>
      <c r="E821" t="s">
        <v>122</v>
      </c>
      <c r="G821" t="str">
        <f>[1]Chemicals!A170</f>
        <v xml:space="preserve">     NOx</v>
      </c>
      <c r="H821" s="4">
        <f ca="1">[1]Chemicals!L170</f>
        <v>381.11516943950085</v>
      </c>
      <c r="I821" t="s">
        <v>127</v>
      </c>
      <c r="N821" s="2"/>
    </row>
    <row r="822" spans="1:14" x14ac:dyDescent="0.35">
      <c r="A822" t="s">
        <v>572</v>
      </c>
      <c r="B822" t="s">
        <v>89</v>
      </c>
      <c r="C822" t="s">
        <v>252</v>
      </c>
      <c r="D822" t="s">
        <v>100</v>
      </c>
      <c r="E822" t="s">
        <v>122</v>
      </c>
      <c r="G822" t="str">
        <f>[1]Chemicals!A171</f>
        <v xml:space="preserve">     PM10</v>
      </c>
      <c r="H822" s="4">
        <f ca="1">[1]Chemicals!L171</f>
        <v>39.196946041950468</v>
      </c>
      <c r="I822" t="s">
        <v>127</v>
      </c>
      <c r="N822" s="2"/>
    </row>
    <row r="823" spans="1:14" x14ac:dyDescent="0.35">
      <c r="A823" t="s">
        <v>572</v>
      </c>
      <c r="B823" t="s">
        <v>89</v>
      </c>
      <c r="C823" t="s">
        <v>252</v>
      </c>
      <c r="D823" t="s">
        <v>100</v>
      </c>
      <c r="E823" t="s">
        <v>122</v>
      </c>
      <c r="G823" t="str">
        <f>[1]Chemicals!A172</f>
        <v xml:space="preserve">     PM2.5</v>
      </c>
      <c r="H823" s="4">
        <f ca="1">[1]Chemicals!L172</f>
        <v>36.186051125891098</v>
      </c>
      <c r="I823" t="s">
        <v>127</v>
      </c>
      <c r="N823" s="2"/>
    </row>
    <row r="824" spans="1:14" x14ac:dyDescent="0.35">
      <c r="A824" t="s">
        <v>572</v>
      </c>
      <c r="B824" t="s">
        <v>89</v>
      </c>
      <c r="C824" t="s">
        <v>252</v>
      </c>
      <c r="D824" t="s">
        <v>100</v>
      </c>
      <c r="E824" t="s">
        <v>122</v>
      </c>
      <c r="G824" t="str">
        <f>[1]Chemicals!A173</f>
        <v xml:space="preserve">     SOx</v>
      </c>
      <c r="H824" s="4">
        <f ca="1">[1]Chemicals!L173</f>
        <v>33.786349816989564</v>
      </c>
      <c r="I824" t="s">
        <v>127</v>
      </c>
      <c r="N824" s="2"/>
    </row>
    <row r="825" spans="1:14" x14ac:dyDescent="0.35">
      <c r="A825" t="s">
        <v>572</v>
      </c>
      <c r="B825" t="s">
        <v>89</v>
      </c>
      <c r="C825" t="s">
        <v>252</v>
      </c>
      <c r="D825" t="s">
        <v>100</v>
      </c>
      <c r="E825" t="s">
        <v>122</v>
      </c>
      <c r="G825" t="str">
        <f>[1]Chemicals!A174</f>
        <v xml:space="preserve">     BC</v>
      </c>
      <c r="H825" s="4">
        <f ca="1">[1]Chemicals!L174</f>
        <v>2.5325374236378955</v>
      </c>
      <c r="I825" t="s">
        <v>127</v>
      </c>
      <c r="N825" s="2"/>
    </row>
    <row r="826" spans="1:14" x14ac:dyDescent="0.35">
      <c r="A826" t="s">
        <v>572</v>
      </c>
      <c r="B826" t="s">
        <v>89</v>
      </c>
      <c r="C826" t="s">
        <v>252</v>
      </c>
      <c r="D826" t="s">
        <v>100</v>
      </c>
      <c r="E826" t="s">
        <v>122</v>
      </c>
      <c r="G826" t="str">
        <f>[1]Chemicals!A175</f>
        <v xml:space="preserve">     OC</v>
      </c>
      <c r="H826" s="4">
        <f ca="1">[1]Chemicals!L175</f>
        <v>11.437005996090981</v>
      </c>
      <c r="I826" t="s">
        <v>127</v>
      </c>
      <c r="N826" s="2"/>
    </row>
    <row r="827" spans="1:14" x14ac:dyDescent="0.35">
      <c r="A827" t="s">
        <v>572</v>
      </c>
      <c r="B827" t="s">
        <v>45</v>
      </c>
      <c r="C827" t="s">
        <v>45</v>
      </c>
      <c r="D827" t="s">
        <v>16</v>
      </c>
      <c r="E827" t="s">
        <v>122</v>
      </c>
      <c r="G827" t="str">
        <f>[1]Catalyst!A133</f>
        <v>Energy Use: mmBtu/ton of product</v>
      </c>
      <c r="H827" s="4">
        <f>[1]Catalyst!AD133</f>
        <v>0</v>
      </c>
      <c r="N827" s="2"/>
    </row>
    <row r="828" spans="1:14" x14ac:dyDescent="0.35">
      <c r="A828" t="s">
        <v>572</v>
      </c>
      <c r="B828" t="s">
        <v>45</v>
      </c>
      <c r="C828" t="s">
        <v>45</v>
      </c>
      <c r="D828" t="s">
        <v>16</v>
      </c>
      <c r="E828" t="s">
        <v>122</v>
      </c>
      <c r="G828" t="str">
        <f>[1]Catalyst!A134</f>
        <v xml:space="preserve">     Total Energy</v>
      </c>
      <c r="H828" s="4">
        <f ca="1">[1]Catalyst!AD134</f>
        <v>8.6650876891491908</v>
      </c>
      <c r="I828" t="s">
        <v>125</v>
      </c>
      <c r="N828" s="2"/>
    </row>
    <row r="829" spans="1:14" x14ac:dyDescent="0.35">
      <c r="A829" t="s">
        <v>572</v>
      </c>
      <c r="B829" t="s">
        <v>45</v>
      </c>
      <c r="C829" t="s">
        <v>45</v>
      </c>
      <c r="D829" t="s">
        <v>16</v>
      </c>
      <c r="E829" t="s">
        <v>122</v>
      </c>
      <c r="G829" t="str">
        <f>[1]Catalyst!A135</f>
        <v xml:space="preserve">     Fossil Fuels</v>
      </c>
      <c r="H829" s="4">
        <f ca="1">[1]Catalyst!AD135</f>
        <v>8.6580061350230277</v>
      </c>
      <c r="I829" t="s">
        <v>125</v>
      </c>
      <c r="N829" s="2"/>
    </row>
    <row r="830" spans="1:14" x14ac:dyDescent="0.35">
      <c r="A830" t="s">
        <v>572</v>
      </c>
      <c r="B830" t="s">
        <v>45</v>
      </c>
      <c r="C830" t="s">
        <v>45</v>
      </c>
      <c r="D830" t="s">
        <v>16</v>
      </c>
      <c r="E830" t="s">
        <v>122</v>
      </c>
      <c r="G830" t="str">
        <f>[1]Catalyst!A136</f>
        <v xml:space="preserve">     Coal</v>
      </c>
      <c r="H830" s="4">
        <f ca="1">[1]Catalyst!AD136</f>
        <v>3.8230806152333759E-3</v>
      </c>
      <c r="I830" t="s">
        <v>125</v>
      </c>
      <c r="N830" s="2"/>
    </row>
    <row r="831" spans="1:14" x14ac:dyDescent="0.35">
      <c r="A831" t="s">
        <v>572</v>
      </c>
      <c r="B831" t="s">
        <v>45</v>
      </c>
      <c r="C831" t="s">
        <v>45</v>
      </c>
      <c r="D831" t="s">
        <v>16</v>
      </c>
      <c r="E831" t="s">
        <v>122</v>
      </c>
      <c r="G831" t="str">
        <f>[1]Catalyst!A137</f>
        <v xml:space="preserve">     Natural Gas</v>
      </c>
      <c r="H831" s="4">
        <f ca="1">[1]Catalyst!AD137</f>
        <v>8.603242576750759</v>
      </c>
      <c r="I831" t="s">
        <v>125</v>
      </c>
      <c r="N831" s="2"/>
    </row>
    <row r="832" spans="1:14" x14ac:dyDescent="0.35">
      <c r="A832" t="s">
        <v>572</v>
      </c>
      <c r="B832" t="s">
        <v>45</v>
      </c>
      <c r="C832" t="s">
        <v>45</v>
      </c>
      <c r="D832" t="s">
        <v>16</v>
      </c>
      <c r="E832" t="s">
        <v>122</v>
      </c>
      <c r="G832" t="str">
        <f>[1]Catalyst!A138</f>
        <v xml:space="preserve">     Petroleum</v>
      </c>
      <c r="H832" s="4">
        <f ca="1">[1]Catalyst!AD138</f>
        <v>5.0940477657035181E-2</v>
      </c>
      <c r="I832" t="s">
        <v>125</v>
      </c>
      <c r="N832" s="2"/>
    </row>
    <row r="833" spans="1:14" x14ac:dyDescent="0.35">
      <c r="A833" t="s">
        <v>572</v>
      </c>
      <c r="B833" t="s">
        <v>45</v>
      </c>
      <c r="C833" t="s">
        <v>45</v>
      </c>
      <c r="D833" t="s">
        <v>16</v>
      </c>
      <c r="E833" t="s">
        <v>122</v>
      </c>
      <c r="G833" t="str">
        <f>[1]Catalyst!A139</f>
        <v>Water consumption, gallons/ton</v>
      </c>
      <c r="H833" s="4">
        <f ca="1">[1]Catalyst!AD139</f>
        <v>27.457352222221367</v>
      </c>
      <c r="I833" t="s">
        <v>136</v>
      </c>
      <c r="N833" s="2"/>
    </row>
    <row r="834" spans="1:14" x14ac:dyDescent="0.35">
      <c r="A834" t="s">
        <v>572</v>
      </c>
      <c r="B834" t="s">
        <v>45</v>
      </c>
      <c r="C834" t="s">
        <v>45</v>
      </c>
      <c r="D834" t="s">
        <v>16</v>
      </c>
      <c r="E834" t="s">
        <v>122</v>
      </c>
      <c r="G834" t="str">
        <f>[1]Catalyst!A140</f>
        <v>Total Emissions: grams/ton</v>
      </c>
      <c r="H834" s="4">
        <f>[1]Catalyst!AD140</f>
        <v>0</v>
      </c>
      <c r="N834" s="2"/>
    </row>
    <row r="835" spans="1:14" x14ac:dyDescent="0.35">
      <c r="A835" t="s">
        <v>572</v>
      </c>
      <c r="B835" t="s">
        <v>45</v>
      </c>
      <c r="C835" t="s">
        <v>45</v>
      </c>
      <c r="D835" t="s">
        <v>16</v>
      </c>
      <c r="E835" t="s">
        <v>122</v>
      </c>
      <c r="G835" t="str">
        <f>[1]Catalyst!A141</f>
        <v xml:space="preserve">     VOC</v>
      </c>
      <c r="H835" s="4">
        <f ca="1">[1]Catalyst!AD141</f>
        <v>106.29281336055215</v>
      </c>
      <c r="I835" t="s">
        <v>127</v>
      </c>
      <c r="N835" s="2"/>
    </row>
    <row r="836" spans="1:14" x14ac:dyDescent="0.35">
      <c r="A836" t="s">
        <v>572</v>
      </c>
      <c r="B836" t="s">
        <v>45</v>
      </c>
      <c r="C836" t="s">
        <v>45</v>
      </c>
      <c r="D836" t="s">
        <v>16</v>
      </c>
      <c r="E836" t="s">
        <v>122</v>
      </c>
      <c r="G836" t="str">
        <f>[1]Catalyst!A142</f>
        <v xml:space="preserve">     CO</v>
      </c>
      <c r="H836" s="4">
        <f ca="1">[1]Catalyst!AD142</f>
        <v>465.49396012508373</v>
      </c>
      <c r="I836" t="s">
        <v>127</v>
      </c>
      <c r="N836" s="2"/>
    </row>
    <row r="837" spans="1:14" x14ac:dyDescent="0.35">
      <c r="A837" t="s">
        <v>572</v>
      </c>
      <c r="B837" t="s">
        <v>45</v>
      </c>
      <c r="C837" t="s">
        <v>45</v>
      </c>
      <c r="D837" t="s">
        <v>16</v>
      </c>
      <c r="E837" t="s">
        <v>122</v>
      </c>
      <c r="G837" t="str">
        <f>[1]Catalyst!A143</f>
        <v xml:space="preserve">     NOx</v>
      </c>
      <c r="H837" s="4">
        <f ca="1">[1]Catalyst!AD143</f>
        <v>626.11585511944918</v>
      </c>
      <c r="I837" t="s">
        <v>127</v>
      </c>
      <c r="N837" s="2"/>
    </row>
    <row r="838" spans="1:14" x14ac:dyDescent="0.35">
      <c r="A838" t="s">
        <v>572</v>
      </c>
      <c r="B838" t="s">
        <v>45</v>
      </c>
      <c r="C838" t="s">
        <v>45</v>
      </c>
      <c r="D838" t="s">
        <v>16</v>
      </c>
      <c r="E838" t="s">
        <v>122</v>
      </c>
      <c r="G838" t="str">
        <f>[1]Catalyst!A144</f>
        <v xml:space="preserve">     PM10</v>
      </c>
      <c r="H838" s="4">
        <f ca="1">[1]Catalyst!AD144</f>
        <v>30.730546209644782</v>
      </c>
      <c r="I838" t="s">
        <v>127</v>
      </c>
      <c r="N838" s="2"/>
    </row>
    <row r="839" spans="1:14" x14ac:dyDescent="0.35">
      <c r="A839" t="s">
        <v>572</v>
      </c>
      <c r="B839" t="s">
        <v>45</v>
      </c>
      <c r="C839" t="s">
        <v>45</v>
      </c>
      <c r="D839" t="s">
        <v>16</v>
      </c>
      <c r="E839" t="s">
        <v>122</v>
      </c>
      <c r="G839" t="str">
        <f>[1]Catalyst!A145</f>
        <v xml:space="preserve">     PM2.5</v>
      </c>
      <c r="H839" s="4">
        <f ca="1">[1]Catalyst!AD145</f>
        <v>30.217463789813092</v>
      </c>
      <c r="I839" t="s">
        <v>127</v>
      </c>
      <c r="N839" s="2"/>
    </row>
    <row r="840" spans="1:14" x14ac:dyDescent="0.35">
      <c r="A840" t="s">
        <v>572</v>
      </c>
      <c r="B840" t="s">
        <v>45</v>
      </c>
      <c r="C840" t="s">
        <v>45</v>
      </c>
      <c r="D840" t="s">
        <v>16</v>
      </c>
      <c r="E840" t="s">
        <v>122</v>
      </c>
      <c r="G840" t="str">
        <f>[1]Catalyst!A146</f>
        <v xml:space="preserve">     SOx</v>
      </c>
      <c r="H840" s="4">
        <f ca="1">[1]Catalyst!AD146</f>
        <v>88.706999425200763</v>
      </c>
      <c r="I840" t="s">
        <v>127</v>
      </c>
      <c r="N840" s="2"/>
    </row>
    <row r="841" spans="1:14" x14ac:dyDescent="0.35">
      <c r="A841" t="s">
        <v>572</v>
      </c>
      <c r="B841" t="s">
        <v>45</v>
      </c>
      <c r="C841" t="s">
        <v>45</v>
      </c>
      <c r="D841" t="s">
        <v>16</v>
      </c>
      <c r="E841" t="s">
        <v>122</v>
      </c>
      <c r="G841" t="str">
        <f>[1]Catalyst!A147</f>
        <v xml:space="preserve">     BC</v>
      </c>
      <c r="H841" s="4">
        <f ca="1">[1]Catalyst!AD147</f>
        <v>5.0980169959756907</v>
      </c>
      <c r="I841" t="s">
        <v>127</v>
      </c>
      <c r="N841" s="2"/>
    </row>
    <row r="842" spans="1:14" x14ac:dyDescent="0.35">
      <c r="A842" t="s">
        <v>572</v>
      </c>
      <c r="B842" t="s">
        <v>45</v>
      </c>
      <c r="C842" t="s">
        <v>45</v>
      </c>
      <c r="D842" t="s">
        <v>16</v>
      </c>
      <c r="E842" t="s">
        <v>122</v>
      </c>
      <c r="G842" t="str">
        <f>[1]Catalyst!A148</f>
        <v xml:space="preserve">     OC</v>
      </c>
      <c r="H842" s="4">
        <f ca="1">[1]Catalyst!AD148</f>
        <v>12.883632972137539</v>
      </c>
      <c r="I842" t="s">
        <v>127</v>
      </c>
      <c r="N842" s="2"/>
    </row>
    <row r="843" spans="1:14" x14ac:dyDescent="0.35">
      <c r="A843" t="s">
        <v>572</v>
      </c>
      <c r="B843" t="s">
        <v>45</v>
      </c>
      <c r="C843" t="s">
        <v>45</v>
      </c>
      <c r="D843" t="s">
        <v>16</v>
      </c>
      <c r="E843" t="s">
        <v>122</v>
      </c>
      <c r="G843" t="str">
        <f>[1]Catalyst!A149</f>
        <v xml:space="preserve">     CH4</v>
      </c>
      <c r="H843" s="4">
        <f ca="1">[1]Catalyst!AD149</f>
        <v>1739.5954152382324</v>
      </c>
      <c r="I843" t="s">
        <v>127</v>
      </c>
      <c r="N843" s="2"/>
    </row>
    <row r="844" spans="1:14" x14ac:dyDescent="0.35">
      <c r="A844" t="s">
        <v>572</v>
      </c>
      <c r="B844" t="s">
        <v>45</v>
      </c>
      <c r="C844" t="s">
        <v>45</v>
      </c>
      <c r="D844" t="s">
        <v>16</v>
      </c>
      <c r="E844" t="s">
        <v>122</v>
      </c>
      <c r="G844" t="str">
        <f>[1]Catalyst!A150</f>
        <v xml:space="preserve">     N2O</v>
      </c>
      <c r="H844" s="4">
        <f ca="1">[1]Catalyst!AD150</f>
        <v>15.235027983664132</v>
      </c>
      <c r="I844" t="s">
        <v>127</v>
      </c>
      <c r="N844" s="2"/>
    </row>
    <row r="845" spans="1:14" x14ac:dyDescent="0.35">
      <c r="A845" t="s">
        <v>572</v>
      </c>
      <c r="B845" t="s">
        <v>45</v>
      </c>
      <c r="C845" t="s">
        <v>45</v>
      </c>
      <c r="D845" t="s">
        <v>16</v>
      </c>
      <c r="E845" t="s">
        <v>122</v>
      </c>
      <c r="G845" t="str">
        <f>[1]Catalyst!A151</f>
        <v xml:space="preserve">     CO2</v>
      </c>
      <c r="H845" s="4">
        <f ca="1">[1]Catalyst!AD151</f>
        <v>514162.33576957049</v>
      </c>
      <c r="I845" t="s">
        <v>127</v>
      </c>
      <c r="N845" s="2"/>
    </row>
    <row r="846" spans="1:14" x14ac:dyDescent="0.35">
      <c r="A846" t="s">
        <v>572</v>
      </c>
      <c r="B846" t="s">
        <v>45</v>
      </c>
      <c r="C846" t="s">
        <v>45</v>
      </c>
      <c r="D846" t="s">
        <v>16</v>
      </c>
      <c r="E846" t="s">
        <v>122</v>
      </c>
      <c r="G846" t="str">
        <f>[1]Catalyst!A152</f>
        <v>Urban Emissions: grams/ton</v>
      </c>
      <c r="H846" s="4">
        <f>[1]Catalyst!AD152</f>
        <v>0</v>
      </c>
      <c r="N846" s="2"/>
    </row>
    <row r="847" spans="1:14" x14ac:dyDescent="0.35">
      <c r="A847" t="s">
        <v>572</v>
      </c>
      <c r="B847" t="s">
        <v>45</v>
      </c>
      <c r="C847" t="s">
        <v>45</v>
      </c>
      <c r="D847" t="s">
        <v>16</v>
      </c>
      <c r="E847" t="s">
        <v>122</v>
      </c>
      <c r="G847" t="str">
        <f>[1]Catalyst!A153</f>
        <v xml:space="preserve">     VOC</v>
      </c>
      <c r="H847" s="4">
        <f ca="1">[1]Catalyst!AD153</f>
        <v>4.7187276713870512</v>
      </c>
      <c r="I847" t="s">
        <v>127</v>
      </c>
      <c r="N847" s="2"/>
    </row>
    <row r="848" spans="1:14" x14ac:dyDescent="0.35">
      <c r="A848" t="s">
        <v>572</v>
      </c>
      <c r="B848" t="s">
        <v>45</v>
      </c>
      <c r="C848" t="s">
        <v>45</v>
      </c>
      <c r="D848" t="s">
        <v>16</v>
      </c>
      <c r="E848" t="s">
        <v>122</v>
      </c>
      <c r="G848" t="str">
        <f>[1]Catalyst!A154</f>
        <v xml:space="preserve">     CO</v>
      </c>
      <c r="H848" s="4">
        <f ca="1">[1]Catalyst!AD154</f>
        <v>22.564235165630585</v>
      </c>
      <c r="I848" t="s">
        <v>127</v>
      </c>
      <c r="N848" s="2"/>
    </row>
    <row r="849" spans="1:14" x14ac:dyDescent="0.35">
      <c r="A849" t="s">
        <v>572</v>
      </c>
      <c r="B849" t="s">
        <v>45</v>
      </c>
      <c r="C849" t="s">
        <v>45</v>
      </c>
      <c r="D849" t="s">
        <v>16</v>
      </c>
      <c r="E849" t="s">
        <v>122</v>
      </c>
      <c r="G849" t="str">
        <f>[1]Catalyst!A155</f>
        <v xml:space="preserve">     NOx</v>
      </c>
      <c r="H849" s="4">
        <f ca="1">[1]Catalyst!AD155</f>
        <v>26.70390782701644</v>
      </c>
      <c r="I849" t="s">
        <v>127</v>
      </c>
      <c r="N849" s="2"/>
    </row>
    <row r="850" spans="1:14" x14ac:dyDescent="0.35">
      <c r="A850" t="s">
        <v>572</v>
      </c>
      <c r="B850" t="s">
        <v>45</v>
      </c>
      <c r="C850" t="s">
        <v>45</v>
      </c>
      <c r="D850" t="s">
        <v>16</v>
      </c>
      <c r="E850" t="s">
        <v>122</v>
      </c>
      <c r="G850" t="str">
        <f>[1]Catalyst!A156</f>
        <v xml:space="preserve">     PM10</v>
      </c>
      <c r="H850" s="4">
        <f ca="1">[1]Catalyst!AD156</f>
        <v>0.10572854461894012</v>
      </c>
      <c r="I850" t="s">
        <v>127</v>
      </c>
      <c r="N850" s="2"/>
    </row>
    <row r="851" spans="1:14" x14ac:dyDescent="0.35">
      <c r="A851" t="s">
        <v>572</v>
      </c>
      <c r="B851" t="s">
        <v>45</v>
      </c>
      <c r="C851" t="s">
        <v>45</v>
      </c>
      <c r="D851" t="s">
        <v>16</v>
      </c>
      <c r="E851" t="s">
        <v>122</v>
      </c>
      <c r="G851" t="str">
        <f>[1]Catalyst!A157</f>
        <v xml:space="preserve">     PM2.5</v>
      </c>
      <c r="H851" s="4">
        <f ca="1">[1]Catalyst!AD157</f>
        <v>9.8820995292152089E-2</v>
      </c>
      <c r="I851" t="s">
        <v>127</v>
      </c>
      <c r="N851" s="2"/>
    </row>
    <row r="852" spans="1:14" x14ac:dyDescent="0.35">
      <c r="A852" t="s">
        <v>572</v>
      </c>
      <c r="B852" t="s">
        <v>45</v>
      </c>
      <c r="C852" t="s">
        <v>45</v>
      </c>
      <c r="D852" t="s">
        <v>16</v>
      </c>
      <c r="E852" t="s">
        <v>122</v>
      </c>
      <c r="G852" t="str">
        <f>[1]Catalyst!A158</f>
        <v xml:space="preserve">     SOx</v>
      </c>
      <c r="H852" s="4">
        <f ca="1">[1]Catalyst!AD158</f>
        <v>1.0452236310258618</v>
      </c>
      <c r="I852" t="s">
        <v>127</v>
      </c>
      <c r="N852" s="2"/>
    </row>
    <row r="853" spans="1:14" x14ac:dyDescent="0.35">
      <c r="A853" t="s">
        <v>572</v>
      </c>
      <c r="B853" t="s">
        <v>45</v>
      </c>
      <c r="C853" t="s">
        <v>45</v>
      </c>
      <c r="D853" t="s">
        <v>16</v>
      </c>
      <c r="E853" t="s">
        <v>122</v>
      </c>
      <c r="G853" t="str">
        <f>[1]Catalyst!A159</f>
        <v xml:space="preserve">     BC</v>
      </c>
      <c r="H853" s="4">
        <f ca="1">[1]Catalyst!AD159</f>
        <v>1.6138303687323528E-2</v>
      </c>
      <c r="I853" t="s">
        <v>127</v>
      </c>
      <c r="N853" s="2"/>
    </row>
    <row r="854" spans="1:14" x14ac:dyDescent="0.35">
      <c r="A854" t="s">
        <v>572</v>
      </c>
      <c r="B854" t="s">
        <v>45</v>
      </c>
      <c r="C854" t="s">
        <v>45</v>
      </c>
      <c r="D854" t="s">
        <v>16</v>
      </c>
      <c r="E854" t="s">
        <v>122</v>
      </c>
      <c r="G854" t="str">
        <f>[1]Catalyst!A160</f>
        <v xml:space="preserve">     OC</v>
      </c>
      <c r="H854" s="4">
        <f ca="1">[1]Catalyst!AD160</f>
        <v>3.5894184611390025E-2</v>
      </c>
      <c r="I854" t="s">
        <v>127</v>
      </c>
      <c r="N854" s="2"/>
    </row>
    <row r="855" spans="1:14" x14ac:dyDescent="0.35">
      <c r="A855" t="s">
        <v>575</v>
      </c>
      <c r="B855" t="s">
        <v>76</v>
      </c>
      <c r="C855" t="s">
        <v>76</v>
      </c>
      <c r="D855" t="s">
        <v>137</v>
      </c>
      <c r="E855" t="s">
        <v>122</v>
      </c>
      <c r="G855" t="s">
        <v>537</v>
      </c>
      <c r="H855" s="4"/>
      <c r="N855" s="2"/>
    </row>
    <row r="856" spans="1:14" x14ac:dyDescent="0.35">
      <c r="A856" t="s">
        <v>575</v>
      </c>
      <c r="B856" t="s">
        <v>76</v>
      </c>
      <c r="C856" t="s">
        <v>76</v>
      </c>
      <c r="D856" t="s">
        <v>137</v>
      </c>
      <c r="E856" t="s">
        <v>122</v>
      </c>
      <c r="G856" t="str">
        <f>[1]Pyrolysis_IDL!A261</f>
        <v xml:space="preserve">    Total energy</v>
      </c>
      <c r="H856" s="4">
        <f ca="1">[1]Pyrolysis_IDL!DP261</f>
        <v>40872.961046024051</v>
      </c>
      <c r="I856" t="s">
        <v>158</v>
      </c>
      <c r="N856" s="2"/>
    </row>
    <row r="857" spans="1:14" x14ac:dyDescent="0.35">
      <c r="A857" t="s">
        <v>575</v>
      </c>
      <c r="B857" t="s">
        <v>76</v>
      </c>
      <c r="C857" t="s">
        <v>76</v>
      </c>
      <c r="D857" t="s">
        <v>137</v>
      </c>
      <c r="E857" t="s">
        <v>122</v>
      </c>
      <c r="G857" t="str">
        <f>[1]Pyrolysis_IDL!A262</f>
        <v xml:space="preserve">    Fossil fuels</v>
      </c>
      <c r="H857" s="4">
        <f ca="1">[1]Pyrolysis_IDL!DP262</f>
        <v>40270.425023057927</v>
      </c>
      <c r="I857" t="s">
        <v>158</v>
      </c>
      <c r="N857" s="2"/>
    </row>
    <row r="858" spans="1:14" x14ac:dyDescent="0.35">
      <c r="A858" t="s">
        <v>575</v>
      </c>
      <c r="B858" t="s">
        <v>76</v>
      </c>
      <c r="C858" t="s">
        <v>76</v>
      </c>
      <c r="D858" t="s">
        <v>137</v>
      </c>
      <c r="E858" t="s">
        <v>122</v>
      </c>
      <c r="G858" t="str">
        <f>[1]Pyrolysis_IDL!A263</f>
        <v xml:space="preserve">    Coal</v>
      </c>
      <c r="H858" s="4">
        <f ca="1">[1]Pyrolysis_IDL!DP263</f>
        <v>316.90330321226963</v>
      </c>
      <c r="I858" t="s">
        <v>158</v>
      </c>
      <c r="N858" s="2"/>
    </row>
    <row r="859" spans="1:14" x14ac:dyDescent="0.35">
      <c r="A859" t="s">
        <v>575</v>
      </c>
      <c r="B859" t="s">
        <v>76</v>
      </c>
      <c r="C859" t="s">
        <v>76</v>
      </c>
      <c r="D859" t="s">
        <v>137</v>
      </c>
      <c r="E859" t="s">
        <v>122</v>
      </c>
      <c r="G859" t="str">
        <f>[1]Pyrolysis_IDL!A264</f>
        <v xml:space="preserve">    Natural gas</v>
      </c>
      <c r="H859" s="4">
        <f ca="1">[1]Pyrolysis_IDL!DP264</f>
        <v>10831.984081614904</v>
      </c>
      <c r="I859" t="s">
        <v>158</v>
      </c>
      <c r="N859" s="2"/>
    </row>
    <row r="860" spans="1:14" x14ac:dyDescent="0.35">
      <c r="A860" t="s">
        <v>575</v>
      </c>
      <c r="B860" t="s">
        <v>76</v>
      </c>
      <c r="C860" t="s">
        <v>76</v>
      </c>
      <c r="D860" t="s">
        <v>137</v>
      </c>
      <c r="E860" t="s">
        <v>122</v>
      </c>
      <c r="G860" t="str">
        <f>[1]Pyrolysis_IDL!A265</f>
        <v xml:space="preserve">    Petroleum</v>
      </c>
      <c r="H860" s="4">
        <f ca="1">[1]Pyrolysis_IDL!DP265</f>
        <v>29121.537638230755</v>
      </c>
      <c r="I860" t="s">
        <v>158</v>
      </c>
      <c r="N860" s="2"/>
    </row>
    <row r="861" spans="1:14" x14ac:dyDescent="0.35">
      <c r="A861" t="s">
        <v>575</v>
      </c>
      <c r="B861" t="s">
        <v>76</v>
      </c>
      <c r="C861" t="s">
        <v>76</v>
      </c>
      <c r="D861" t="s">
        <v>137</v>
      </c>
      <c r="E861" t="s">
        <v>122</v>
      </c>
      <c r="G861" t="str">
        <f>[1]Pyrolysis_IDL!A266</f>
        <v>Water consumption: gallons/mmBtu of fuel throughput</v>
      </c>
      <c r="H861" s="4">
        <f ca="1">[1]Pyrolysis_IDL!DP266</f>
        <v>40.594027454648142</v>
      </c>
      <c r="I861" t="s">
        <v>159</v>
      </c>
      <c r="N861" s="2"/>
    </row>
    <row r="862" spans="1:14" x14ac:dyDescent="0.35">
      <c r="A862" t="s">
        <v>575</v>
      </c>
      <c r="B862" t="s">
        <v>76</v>
      </c>
      <c r="C862" t="s">
        <v>76</v>
      </c>
      <c r="D862" t="s">
        <v>137</v>
      </c>
      <c r="E862" t="s">
        <v>122</v>
      </c>
      <c r="G862" t="str">
        <f>[1]Pyrolysis_IDL!A267</f>
        <v>Total emissions: grams/mmBtu of fuel throughput, except as noted</v>
      </c>
      <c r="H862" s="4">
        <f>[1]Pyrolysis_IDL!DP267</f>
        <v>0</v>
      </c>
      <c r="N862" s="2"/>
    </row>
    <row r="863" spans="1:14" x14ac:dyDescent="0.35">
      <c r="A863" t="s">
        <v>575</v>
      </c>
      <c r="B863" t="s">
        <v>76</v>
      </c>
      <c r="C863" t="s">
        <v>76</v>
      </c>
      <c r="D863" t="s">
        <v>137</v>
      </c>
      <c r="E863" t="s">
        <v>122</v>
      </c>
      <c r="G863" t="str">
        <f>[1]Pyrolysis_IDL!A268</f>
        <v xml:space="preserve">     VOC</v>
      </c>
      <c r="H863" s="4">
        <f ca="1">[1]Pyrolysis_IDL!DP268</f>
        <v>0.31618546195226394</v>
      </c>
      <c r="I863" t="s">
        <v>133</v>
      </c>
      <c r="N863" s="2"/>
    </row>
    <row r="864" spans="1:14" x14ac:dyDescent="0.35">
      <c r="A864" t="s">
        <v>575</v>
      </c>
      <c r="B864" t="s">
        <v>76</v>
      </c>
      <c r="C864" t="s">
        <v>76</v>
      </c>
      <c r="D864" t="s">
        <v>137</v>
      </c>
      <c r="E864" t="s">
        <v>122</v>
      </c>
      <c r="G864" t="str">
        <f>[1]Pyrolysis_IDL!A269</f>
        <v xml:space="preserve">     CO</v>
      </c>
      <c r="H864" s="4">
        <f ca="1">[1]Pyrolysis_IDL!DP269</f>
        <v>0.76263774592356626</v>
      </c>
      <c r="I864" t="s">
        <v>133</v>
      </c>
      <c r="N864" s="2"/>
    </row>
    <row r="865" spans="1:14" x14ac:dyDescent="0.35">
      <c r="A865" t="s">
        <v>575</v>
      </c>
      <c r="B865" t="s">
        <v>76</v>
      </c>
      <c r="C865" t="s">
        <v>76</v>
      </c>
      <c r="D865" t="s">
        <v>137</v>
      </c>
      <c r="E865" t="s">
        <v>122</v>
      </c>
      <c r="G865" t="str">
        <f>[1]Pyrolysis_IDL!A270</f>
        <v xml:space="preserve">     NOx</v>
      </c>
      <c r="H865" s="4">
        <f ca="1">[1]Pyrolysis_IDL!DP270</f>
        <v>1.0839702786729233</v>
      </c>
      <c r="I865" t="s">
        <v>133</v>
      </c>
      <c r="N865" s="2"/>
    </row>
    <row r="866" spans="1:14" x14ac:dyDescent="0.35">
      <c r="A866" t="s">
        <v>575</v>
      </c>
      <c r="B866" t="s">
        <v>76</v>
      </c>
      <c r="C866" t="s">
        <v>76</v>
      </c>
      <c r="D866" t="s">
        <v>137</v>
      </c>
      <c r="E866" t="s">
        <v>122</v>
      </c>
      <c r="G866" t="str">
        <f>[1]Pyrolysis_IDL!A271</f>
        <v xml:space="preserve">     PM10</v>
      </c>
      <c r="H866" s="4">
        <f ca="1">[1]Pyrolysis_IDL!DP271</f>
        <v>8.0348856715989181E-2</v>
      </c>
      <c r="I866" t="s">
        <v>133</v>
      </c>
      <c r="N866" s="2"/>
    </row>
    <row r="867" spans="1:14" x14ac:dyDescent="0.35">
      <c r="A867" t="s">
        <v>575</v>
      </c>
      <c r="B867" t="s">
        <v>76</v>
      </c>
      <c r="C867" t="s">
        <v>76</v>
      </c>
      <c r="D867" t="s">
        <v>137</v>
      </c>
      <c r="E867" t="s">
        <v>122</v>
      </c>
      <c r="G867" t="str">
        <f>[1]Pyrolysis_IDL!A272</f>
        <v xml:space="preserve">     PM2.5</v>
      </c>
      <c r="H867" s="4">
        <f ca="1">[1]Pyrolysis_IDL!DP272</f>
        <v>7.1924307689803915E-2</v>
      </c>
      <c r="I867" t="s">
        <v>133</v>
      </c>
      <c r="N867" s="2"/>
    </row>
    <row r="868" spans="1:14" x14ac:dyDescent="0.35">
      <c r="A868" t="s">
        <v>575</v>
      </c>
      <c r="B868" t="s">
        <v>76</v>
      </c>
      <c r="C868" t="s">
        <v>76</v>
      </c>
      <c r="D868" t="s">
        <v>137</v>
      </c>
      <c r="E868" t="s">
        <v>122</v>
      </c>
      <c r="G868" t="str">
        <f>[1]Pyrolysis_IDL!A273</f>
        <v xml:space="preserve">     SOx</v>
      </c>
      <c r="H868" s="4">
        <f ca="1">[1]Pyrolysis_IDL!DP273</f>
        <v>0.28355814656839401</v>
      </c>
      <c r="I868" t="s">
        <v>133</v>
      </c>
      <c r="N868" s="2"/>
    </row>
    <row r="869" spans="1:14" x14ac:dyDescent="0.35">
      <c r="A869" t="s">
        <v>575</v>
      </c>
      <c r="B869" t="s">
        <v>76</v>
      </c>
      <c r="C869" t="s">
        <v>76</v>
      </c>
      <c r="D869" t="s">
        <v>137</v>
      </c>
      <c r="E869" t="s">
        <v>122</v>
      </c>
      <c r="G869" t="str">
        <f>[1]Pyrolysis_IDL!A274</f>
        <v xml:space="preserve">     BC</v>
      </c>
      <c r="H869" s="4">
        <f ca="1">[1]Pyrolysis_IDL!DP274</f>
        <v>9.4448627382192063E-3</v>
      </c>
      <c r="I869" t="s">
        <v>133</v>
      </c>
      <c r="N869" s="2"/>
    </row>
    <row r="870" spans="1:14" x14ac:dyDescent="0.35">
      <c r="A870" t="s">
        <v>575</v>
      </c>
      <c r="B870" t="s">
        <v>76</v>
      </c>
      <c r="C870" t="s">
        <v>76</v>
      </c>
      <c r="D870" t="s">
        <v>137</v>
      </c>
      <c r="E870" t="s">
        <v>122</v>
      </c>
      <c r="G870" t="str">
        <f>[1]Pyrolysis_IDL!A275</f>
        <v xml:space="preserve">     OC</v>
      </c>
      <c r="H870" s="4">
        <f ca="1">[1]Pyrolysis_IDL!DP275</f>
        <v>2.0833184364834174E-2</v>
      </c>
      <c r="I870" t="s">
        <v>133</v>
      </c>
      <c r="N870" s="2"/>
    </row>
    <row r="871" spans="1:14" x14ac:dyDescent="0.35">
      <c r="A871" t="s">
        <v>575</v>
      </c>
      <c r="B871" t="s">
        <v>76</v>
      </c>
      <c r="C871" t="s">
        <v>76</v>
      </c>
      <c r="D871" t="s">
        <v>137</v>
      </c>
      <c r="E871" t="s">
        <v>122</v>
      </c>
      <c r="G871" t="str">
        <f>[1]Pyrolysis_IDL!A276</f>
        <v xml:space="preserve">     CH4</v>
      </c>
      <c r="H871" s="4">
        <f ca="1">[1]Pyrolysis_IDL!DP276</f>
        <v>4.5977855537662897</v>
      </c>
      <c r="I871" t="s">
        <v>133</v>
      </c>
      <c r="N871" s="2"/>
    </row>
    <row r="872" spans="1:14" x14ac:dyDescent="0.35">
      <c r="A872" t="s">
        <v>575</v>
      </c>
      <c r="B872" t="s">
        <v>76</v>
      </c>
      <c r="C872" t="s">
        <v>76</v>
      </c>
      <c r="D872" t="s">
        <v>137</v>
      </c>
      <c r="E872" t="s">
        <v>122</v>
      </c>
      <c r="G872" t="str">
        <f>[1]Pyrolysis_IDL!A277</f>
        <v xml:space="preserve">     N2O</v>
      </c>
      <c r="H872" s="4">
        <f ca="1">[1]Pyrolysis_IDL!DP277</f>
        <v>2.151464248357279E-2</v>
      </c>
      <c r="I872" t="s">
        <v>133</v>
      </c>
      <c r="N872" s="2"/>
    </row>
    <row r="873" spans="1:14" x14ac:dyDescent="0.35">
      <c r="A873" t="s">
        <v>575</v>
      </c>
      <c r="B873" t="s">
        <v>76</v>
      </c>
      <c r="C873" t="s">
        <v>76</v>
      </c>
      <c r="D873" t="s">
        <v>137</v>
      </c>
      <c r="E873" t="s">
        <v>122</v>
      </c>
      <c r="G873" t="str">
        <f>[1]Pyrolysis_IDL!A278</f>
        <v xml:space="preserve">     CO2</v>
      </c>
      <c r="H873" s="4">
        <f ca="1">[1]Pyrolysis_IDL!DP278</f>
        <v>879.84751950142027</v>
      </c>
      <c r="I873" t="s">
        <v>133</v>
      </c>
      <c r="N873" s="2"/>
    </row>
    <row r="874" spans="1:14" x14ac:dyDescent="0.35">
      <c r="A874" t="s">
        <v>575</v>
      </c>
      <c r="B874" t="s">
        <v>76</v>
      </c>
      <c r="C874" t="s">
        <v>76</v>
      </c>
      <c r="D874" t="s">
        <v>137</v>
      </c>
      <c r="E874" t="s">
        <v>122</v>
      </c>
      <c r="G874" t="str">
        <f>[1]Pyrolysis_IDL!A279</f>
        <v xml:space="preserve">     VOC from bulk terminal</v>
      </c>
      <c r="H874" s="4">
        <f>[1]Pyrolysis_IDL!DP279</f>
        <v>0</v>
      </c>
      <c r="I874" t="s">
        <v>133</v>
      </c>
      <c r="N874" s="2"/>
    </row>
    <row r="875" spans="1:14" x14ac:dyDescent="0.35">
      <c r="A875" t="s">
        <v>575</v>
      </c>
      <c r="B875" t="s">
        <v>76</v>
      </c>
      <c r="C875" t="s">
        <v>76</v>
      </c>
      <c r="D875" t="s">
        <v>137</v>
      </c>
      <c r="E875" t="s">
        <v>122</v>
      </c>
      <c r="G875" t="str">
        <f>[1]Pyrolysis_IDL!A280</f>
        <v xml:space="preserve">     VOC from ref. Station</v>
      </c>
      <c r="H875" s="4">
        <f>[1]Pyrolysis_IDL!DP280</f>
        <v>0</v>
      </c>
      <c r="I875" t="s">
        <v>133</v>
      </c>
      <c r="N875" s="2"/>
    </row>
    <row r="876" spans="1:14" x14ac:dyDescent="0.35">
      <c r="A876" t="s">
        <v>575</v>
      </c>
      <c r="B876" t="s">
        <v>76</v>
      </c>
      <c r="C876" t="s">
        <v>76</v>
      </c>
      <c r="D876" t="s">
        <v>137</v>
      </c>
      <c r="E876" t="s">
        <v>122</v>
      </c>
      <c r="G876" t="str">
        <f>[1]Pyrolysis_IDL!A281</f>
        <v>Biogenic CH4</v>
      </c>
      <c r="H876" s="4">
        <f>[1]Pyrolysis_IDL!DP281</f>
        <v>0</v>
      </c>
      <c r="I876" t="s">
        <v>133</v>
      </c>
      <c r="N876" s="2"/>
    </row>
    <row r="877" spans="1:14" x14ac:dyDescent="0.35">
      <c r="A877" t="s">
        <v>575</v>
      </c>
      <c r="B877" t="s">
        <v>76</v>
      </c>
      <c r="C877" t="s">
        <v>76</v>
      </c>
      <c r="D877" t="s">
        <v>137</v>
      </c>
      <c r="E877" t="s">
        <v>122</v>
      </c>
      <c r="G877" t="str">
        <f>[1]Pyrolysis_IDL!A282</f>
        <v>Urban emissions: grams/mmBtu of fuel throughput, except as noted</v>
      </c>
      <c r="H877" s="4">
        <f>[1]Pyrolysis_IDL!DP282</f>
        <v>0</v>
      </c>
      <c r="N877" s="2"/>
    </row>
    <row r="878" spans="1:14" x14ac:dyDescent="0.35">
      <c r="A878" t="s">
        <v>575</v>
      </c>
      <c r="B878" t="s">
        <v>76</v>
      </c>
      <c r="C878" t="s">
        <v>76</v>
      </c>
      <c r="D878" t="s">
        <v>137</v>
      </c>
      <c r="E878" t="s">
        <v>122</v>
      </c>
      <c r="G878" t="str">
        <f>[1]Pyrolysis_IDL!A283</f>
        <v xml:space="preserve">     VOC</v>
      </c>
      <c r="H878" s="4">
        <f ca="1">[1]Pyrolysis_IDL!DP283</f>
        <v>7.1709540391770257E-2</v>
      </c>
      <c r="I878" t="s">
        <v>133</v>
      </c>
      <c r="N878" s="2"/>
    </row>
    <row r="879" spans="1:14" x14ac:dyDescent="0.35">
      <c r="A879" t="s">
        <v>575</v>
      </c>
      <c r="B879" t="s">
        <v>76</v>
      </c>
      <c r="C879" t="s">
        <v>76</v>
      </c>
      <c r="D879" t="s">
        <v>137</v>
      </c>
      <c r="E879" t="s">
        <v>122</v>
      </c>
      <c r="G879" t="str">
        <f>[1]Pyrolysis_IDL!A284</f>
        <v xml:space="preserve">     CO</v>
      </c>
      <c r="H879" s="4">
        <f ca="1">[1]Pyrolysis_IDL!DP284</f>
        <v>0.10402446917684752</v>
      </c>
      <c r="I879" t="s">
        <v>133</v>
      </c>
      <c r="N879" s="2"/>
    </row>
    <row r="880" spans="1:14" x14ac:dyDescent="0.35">
      <c r="A880" t="s">
        <v>575</v>
      </c>
      <c r="B880" t="s">
        <v>76</v>
      </c>
      <c r="C880" t="s">
        <v>76</v>
      </c>
      <c r="D880" t="s">
        <v>137</v>
      </c>
      <c r="E880" t="s">
        <v>122</v>
      </c>
      <c r="G880" t="str">
        <f>[1]Pyrolysis_IDL!A285</f>
        <v xml:space="preserve">     NOx</v>
      </c>
      <c r="H880" s="4">
        <f ca="1">[1]Pyrolysis_IDL!DP285</f>
        <v>0.13006853465057278</v>
      </c>
      <c r="I880" t="s">
        <v>133</v>
      </c>
      <c r="N880" s="2"/>
    </row>
    <row r="881" spans="1:14" x14ac:dyDescent="0.35">
      <c r="A881" t="s">
        <v>575</v>
      </c>
      <c r="B881" t="s">
        <v>76</v>
      </c>
      <c r="C881" t="s">
        <v>76</v>
      </c>
      <c r="D881" t="s">
        <v>137</v>
      </c>
      <c r="E881" t="s">
        <v>122</v>
      </c>
      <c r="G881" t="str">
        <f>[1]Pyrolysis_IDL!A286</f>
        <v xml:space="preserve">     PM10</v>
      </c>
      <c r="H881" s="4">
        <f ca="1">[1]Pyrolysis_IDL!DP286</f>
        <v>2.6026292984584611E-2</v>
      </c>
      <c r="I881" t="s">
        <v>133</v>
      </c>
      <c r="N881" s="2"/>
    </row>
    <row r="882" spans="1:14" x14ac:dyDescent="0.35">
      <c r="A882" t="s">
        <v>575</v>
      </c>
      <c r="B882" t="s">
        <v>76</v>
      </c>
      <c r="C882" t="s">
        <v>76</v>
      </c>
      <c r="D882" t="s">
        <v>137</v>
      </c>
      <c r="E882" t="s">
        <v>122</v>
      </c>
      <c r="G882" t="str">
        <f>[1]Pyrolysis_IDL!A287</f>
        <v xml:space="preserve">     PM2.5</v>
      </c>
      <c r="H882" s="4">
        <f ca="1">[1]Pyrolysis_IDL!DP287</f>
        <v>2.2665051502895921E-2</v>
      </c>
      <c r="I882" t="s">
        <v>133</v>
      </c>
      <c r="N882" s="2"/>
    </row>
    <row r="883" spans="1:14" x14ac:dyDescent="0.35">
      <c r="A883" t="s">
        <v>575</v>
      </c>
      <c r="B883" t="s">
        <v>76</v>
      </c>
      <c r="C883" t="s">
        <v>76</v>
      </c>
      <c r="D883" t="s">
        <v>137</v>
      </c>
      <c r="E883" t="s">
        <v>122</v>
      </c>
      <c r="G883" t="str">
        <f>[1]Pyrolysis_IDL!A288</f>
        <v xml:space="preserve">     SOx</v>
      </c>
      <c r="H883" s="4">
        <f ca="1">[1]Pyrolysis_IDL!DP288</f>
        <v>7.3819606183059619E-2</v>
      </c>
      <c r="I883" t="s">
        <v>133</v>
      </c>
      <c r="N883" s="2"/>
    </row>
    <row r="884" spans="1:14" x14ac:dyDescent="0.35">
      <c r="A884" t="s">
        <v>575</v>
      </c>
      <c r="B884" t="s">
        <v>76</v>
      </c>
      <c r="C884" t="s">
        <v>76</v>
      </c>
      <c r="D884" t="s">
        <v>137</v>
      </c>
      <c r="E884" t="s">
        <v>122</v>
      </c>
      <c r="G884" t="str">
        <f>[1]Pyrolysis_IDL!A289</f>
        <v xml:space="preserve">     BC</v>
      </c>
      <c r="H884" s="4">
        <f ca="1">[1]Pyrolysis_IDL!DP289</f>
        <v>1.7660658923307686E-3</v>
      </c>
      <c r="I884" t="s">
        <v>133</v>
      </c>
      <c r="N884" s="2"/>
    </row>
    <row r="885" spans="1:14" x14ac:dyDescent="0.35">
      <c r="A885" t="s">
        <v>575</v>
      </c>
      <c r="B885" t="s">
        <v>76</v>
      </c>
      <c r="C885" t="s">
        <v>76</v>
      </c>
      <c r="D885" t="s">
        <v>137</v>
      </c>
      <c r="E885" t="s">
        <v>122</v>
      </c>
      <c r="G885" t="str">
        <f>[1]Pyrolysis_IDL!A290</f>
        <v xml:space="preserve">     OC</v>
      </c>
      <c r="H885" s="4">
        <f ca="1">[1]Pyrolysis_IDL!DP290</f>
        <v>2.6956695188333061E-3</v>
      </c>
      <c r="I885" t="s">
        <v>133</v>
      </c>
      <c r="N885" s="2"/>
    </row>
    <row r="886" spans="1:14" x14ac:dyDescent="0.35">
      <c r="A886" t="s">
        <v>572</v>
      </c>
      <c r="B886" t="s">
        <v>46</v>
      </c>
      <c r="C886" t="s">
        <v>249</v>
      </c>
      <c r="D886" t="s">
        <v>16</v>
      </c>
      <c r="E886" t="s">
        <v>122</v>
      </c>
      <c r="G886" t="str">
        <f>[1]Catalyst!A133</f>
        <v>Energy Use: mmBtu/ton of product</v>
      </c>
      <c r="H886" s="4">
        <f>[1]Catalyst!B133</f>
        <v>0</v>
      </c>
      <c r="J886" t="s">
        <v>160</v>
      </c>
      <c r="N886" s="2"/>
    </row>
    <row r="887" spans="1:14" x14ac:dyDescent="0.35">
      <c r="A887" t="s">
        <v>572</v>
      </c>
      <c r="B887" t="s">
        <v>46</v>
      </c>
      <c r="C887" t="s">
        <v>249</v>
      </c>
      <c r="D887" t="s">
        <v>16</v>
      </c>
      <c r="E887" t="s">
        <v>122</v>
      </c>
      <c r="G887" t="str">
        <f>[1]Catalyst!A134</f>
        <v xml:space="preserve">     Total Energy</v>
      </c>
      <c r="H887" s="4">
        <f ca="1">[1]Catalyst!B134</f>
        <v>134.01990452591528</v>
      </c>
      <c r="I887" t="s">
        <v>125</v>
      </c>
      <c r="N887" s="2"/>
    </row>
    <row r="888" spans="1:14" x14ac:dyDescent="0.35">
      <c r="A888" t="s">
        <v>572</v>
      </c>
      <c r="B888" t="s">
        <v>46</v>
      </c>
      <c r="C888" t="s">
        <v>249</v>
      </c>
      <c r="D888" t="s">
        <v>16</v>
      </c>
      <c r="E888" t="s">
        <v>122</v>
      </c>
      <c r="G888" t="str">
        <f>[1]Catalyst!A135</f>
        <v xml:space="preserve">     Fossil Fuels</v>
      </c>
      <c r="H888" s="4">
        <f ca="1">[1]Catalyst!B135</f>
        <v>71.175466601396948</v>
      </c>
      <c r="I888" t="s">
        <v>125</v>
      </c>
      <c r="N888" s="2"/>
    </row>
    <row r="889" spans="1:14" x14ac:dyDescent="0.35">
      <c r="A889" t="s">
        <v>572</v>
      </c>
      <c r="B889" t="s">
        <v>46</v>
      </c>
      <c r="C889" t="s">
        <v>249</v>
      </c>
      <c r="D889" t="s">
        <v>16</v>
      </c>
      <c r="E889" t="s">
        <v>122</v>
      </c>
      <c r="G889" t="str">
        <f>[1]Catalyst!A136</f>
        <v xml:space="preserve">     Coal</v>
      </c>
      <c r="H889" s="4">
        <f ca="1">[1]Catalyst!B136</f>
        <v>6.9786531590870924</v>
      </c>
      <c r="I889" t="s">
        <v>125</v>
      </c>
      <c r="N889" s="2"/>
    </row>
    <row r="890" spans="1:14" x14ac:dyDescent="0.35">
      <c r="A890" t="s">
        <v>572</v>
      </c>
      <c r="B890" t="s">
        <v>46</v>
      </c>
      <c r="C890" t="s">
        <v>249</v>
      </c>
      <c r="D890" t="s">
        <v>16</v>
      </c>
      <c r="E890" t="s">
        <v>122</v>
      </c>
      <c r="G890" t="str">
        <f>[1]Catalyst!A137</f>
        <v xml:space="preserve">     Natural Gas</v>
      </c>
      <c r="H890" s="4">
        <f ca="1">[1]Catalyst!B137</f>
        <v>38.932126377413823</v>
      </c>
      <c r="I890" t="s">
        <v>125</v>
      </c>
      <c r="N890" s="2"/>
    </row>
    <row r="891" spans="1:14" x14ac:dyDescent="0.35">
      <c r="A891" t="s">
        <v>572</v>
      </c>
      <c r="B891" t="s">
        <v>46</v>
      </c>
      <c r="C891" t="s">
        <v>249</v>
      </c>
      <c r="D891" t="s">
        <v>16</v>
      </c>
      <c r="E891" t="s">
        <v>122</v>
      </c>
      <c r="G891" t="str">
        <f>[1]Catalyst!A138</f>
        <v xml:space="preserve">     Petroleum</v>
      </c>
      <c r="H891" s="4">
        <f ca="1">[1]Catalyst!B138</f>
        <v>25.264687064896048</v>
      </c>
      <c r="I891" t="s">
        <v>125</v>
      </c>
      <c r="N891" s="2"/>
    </row>
    <row r="892" spans="1:14" x14ac:dyDescent="0.35">
      <c r="A892" t="s">
        <v>572</v>
      </c>
      <c r="B892" t="s">
        <v>46</v>
      </c>
      <c r="C892" t="s">
        <v>249</v>
      </c>
      <c r="D892" t="s">
        <v>16</v>
      </c>
      <c r="E892" t="s">
        <v>122</v>
      </c>
      <c r="G892" t="str">
        <f>[1]Catalyst!A139</f>
        <v>Water consumption, gallons/ton</v>
      </c>
      <c r="H892" s="4">
        <f ca="1">[1]Catalyst!B139</f>
        <v>7440.2032527356505</v>
      </c>
      <c r="I892" t="s">
        <v>136</v>
      </c>
      <c r="N892" s="2"/>
    </row>
    <row r="893" spans="1:14" x14ac:dyDescent="0.35">
      <c r="A893" t="s">
        <v>572</v>
      </c>
      <c r="B893" t="s">
        <v>46</v>
      </c>
      <c r="C893" t="s">
        <v>249</v>
      </c>
      <c r="D893" t="s">
        <v>16</v>
      </c>
      <c r="E893" t="s">
        <v>122</v>
      </c>
      <c r="G893" t="str">
        <f>[1]Catalyst!A140</f>
        <v>Total Emissions: grams/ton</v>
      </c>
      <c r="H893" s="4">
        <f>[1]Catalyst!B140</f>
        <v>0</v>
      </c>
      <c r="N893" s="2"/>
    </row>
    <row r="894" spans="1:14" x14ac:dyDescent="0.35">
      <c r="A894" t="s">
        <v>572</v>
      </c>
      <c r="B894" t="s">
        <v>46</v>
      </c>
      <c r="C894" t="s">
        <v>249</v>
      </c>
      <c r="D894" t="s">
        <v>16</v>
      </c>
      <c r="E894" t="s">
        <v>122</v>
      </c>
      <c r="G894" t="str">
        <f>[1]Catalyst!A141</f>
        <v xml:space="preserve">     VOC</v>
      </c>
      <c r="H894" s="4">
        <f ca="1">[1]Catalyst!B141</f>
        <v>1602.5302847583944</v>
      </c>
      <c r="I894" t="s">
        <v>127</v>
      </c>
      <c r="N894" s="2"/>
    </row>
    <row r="895" spans="1:14" x14ac:dyDescent="0.35">
      <c r="A895" t="s">
        <v>572</v>
      </c>
      <c r="B895" t="s">
        <v>46</v>
      </c>
      <c r="C895" t="s">
        <v>249</v>
      </c>
      <c r="D895" t="s">
        <v>16</v>
      </c>
      <c r="E895" t="s">
        <v>122</v>
      </c>
      <c r="G895" t="str">
        <f>[1]Catalyst!A142</f>
        <v xml:space="preserve">     CO</v>
      </c>
      <c r="H895" s="4">
        <f ca="1">[1]Catalyst!B142</f>
        <v>6377.1452502609145</v>
      </c>
      <c r="I895" t="s">
        <v>127</v>
      </c>
      <c r="N895" s="2"/>
    </row>
    <row r="896" spans="1:14" x14ac:dyDescent="0.35">
      <c r="A896" t="s">
        <v>572</v>
      </c>
      <c r="B896" t="s">
        <v>46</v>
      </c>
      <c r="C896" t="s">
        <v>249</v>
      </c>
      <c r="D896" t="s">
        <v>16</v>
      </c>
      <c r="E896" t="s">
        <v>122</v>
      </c>
      <c r="G896" t="str">
        <f>[1]Catalyst!A143</f>
        <v xml:space="preserve">     NOx</v>
      </c>
      <c r="H896" s="4">
        <f ca="1">[1]Catalyst!B143</f>
        <v>6832.5522202428083</v>
      </c>
      <c r="I896" t="s">
        <v>127</v>
      </c>
      <c r="N896" s="2"/>
    </row>
    <row r="897" spans="1:14" x14ac:dyDescent="0.35">
      <c r="A897" t="s">
        <v>572</v>
      </c>
      <c r="B897" t="s">
        <v>46</v>
      </c>
      <c r="C897" t="s">
        <v>249</v>
      </c>
      <c r="D897" t="s">
        <v>16</v>
      </c>
      <c r="E897" t="s">
        <v>122</v>
      </c>
      <c r="G897" t="str">
        <f>[1]Catalyst!A144</f>
        <v xml:space="preserve">     PM10</v>
      </c>
      <c r="H897" s="4">
        <f ca="1">[1]Catalyst!B144</f>
        <v>7222.6117187841683</v>
      </c>
      <c r="I897" t="s">
        <v>127</v>
      </c>
      <c r="N897" s="2"/>
    </row>
    <row r="898" spans="1:14" x14ac:dyDescent="0.35">
      <c r="A898" t="s">
        <v>572</v>
      </c>
      <c r="B898" t="s">
        <v>46</v>
      </c>
      <c r="C898" t="s">
        <v>249</v>
      </c>
      <c r="D898" t="s">
        <v>16</v>
      </c>
      <c r="E898" t="s">
        <v>122</v>
      </c>
      <c r="G898" t="str">
        <f>[1]Catalyst!A145</f>
        <v xml:space="preserve">     PM2.5</v>
      </c>
      <c r="H898" s="4">
        <f ca="1">[1]Catalyst!B145</f>
        <v>1013.390443832499</v>
      </c>
      <c r="I898" t="s">
        <v>127</v>
      </c>
      <c r="N898" s="2"/>
    </row>
    <row r="899" spans="1:14" x14ac:dyDescent="0.35">
      <c r="A899" t="s">
        <v>572</v>
      </c>
      <c r="B899" t="s">
        <v>46</v>
      </c>
      <c r="C899" t="s">
        <v>249</v>
      </c>
      <c r="D899" t="s">
        <v>16</v>
      </c>
      <c r="E899" t="s">
        <v>122</v>
      </c>
      <c r="G899" t="str">
        <f>[1]Catalyst!A146</f>
        <v xml:space="preserve">     SOx</v>
      </c>
      <c r="H899" s="4">
        <f ca="1">[1]Catalyst!B146</f>
        <v>7986.1677813256292</v>
      </c>
      <c r="I899" t="s">
        <v>127</v>
      </c>
      <c r="N899" s="2"/>
    </row>
    <row r="900" spans="1:14" x14ac:dyDescent="0.35">
      <c r="A900" t="s">
        <v>572</v>
      </c>
      <c r="B900" t="s">
        <v>46</v>
      </c>
      <c r="C900" t="s">
        <v>249</v>
      </c>
      <c r="D900" t="s">
        <v>16</v>
      </c>
      <c r="E900" t="s">
        <v>122</v>
      </c>
      <c r="G900" t="str">
        <f>[1]Catalyst!A147</f>
        <v xml:space="preserve">     BC</v>
      </c>
      <c r="H900" s="4">
        <f ca="1">[1]Catalyst!B147</f>
        <v>59.828116803909197</v>
      </c>
      <c r="I900" t="s">
        <v>127</v>
      </c>
      <c r="N900" s="2"/>
    </row>
    <row r="901" spans="1:14" x14ac:dyDescent="0.35">
      <c r="A901" t="s">
        <v>572</v>
      </c>
      <c r="B901" t="s">
        <v>46</v>
      </c>
      <c r="C901" t="s">
        <v>249</v>
      </c>
      <c r="D901" t="s">
        <v>16</v>
      </c>
      <c r="E901" t="s">
        <v>122</v>
      </c>
      <c r="G901" t="str">
        <f>[1]Catalyst!A148</f>
        <v xml:space="preserve">     OC</v>
      </c>
      <c r="H901" s="4">
        <f ca="1">[1]Catalyst!B148</f>
        <v>90.91661286314654</v>
      </c>
      <c r="I901" t="s">
        <v>127</v>
      </c>
      <c r="N901" s="2"/>
    </row>
    <row r="902" spans="1:14" x14ac:dyDescent="0.35">
      <c r="A902" t="s">
        <v>572</v>
      </c>
      <c r="B902" t="s">
        <v>46</v>
      </c>
      <c r="C902" t="s">
        <v>249</v>
      </c>
      <c r="D902" t="s">
        <v>16</v>
      </c>
      <c r="E902" t="s">
        <v>122</v>
      </c>
      <c r="G902" t="str">
        <f>[1]Catalyst!A149</f>
        <v xml:space="preserve">     CH4</v>
      </c>
      <c r="H902" s="4">
        <f ca="1">[1]Catalyst!B149</f>
        <v>12705.125803471332</v>
      </c>
      <c r="I902" t="s">
        <v>127</v>
      </c>
      <c r="N902" s="2"/>
    </row>
    <row r="903" spans="1:14" x14ac:dyDescent="0.35">
      <c r="A903" t="s">
        <v>572</v>
      </c>
      <c r="B903" t="s">
        <v>46</v>
      </c>
      <c r="C903" t="s">
        <v>249</v>
      </c>
      <c r="D903" t="s">
        <v>16</v>
      </c>
      <c r="E903" t="s">
        <v>122</v>
      </c>
      <c r="G903" t="str">
        <f>[1]Catalyst!A150</f>
        <v xml:space="preserve">     N2O</v>
      </c>
      <c r="H903" s="4">
        <f ca="1">[1]Catalyst!B150</f>
        <v>1183.489475593301</v>
      </c>
      <c r="I903" t="s">
        <v>127</v>
      </c>
      <c r="N903" s="2"/>
    </row>
    <row r="904" spans="1:14" x14ac:dyDescent="0.35">
      <c r="A904" t="s">
        <v>572</v>
      </c>
      <c r="B904" t="s">
        <v>46</v>
      </c>
      <c r="C904" t="s">
        <v>249</v>
      </c>
      <c r="D904" t="s">
        <v>16</v>
      </c>
      <c r="E904" t="s">
        <v>122</v>
      </c>
      <c r="G904" t="str">
        <f>[1]Catalyst!A151</f>
        <v xml:space="preserve">     CO2</v>
      </c>
      <c r="H904" s="4">
        <f ca="1">[1]Catalyst!B151</f>
        <v>3026172.9740517368</v>
      </c>
      <c r="I904" t="s">
        <v>127</v>
      </c>
      <c r="N904" s="2"/>
    </row>
    <row r="905" spans="1:14" x14ac:dyDescent="0.35">
      <c r="A905" t="s">
        <v>572</v>
      </c>
      <c r="B905" t="s">
        <v>46</v>
      </c>
      <c r="C905" t="s">
        <v>249</v>
      </c>
      <c r="D905" t="s">
        <v>16</v>
      </c>
      <c r="E905" t="s">
        <v>122</v>
      </c>
      <c r="G905" t="str">
        <f>[1]Catalyst!A152</f>
        <v>Urban Emissions: grams/ton</v>
      </c>
      <c r="H905" s="4">
        <f>[1]Catalyst!B152</f>
        <v>0</v>
      </c>
      <c r="N905" s="2"/>
    </row>
    <row r="906" spans="1:14" x14ac:dyDescent="0.35">
      <c r="A906" t="s">
        <v>572</v>
      </c>
      <c r="B906" t="s">
        <v>46</v>
      </c>
      <c r="C906" t="s">
        <v>249</v>
      </c>
      <c r="D906" t="s">
        <v>16</v>
      </c>
      <c r="E906" t="s">
        <v>122</v>
      </c>
      <c r="G906" t="str">
        <f>[1]Catalyst!A153</f>
        <v xml:space="preserve">     VOC</v>
      </c>
      <c r="H906" s="4">
        <f ca="1">[1]Catalyst!B153</f>
        <v>90.303471144928324</v>
      </c>
      <c r="I906" t="s">
        <v>127</v>
      </c>
      <c r="N906" s="2"/>
    </row>
    <row r="907" spans="1:14" x14ac:dyDescent="0.35">
      <c r="A907" t="s">
        <v>572</v>
      </c>
      <c r="B907" t="s">
        <v>46</v>
      </c>
      <c r="C907" t="s">
        <v>249</v>
      </c>
      <c r="D907" t="s">
        <v>16</v>
      </c>
      <c r="E907" t="s">
        <v>122</v>
      </c>
      <c r="G907" t="str">
        <f>[1]Catalyst!A154</f>
        <v xml:space="preserve">     CO</v>
      </c>
      <c r="H907" s="4">
        <f ca="1">[1]Catalyst!B154</f>
        <v>226.10444507762216</v>
      </c>
      <c r="I907" t="s">
        <v>127</v>
      </c>
      <c r="N907" s="2"/>
    </row>
    <row r="908" spans="1:14" x14ac:dyDescent="0.35">
      <c r="A908" t="s">
        <v>572</v>
      </c>
      <c r="B908" t="s">
        <v>46</v>
      </c>
      <c r="C908" t="s">
        <v>249</v>
      </c>
      <c r="D908" t="s">
        <v>16</v>
      </c>
      <c r="E908" t="s">
        <v>122</v>
      </c>
      <c r="G908" t="str">
        <f>[1]Catalyst!A155</f>
        <v xml:space="preserve">     NOx</v>
      </c>
      <c r="H908" s="4">
        <f ca="1">[1]Catalyst!B155</f>
        <v>389.32667465202923</v>
      </c>
      <c r="I908" t="s">
        <v>127</v>
      </c>
      <c r="N908" s="2"/>
    </row>
    <row r="909" spans="1:14" x14ac:dyDescent="0.35">
      <c r="A909" t="s">
        <v>572</v>
      </c>
      <c r="B909" t="s">
        <v>46</v>
      </c>
      <c r="C909" t="s">
        <v>249</v>
      </c>
      <c r="D909" t="s">
        <v>16</v>
      </c>
      <c r="E909" t="s">
        <v>122</v>
      </c>
      <c r="G909" t="str">
        <f>[1]Catalyst!A156</f>
        <v xml:space="preserve">     PM10</v>
      </c>
      <c r="H909" s="4">
        <f ca="1">[1]Catalyst!B156</f>
        <v>36.773737623731378</v>
      </c>
      <c r="I909" t="s">
        <v>127</v>
      </c>
      <c r="N909" s="2"/>
    </row>
    <row r="910" spans="1:14" x14ac:dyDescent="0.35">
      <c r="A910" t="s">
        <v>572</v>
      </c>
      <c r="B910" t="s">
        <v>46</v>
      </c>
      <c r="C910" t="s">
        <v>249</v>
      </c>
      <c r="D910" t="s">
        <v>16</v>
      </c>
      <c r="E910" t="s">
        <v>122</v>
      </c>
      <c r="G910" t="str">
        <f>[1]Catalyst!A157</f>
        <v xml:space="preserve">     PM2.5</v>
      </c>
      <c r="H910" s="4">
        <f ca="1">[1]Catalyst!B157</f>
        <v>30.546355212394246</v>
      </c>
      <c r="I910" t="s">
        <v>127</v>
      </c>
      <c r="N910" s="2"/>
    </row>
    <row r="911" spans="1:14" x14ac:dyDescent="0.35">
      <c r="A911" t="s">
        <v>572</v>
      </c>
      <c r="B911" t="s">
        <v>46</v>
      </c>
      <c r="C911" t="s">
        <v>249</v>
      </c>
      <c r="D911" t="s">
        <v>16</v>
      </c>
      <c r="E911" t="s">
        <v>122</v>
      </c>
      <c r="G911" t="str">
        <f>[1]Catalyst!A158</f>
        <v xml:space="preserve">     SOx</v>
      </c>
      <c r="H911" s="4">
        <f ca="1">[1]Catalyst!B158</f>
        <v>268.43224674784847</v>
      </c>
      <c r="I911" t="s">
        <v>127</v>
      </c>
      <c r="N911" s="2"/>
    </row>
    <row r="912" spans="1:14" x14ac:dyDescent="0.35">
      <c r="A912" t="s">
        <v>572</v>
      </c>
      <c r="B912" t="s">
        <v>46</v>
      </c>
      <c r="C912" t="s">
        <v>249</v>
      </c>
      <c r="D912" t="s">
        <v>16</v>
      </c>
      <c r="E912" t="s">
        <v>122</v>
      </c>
      <c r="G912" t="str">
        <f>[1]Catalyst!A159</f>
        <v xml:space="preserve">     BC</v>
      </c>
      <c r="H912" s="4">
        <f ca="1">[1]Catalyst!B159</f>
        <v>2.369852045656077</v>
      </c>
      <c r="I912" t="s">
        <v>127</v>
      </c>
      <c r="N912" s="2"/>
    </row>
    <row r="913" spans="1:14" x14ac:dyDescent="0.35">
      <c r="A913" t="s">
        <v>572</v>
      </c>
      <c r="B913" t="s">
        <v>46</v>
      </c>
      <c r="C913" t="s">
        <v>249</v>
      </c>
      <c r="D913" t="s">
        <v>16</v>
      </c>
      <c r="E913" t="s">
        <v>122</v>
      </c>
      <c r="G913" t="str">
        <f>[1]Catalyst!A160</f>
        <v xml:space="preserve">     OC</v>
      </c>
      <c r="H913" s="4">
        <f ca="1">[1]Catalyst!B160</f>
        <v>6.320426657119377</v>
      </c>
      <c r="I913" t="s">
        <v>127</v>
      </c>
      <c r="N913" s="2"/>
    </row>
    <row r="914" spans="1:14" x14ac:dyDescent="0.35">
      <c r="A914" t="s">
        <v>572</v>
      </c>
      <c r="B914" t="s">
        <v>64</v>
      </c>
      <c r="C914" t="s">
        <v>250</v>
      </c>
      <c r="D914" t="s">
        <v>16</v>
      </c>
      <c r="E914" t="s">
        <v>122</v>
      </c>
      <c r="G914" t="str">
        <f>[1]Catalyst!A133</f>
        <v>Energy Use: mmBtu/ton of product</v>
      </c>
      <c r="H914" s="4">
        <f>[1]Catalyst!V133</f>
        <v>0</v>
      </c>
      <c r="J914" t="s">
        <v>163</v>
      </c>
      <c r="N914" s="2"/>
    </row>
    <row r="915" spans="1:14" x14ac:dyDescent="0.35">
      <c r="A915" t="s">
        <v>572</v>
      </c>
      <c r="B915" t="s">
        <v>64</v>
      </c>
      <c r="C915" t="s">
        <v>250</v>
      </c>
      <c r="D915" t="s">
        <v>16</v>
      </c>
      <c r="E915" t="s">
        <v>122</v>
      </c>
      <c r="G915" t="str">
        <f>[1]Catalyst!A134</f>
        <v xml:space="preserve">     Total Energy</v>
      </c>
      <c r="H915" s="4">
        <f ca="1">[1]Catalyst!V134</f>
        <v>98.925498680396998</v>
      </c>
      <c r="I915" t="s">
        <v>125</v>
      </c>
      <c r="N915" s="2"/>
    </row>
    <row r="916" spans="1:14" x14ac:dyDescent="0.35">
      <c r="A916" t="s">
        <v>572</v>
      </c>
      <c r="B916" t="s">
        <v>64</v>
      </c>
      <c r="C916" t="s">
        <v>250</v>
      </c>
      <c r="D916" t="s">
        <v>16</v>
      </c>
      <c r="E916" t="s">
        <v>122</v>
      </c>
      <c r="G916" t="str">
        <f>[1]Catalyst!A135</f>
        <v xml:space="preserve">     Fossil Fuels</v>
      </c>
      <c r="H916" s="4">
        <f ca="1">[1]Catalyst!V135</f>
        <v>95.140424472383984</v>
      </c>
      <c r="I916" t="s">
        <v>125</v>
      </c>
      <c r="N916" s="2"/>
    </row>
    <row r="917" spans="1:14" x14ac:dyDescent="0.35">
      <c r="A917" t="s">
        <v>572</v>
      </c>
      <c r="B917" t="s">
        <v>64</v>
      </c>
      <c r="C917" t="s">
        <v>250</v>
      </c>
      <c r="D917" t="s">
        <v>16</v>
      </c>
      <c r="E917" t="s">
        <v>122</v>
      </c>
      <c r="G917" t="str">
        <f>[1]Catalyst!A136</f>
        <v xml:space="preserve">     Coal</v>
      </c>
      <c r="H917" s="4">
        <f ca="1">[1]Catalyst!V136</f>
        <v>8.7041045524808229</v>
      </c>
      <c r="I917" t="s">
        <v>125</v>
      </c>
      <c r="N917" s="2"/>
    </row>
    <row r="918" spans="1:14" x14ac:dyDescent="0.35">
      <c r="A918" t="s">
        <v>572</v>
      </c>
      <c r="B918" t="s">
        <v>64</v>
      </c>
      <c r="C918" t="s">
        <v>250</v>
      </c>
      <c r="D918" t="s">
        <v>16</v>
      </c>
      <c r="E918" t="s">
        <v>122</v>
      </c>
      <c r="G918" t="str">
        <f>[1]Catalyst!A137</f>
        <v xml:space="preserve">     Natural Gas</v>
      </c>
      <c r="H918" s="4">
        <f ca="1">[1]Catalyst!V137</f>
        <v>82.740549131925107</v>
      </c>
      <c r="I918" t="s">
        <v>125</v>
      </c>
      <c r="N918" s="2"/>
    </row>
    <row r="919" spans="1:14" x14ac:dyDescent="0.35">
      <c r="A919" t="s">
        <v>572</v>
      </c>
      <c r="B919" t="s">
        <v>64</v>
      </c>
      <c r="C919" t="s">
        <v>250</v>
      </c>
      <c r="D919" t="s">
        <v>16</v>
      </c>
      <c r="E919" t="s">
        <v>122</v>
      </c>
      <c r="G919" t="str">
        <f>[1]Catalyst!A138</f>
        <v xml:space="preserve">     Petroleum</v>
      </c>
      <c r="H919" s="4">
        <f ca="1">[1]Catalyst!V138</f>
        <v>3.6957707879780579</v>
      </c>
      <c r="I919" t="s">
        <v>125</v>
      </c>
      <c r="N919" s="2"/>
    </row>
    <row r="920" spans="1:14" x14ac:dyDescent="0.35">
      <c r="A920" t="s">
        <v>572</v>
      </c>
      <c r="B920" t="s">
        <v>64</v>
      </c>
      <c r="C920" t="s">
        <v>250</v>
      </c>
      <c r="D920" t="s">
        <v>16</v>
      </c>
      <c r="E920" t="s">
        <v>122</v>
      </c>
      <c r="G920" t="str">
        <f>[1]Catalyst!A139</f>
        <v>Water consumption, gallons/ton</v>
      </c>
      <c r="H920" s="4">
        <f ca="1">[1]Catalyst!V139</f>
        <v>2848.0286462711556</v>
      </c>
      <c r="I920" t="s">
        <v>136</v>
      </c>
      <c r="N920" s="2"/>
    </row>
    <row r="921" spans="1:14" x14ac:dyDescent="0.35">
      <c r="A921" t="s">
        <v>572</v>
      </c>
      <c r="B921" t="s">
        <v>64</v>
      </c>
      <c r="C921" t="s">
        <v>250</v>
      </c>
      <c r="D921" t="s">
        <v>16</v>
      </c>
      <c r="E921" t="s">
        <v>122</v>
      </c>
      <c r="G921" t="str">
        <f>[1]Catalyst!A140</f>
        <v>Total Emissions: grams/ton</v>
      </c>
      <c r="H921" s="4">
        <f>[1]Catalyst!V140</f>
        <v>0</v>
      </c>
      <c r="N921" s="2"/>
    </row>
    <row r="922" spans="1:14" x14ac:dyDescent="0.35">
      <c r="A922" t="s">
        <v>572</v>
      </c>
      <c r="B922" t="s">
        <v>64</v>
      </c>
      <c r="C922" t="s">
        <v>250</v>
      </c>
      <c r="D922" t="s">
        <v>16</v>
      </c>
      <c r="E922" t="s">
        <v>122</v>
      </c>
      <c r="G922" t="str">
        <f>[1]Catalyst!A141</f>
        <v xml:space="preserve">     VOC</v>
      </c>
      <c r="H922" s="4">
        <f ca="1">[1]Catalyst!V141</f>
        <v>1399.9311937435468</v>
      </c>
      <c r="I922" t="s">
        <v>127</v>
      </c>
      <c r="N922" s="2"/>
    </row>
    <row r="923" spans="1:14" x14ac:dyDescent="0.35">
      <c r="A923" t="s">
        <v>572</v>
      </c>
      <c r="B923" t="s">
        <v>64</v>
      </c>
      <c r="C923" t="s">
        <v>250</v>
      </c>
      <c r="D923" t="s">
        <v>16</v>
      </c>
      <c r="E923" t="s">
        <v>122</v>
      </c>
      <c r="G923" t="str">
        <f>[1]Catalyst!A142</f>
        <v xml:space="preserve">     CO</v>
      </c>
      <c r="H923" s="4">
        <f ca="1">[1]Catalyst!V142</f>
        <v>4938.2127099495683</v>
      </c>
      <c r="I923" t="s">
        <v>127</v>
      </c>
      <c r="N923" s="2"/>
    </row>
    <row r="924" spans="1:14" x14ac:dyDescent="0.35">
      <c r="A924" t="s">
        <v>572</v>
      </c>
      <c r="B924" t="s">
        <v>64</v>
      </c>
      <c r="C924" t="s">
        <v>250</v>
      </c>
      <c r="D924" t="s">
        <v>16</v>
      </c>
      <c r="E924" t="s">
        <v>122</v>
      </c>
      <c r="G924" t="str">
        <f>[1]Catalyst!A143</f>
        <v xml:space="preserve">     NOx</v>
      </c>
      <c r="H924" s="4">
        <f ca="1">[1]Catalyst!V143</f>
        <v>6508.9882165561467</v>
      </c>
      <c r="I924" t="s">
        <v>127</v>
      </c>
      <c r="N924" s="2"/>
    </row>
    <row r="925" spans="1:14" x14ac:dyDescent="0.35">
      <c r="A925" t="s">
        <v>572</v>
      </c>
      <c r="B925" t="s">
        <v>64</v>
      </c>
      <c r="C925" t="s">
        <v>250</v>
      </c>
      <c r="D925" t="s">
        <v>16</v>
      </c>
      <c r="E925" t="s">
        <v>122</v>
      </c>
      <c r="G925" t="str">
        <f>[1]Catalyst!A144</f>
        <v xml:space="preserve">     PM10</v>
      </c>
      <c r="H925" s="4">
        <f ca="1">[1]Catalyst!V144</f>
        <v>583.59001678290019</v>
      </c>
      <c r="I925" t="s">
        <v>127</v>
      </c>
      <c r="N925" s="2"/>
    </row>
    <row r="926" spans="1:14" x14ac:dyDescent="0.35">
      <c r="A926" t="s">
        <v>572</v>
      </c>
      <c r="B926" t="s">
        <v>64</v>
      </c>
      <c r="C926" t="s">
        <v>250</v>
      </c>
      <c r="D926" t="s">
        <v>16</v>
      </c>
      <c r="E926" t="s">
        <v>122</v>
      </c>
      <c r="G926" t="str">
        <f>[1]Catalyst!A145</f>
        <v xml:space="preserve">     PM2.5</v>
      </c>
      <c r="H926" s="4">
        <f ca="1">[1]Catalyst!V145</f>
        <v>467.21687945340176</v>
      </c>
      <c r="I926" t="s">
        <v>127</v>
      </c>
      <c r="N926" s="2"/>
    </row>
    <row r="927" spans="1:14" x14ac:dyDescent="0.35">
      <c r="A927" t="s">
        <v>572</v>
      </c>
      <c r="B927" t="s">
        <v>64</v>
      </c>
      <c r="C927" t="s">
        <v>250</v>
      </c>
      <c r="D927" t="s">
        <v>16</v>
      </c>
      <c r="E927" t="s">
        <v>122</v>
      </c>
      <c r="G927" t="str">
        <f>[1]Catalyst!A146</f>
        <v xml:space="preserve">     SOx</v>
      </c>
      <c r="H927" s="4">
        <f ca="1">[1]Catalyst!V146</f>
        <v>4048.68186562969</v>
      </c>
      <c r="I927" t="s">
        <v>127</v>
      </c>
      <c r="N927" s="2"/>
    </row>
    <row r="928" spans="1:14" x14ac:dyDescent="0.35">
      <c r="A928" t="s">
        <v>572</v>
      </c>
      <c r="B928" t="s">
        <v>64</v>
      </c>
      <c r="C928" t="s">
        <v>250</v>
      </c>
      <c r="D928" t="s">
        <v>16</v>
      </c>
      <c r="E928" t="s">
        <v>122</v>
      </c>
      <c r="G928" t="str">
        <f>[1]Catalyst!A147</f>
        <v xml:space="preserve">     BC</v>
      </c>
      <c r="H928" s="4">
        <f ca="1">[1]Catalyst!V147</f>
        <v>55.626193826618866</v>
      </c>
      <c r="I928" t="s">
        <v>127</v>
      </c>
      <c r="N928" s="2"/>
    </row>
    <row r="929" spans="1:14" x14ac:dyDescent="0.35">
      <c r="A929" t="s">
        <v>572</v>
      </c>
      <c r="B929" t="s">
        <v>64</v>
      </c>
      <c r="C929" t="s">
        <v>250</v>
      </c>
      <c r="D929" t="s">
        <v>16</v>
      </c>
      <c r="E929" t="s">
        <v>122</v>
      </c>
      <c r="G929" t="str">
        <f>[1]Catalyst!A148</f>
        <v xml:space="preserve">     OC</v>
      </c>
      <c r="H929" s="4">
        <f ca="1">[1]Catalyst!V148</f>
        <v>142.50793510901411</v>
      </c>
      <c r="I929" t="s">
        <v>127</v>
      </c>
      <c r="N929" s="2"/>
    </row>
    <row r="930" spans="1:14" x14ac:dyDescent="0.35">
      <c r="A930" t="s">
        <v>572</v>
      </c>
      <c r="B930" t="s">
        <v>64</v>
      </c>
      <c r="C930" t="s">
        <v>250</v>
      </c>
      <c r="D930" t="s">
        <v>16</v>
      </c>
      <c r="E930" t="s">
        <v>122</v>
      </c>
      <c r="G930" t="str">
        <f>[1]Catalyst!A149</f>
        <v xml:space="preserve">     CH4</v>
      </c>
      <c r="H930" s="4">
        <f ca="1">[1]Catalyst!V149</f>
        <v>17959.287665843476</v>
      </c>
      <c r="I930" t="s">
        <v>127</v>
      </c>
      <c r="N930" s="2"/>
    </row>
    <row r="931" spans="1:14" x14ac:dyDescent="0.35">
      <c r="A931" t="s">
        <v>572</v>
      </c>
      <c r="B931" t="s">
        <v>64</v>
      </c>
      <c r="C931" t="s">
        <v>250</v>
      </c>
      <c r="D931" t="s">
        <v>16</v>
      </c>
      <c r="E931" t="s">
        <v>122</v>
      </c>
      <c r="G931" t="str">
        <f>[1]Catalyst!A150</f>
        <v xml:space="preserve">     N2O</v>
      </c>
      <c r="H931" s="4">
        <f ca="1">[1]Catalyst!V150</f>
        <v>135.44594731054013</v>
      </c>
      <c r="I931" t="s">
        <v>127</v>
      </c>
      <c r="N931" s="2"/>
    </row>
    <row r="932" spans="1:14" x14ac:dyDescent="0.35">
      <c r="A932" t="s">
        <v>572</v>
      </c>
      <c r="B932" t="s">
        <v>64</v>
      </c>
      <c r="C932" t="s">
        <v>250</v>
      </c>
      <c r="D932" t="s">
        <v>16</v>
      </c>
      <c r="E932" t="s">
        <v>122</v>
      </c>
      <c r="G932" t="str">
        <f>[1]Catalyst!A151</f>
        <v xml:space="preserve">     CO2</v>
      </c>
      <c r="H932" s="4">
        <f ca="1">[1]Catalyst!V151</f>
        <v>5555366.0735320561</v>
      </c>
      <c r="I932" t="s">
        <v>127</v>
      </c>
      <c r="N932" s="2"/>
    </row>
    <row r="933" spans="1:14" x14ac:dyDescent="0.35">
      <c r="A933" t="s">
        <v>572</v>
      </c>
      <c r="B933" t="s">
        <v>64</v>
      </c>
      <c r="C933" t="s">
        <v>250</v>
      </c>
      <c r="D933" t="s">
        <v>16</v>
      </c>
      <c r="E933" t="s">
        <v>122</v>
      </c>
      <c r="G933" t="str">
        <f>[1]Catalyst!A152</f>
        <v>Urban Emissions: grams/ton</v>
      </c>
      <c r="H933" s="4">
        <f>[1]Catalyst!V152</f>
        <v>0</v>
      </c>
      <c r="N933" s="2"/>
    </row>
    <row r="934" spans="1:14" x14ac:dyDescent="0.35">
      <c r="A934" t="s">
        <v>572</v>
      </c>
      <c r="B934" t="s">
        <v>64</v>
      </c>
      <c r="C934" t="s">
        <v>250</v>
      </c>
      <c r="D934" t="s">
        <v>16</v>
      </c>
      <c r="E934" t="s">
        <v>122</v>
      </c>
      <c r="G934" t="str">
        <f>[1]Catalyst!A153</f>
        <v xml:space="preserve">     VOC</v>
      </c>
      <c r="H934" s="4">
        <f ca="1">[1]Catalyst!V153</f>
        <v>110.99450212888067</v>
      </c>
      <c r="I934" t="s">
        <v>127</v>
      </c>
      <c r="N934" s="2"/>
    </row>
    <row r="935" spans="1:14" x14ac:dyDescent="0.35">
      <c r="A935" t="s">
        <v>572</v>
      </c>
      <c r="B935" t="s">
        <v>64</v>
      </c>
      <c r="C935" t="s">
        <v>250</v>
      </c>
      <c r="D935" t="s">
        <v>16</v>
      </c>
      <c r="E935" t="s">
        <v>122</v>
      </c>
      <c r="G935" t="str">
        <f>[1]Catalyst!A154</f>
        <v xml:space="preserve">     CO</v>
      </c>
      <c r="H935" s="4">
        <f ca="1">[1]Catalyst!V154</f>
        <v>286.09332214385591</v>
      </c>
      <c r="I935" t="s">
        <v>127</v>
      </c>
      <c r="N935" s="2"/>
    </row>
    <row r="936" spans="1:14" x14ac:dyDescent="0.35">
      <c r="A936" t="s">
        <v>572</v>
      </c>
      <c r="B936" t="s">
        <v>64</v>
      </c>
      <c r="C936" t="s">
        <v>250</v>
      </c>
      <c r="D936" t="s">
        <v>16</v>
      </c>
      <c r="E936" t="s">
        <v>122</v>
      </c>
      <c r="G936" t="str">
        <f>[1]Catalyst!A155</f>
        <v xml:space="preserve">     NOx</v>
      </c>
      <c r="H936" s="4">
        <f ca="1">[1]Catalyst!V155</f>
        <v>434.30609042665299</v>
      </c>
      <c r="I936" t="s">
        <v>127</v>
      </c>
      <c r="N936" s="2"/>
    </row>
    <row r="937" spans="1:14" x14ac:dyDescent="0.35">
      <c r="A937" t="s">
        <v>572</v>
      </c>
      <c r="B937" t="s">
        <v>64</v>
      </c>
      <c r="C937" t="s">
        <v>250</v>
      </c>
      <c r="D937" t="s">
        <v>16</v>
      </c>
      <c r="E937" t="s">
        <v>122</v>
      </c>
      <c r="G937" t="str">
        <f>[1]Catalyst!A156</f>
        <v xml:space="preserve">     PM10</v>
      </c>
      <c r="H937" s="4">
        <f ca="1">[1]Catalyst!V156</f>
        <v>26.093155476487151</v>
      </c>
      <c r="I937" t="s">
        <v>127</v>
      </c>
      <c r="N937" s="2"/>
    </row>
    <row r="938" spans="1:14" x14ac:dyDescent="0.35">
      <c r="A938" t="s">
        <v>572</v>
      </c>
      <c r="B938" t="s">
        <v>64</v>
      </c>
      <c r="C938" t="s">
        <v>250</v>
      </c>
      <c r="D938" t="s">
        <v>16</v>
      </c>
      <c r="E938" t="s">
        <v>122</v>
      </c>
      <c r="G938" t="str">
        <f>[1]Catalyst!A157</f>
        <v xml:space="preserve">     PM2.5</v>
      </c>
      <c r="H938" s="4">
        <f ca="1">[1]Catalyst!V157</f>
        <v>22.976874904677171</v>
      </c>
      <c r="I938" t="s">
        <v>127</v>
      </c>
      <c r="N938" s="2"/>
    </row>
    <row r="939" spans="1:14" x14ac:dyDescent="0.35">
      <c r="A939" t="s">
        <v>572</v>
      </c>
      <c r="B939" t="s">
        <v>64</v>
      </c>
      <c r="C939" t="s">
        <v>250</v>
      </c>
      <c r="D939" t="s">
        <v>16</v>
      </c>
      <c r="E939" t="s">
        <v>122</v>
      </c>
      <c r="G939" t="str">
        <f>[1]Catalyst!A158</f>
        <v xml:space="preserve">     SOx</v>
      </c>
      <c r="H939" s="4">
        <f ca="1">[1]Catalyst!V158</f>
        <v>137.51766782254472</v>
      </c>
      <c r="I939" t="s">
        <v>127</v>
      </c>
      <c r="N939" s="2"/>
    </row>
    <row r="940" spans="1:14" x14ac:dyDescent="0.35">
      <c r="A940" t="s">
        <v>572</v>
      </c>
      <c r="B940" t="s">
        <v>64</v>
      </c>
      <c r="C940" t="s">
        <v>250</v>
      </c>
      <c r="D940" t="s">
        <v>16</v>
      </c>
      <c r="E940" t="s">
        <v>122</v>
      </c>
      <c r="G940" t="str">
        <f>[1]Catalyst!A159</f>
        <v xml:space="preserve">     BC</v>
      </c>
      <c r="H940" s="4">
        <f ca="1">[1]Catalyst!V159</f>
        <v>1.5611447319248339</v>
      </c>
      <c r="I940" t="s">
        <v>127</v>
      </c>
      <c r="N940" s="2"/>
    </row>
    <row r="941" spans="1:14" x14ac:dyDescent="0.35">
      <c r="A941" t="s">
        <v>572</v>
      </c>
      <c r="B941" t="s">
        <v>64</v>
      </c>
      <c r="C941" t="s">
        <v>250</v>
      </c>
      <c r="D941" t="s">
        <v>16</v>
      </c>
      <c r="E941" t="s">
        <v>122</v>
      </c>
      <c r="G941" t="str">
        <f>[1]Catalyst!A160</f>
        <v xml:space="preserve">     OC</v>
      </c>
      <c r="H941" s="4">
        <f ca="1">[1]Catalyst!V160</f>
        <v>6.9193289871473622</v>
      </c>
      <c r="I941" t="s">
        <v>127</v>
      </c>
      <c r="N941" s="2"/>
    </row>
    <row r="942" spans="1:14" x14ac:dyDescent="0.35">
      <c r="A942" t="s">
        <v>572</v>
      </c>
      <c r="B942" t="s">
        <v>78</v>
      </c>
      <c r="C942" t="s">
        <v>253</v>
      </c>
      <c r="D942" t="s">
        <v>137</v>
      </c>
      <c r="E942" t="s">
        <v>122</v>
      </c>
      <c r="G942" t="str">
        <f>[1]Catalyst!A133</f>
        <v>Energy Use: mmBtu/ton of product</v>
      </c>
      <c r="H942" s="4">
        <f>[1]Catalyst!X133</f>
        <v>0</v>
      </c>
      <c r="J942" t="s">
        <v>148</v>
      </c>
      <c r="N942" s="2"/>
    </row>
    <row r="943" spans="1:14" x14ac:dyDescent="0.35">
      <c r="A943" t="s">
        <v>572</v>
      </c>
      <c r="B943" t="s">
        <v>78</v>
      </c>
      <c r="C943" t="s">
        <v>253</v>
      </c>
      <c r="D943" t="s">
        <v>137</v>
      </c>
      <c r="E943" t="s">
        <v>122</v>
      </c>
      <c r="G943" t="str">
        <f>[1]Catalyst!A134</f>
        <v xml:space="preserve">     Total Energy</v>
      </c>
      <c r="H943" s="4">
        <f ca="1">[1]Catalyst!X134</f>
        <v>112.51194074478256</v>
      </c>
      <c r="I943" t="s">
        <v>125</v>
      </c>
      <c r="N943" s="2"/>
    </row>
    <row r="944" spans="1:14" x14ac:dyDescent="0.35">
      <c r="A944" t="s">
        <v>572</v>
      </c>
      <c r="B944" t="s">
        <v>78</v>
      </c>
      <c r="C944" t="s">
        <v>253</v>
      </c>
      <c r="D944" t="s">
        <v>137</v>
      </c>
      <c r="E944" t="s">
        <v>122</v>
      </c>
      <c r="G944" t="str">
        <f>[1]Catalyst!A135</f>
        <v xml:space="preserve">     Fossil Fuels</v>
      </c>
      <c r="H944" s="4">
        <f ca="1">[1]Catalyst!X135</f>
        <v>106.17984289507423</v>
      </c>
      <c r="I944" t="s">
        <v>125</v>
      </c>
      <c r="N944" s="2"/>
    </row>
    <row r="945" spans="1:14" x14ac:dyDescent="0.35">
      <c r="A945" t="s">
        <v>572</v>
      </c>
      <c r="B945" t="s">
        <v>78</v>
      </c>
      <c r="C945" t="s">
        <v>253</v>
      </c>
      <c r="D945" t="s">
        <v>137</v>
      </c>
      <c r="E945" t="s">
        <v>122</v>
      </c>
      <c r="G945" t="str">
        <f>[1]Catalyst!A136</f>
        <v xml:space="preserve">     Coal</v>
      </c>
      <c r="H945" s="4">
        <f ca="1">[1]Catalyst!X136</f>
        <v>7.4805120667323592</v>
      </c>
      <c r="I945" t="s">
        <v>125</v>
      </c>
      <c r="N945" s="2"/>
    </row>
    <row r="946" spans="1:14" x14ac:dyDescent="0.35">
      <c r="A946" t="s">
        <v>572</v>
      </c>
      <c r="B946" t="s">
        <v>78</v>
      </c>
      <c r="C946" t="s">
        <v>253</v>
      </c>
      <c r="D946" t="s">
        <v>137</v>
      </c>
      <c r="E946" t="s">
        <v>122</v>
      </c>
      <c r="G946" t="str">
        <f>[1]Catalyst!A137</f>
        <v xml:space="preserve">     Natural Gas</v>
      </c>
      <c r="H946" s="4">
        <f ca="1">[1]Catalyst!X137</f>
        <v>58.370518006921976</v>
      </c>
      <c r="I946" t="s">
        <v>125</v>
      </c>
      <c r="N946" s="2"/>
    </row>
    <row r="947" spans="1:14" x14ac:dyDescent="0.35">
      <c r="A947" t="s">
        <v>572</v>
      </c>
      <c r="B947" t="s">
        <v>78</v>
      </c>
      <c r="C947" t="s">
        <v>253</v>
      </c>
      <c r="D947" t="s">
        <v>137</v>
      </c>
      <c r="E947" t="s">
        <v>122</v>
      </c>
      <c r="G947" t="str">
        <f>[1]Catalyst!A138</f>
        <v xml:space="preserve">     Petroleum</v>
      </c>
      <c r="H947" s="4">
        <f ca="1">[1]Catalyst!X138</f>
        <v>40.328812821419902</v>
      </c>
      <c r="I947" t="s">
        <v>125</v>
      </c>
      <c r="N947" s="2"/>
    </row>
    <row r="948" spans="1:14" x14ac:dyDescent="0.35">
      <c r="A948" t="s">
        <v>572</v>
      </c>
      <c r="B948" t="s">
        <v>78</v>
      </c>
      <c r="C948" t="s">
        <v>253</v>
      </c>
      <c r="D948" t="s">
        <v>137</v>
      </c>
      <c r="E948" t="s">
        <v>122</v>
      </c>
      <c r="G948" t="str">
        <f>[1]Catalyst!A139</f>
        <v>Water consumption, gallons/ton</v>
      </c>
      <c r="H948" s="4">
        <f ca="1">[1]Catalyst!X139</f>
        <v>8325.7631346856706</v>
      </c>
      <c r="I948" t="s">
        <v>136</v>
      </c>
      <c r="N948" s="2"/>
    </row>
    <row r="949" spans="1:14" x14ac:dyDescent="0.35">
      <c r="A949" t="s">
        <v>572</v>
      </c>
      <c r="B949" t="s">
        <v>78</v>
      </c>
      <c r="C949" t="s">
        <v>253</v>
      </c>
      <c r="D949" t="s">
        <v>137</v>
      </c>
      <c r="E949" t="s">
        <v>122</v>
      </c>
      <c r="G949" t="str">
        <f>[1]Catalyst!A140</f>
        <v>Total Emissions: grams/ton</v>
      </c>
      <c r="H949" s="4">
        <f>[1]Catalyst!X140</f>
        <v>0</v>
      </c>
      <c r="N949" s="2"/>
    </row>
    <row r="950" spans="1:14" x14ac:dyDescent="0.35">
      <c r="A950" t="s">
        <v>572</v>
      </c>
      <c r="B950" t="s">
        <v>78</v>
      </c>
      <c r="C950" t="s">
        <v>253</v>
      </c>
      <c r="D950" t="s">
        <v>137</v>
      </c>
      <c r="E950" t="s">
        <v>122</v>
      </c>
      <c r="G950" t="str">
        <f>[1]Catalyst!A141</f>
        <v xml:space="preserve">     VOC</v>
      </c>
      <c r="H950" s="4">
        <f ca="1">[1]Catalyst!X141</f>
        <v>1737.8894894032967</v>
      </c>
      <c r="I950" t="s">
        <v>127</v>
      </c>
      <c r="N950" s="2"/>
    </row>
    <row r="951" spans="1:14" x14ac:dyDescent="0.35">
      <c r="A951" t="s">
        <v>572</v>
      </c>
      <c r="B951" t="s">
        <v>78</v>
      </c>
      <c r="C951" t="s">
        <v>253</v>
      </c>
      <c r="D951" t="s">
        <v>137</v>
      </c>
      <c r="E951" t="s">
        <v>122</v>
      </c>
      <c r="G951" t="str">
        <f>[1]Catalyst!A142</f>
        <v xml:space="preserve">     CO</v>
      </c>
      <c r="H951" s="4">
        <f ca="1">[1]Catalyst!X142</f>
        <v>9595.4171503456837</v>
      </c>
      <c r="I951" t="s">
        <v>127</v>
      </c>
      <c r="N951" s="2"/>
    </row>
    <row r="952" spans="1:14" x14ac:dyDescent="0.35">
      <c r="A952" t="s">
        <v>572</v>
      </c>
      <c r="B952" t="s">
        <v>78</v>
      </c>
      <c r="C952" t="s">
        <v>253</v>
      </c>
      <c r="D952" t="s">
        <v>137</v>
      </c>
      <c r="E952" t="s">
        <v>122</v>
      </c>
      <c r="G952" t="str">
        <f>[1]Catalyst!A143</f>
        <v xml:space="preserve">     NOx</v>
      </c>
      <c r="H952" s="4">
        <f ca="1">[1]Catalyst!X143</f>
        <v>9806.8968030243977</v>
      </c>
      <c r="I952" t="s">
        <v>127</v>
      </c>
      <c r="N952" s="2"/>
    </row>
    <row r="953" spans="1:14" x14ac:dyDescent="0.35">
      <c r="A953" t="s">
        <v>572</v>
      </c>
      <c r="B953" t="s">
        <v>78</v>
      </c>
      <c r="C953" t="s">
        <v>253</v>
      </c>
      <c r="D953" t="s">
        <v>137</v>
      </c>
      <c r="E953" t="s">
        <v>122</v>
      </c>
      <c r="G953" t="str">
        <f>[1]Catalyst!A144</f>
        <v xml:space="preserve">     PM10</v>
      </c>
      <c r="H953" s="4">
        <f ca="1">[1]Catalyst!X144</f>
        <v>3786.1352043234569</v>
      </c>
      <c r="I953" t="s">
        <v>127</v>
      </c>
      <c r="N953" s="2"/>
    </row>
    <row r="954" spans="1:14" x14ac:dyDescent="0.35">
      <c r="A954" t="s">
        <v>572</v>
      </c>
      <c r="B954" t="s">
        <v>78</v>
      </c>
      <c r="C954" t="s">
        <v>253</v>
      </c>
      <c r="D954" t="s">
        <v>137</v>
      </c>
      <c r="E954" t="s">
        <v>122</v>
      </c>
      <c r="G954" t="str">
        <f>[1]Catalyst!A145</f>
        <v xml:space="preserve">     PM2.5</v>
      </c>
      <c r="H954" s="4">
        <f ca="1">[1]Catalyst!X145</f>
        <v>724.3397504889158</v>
      </c>
      <c r="I954" t="s">
        <v>127</v>
      </c>
      <c r="N954" s="2"/>
    </row>
    <row r="955" spans="1:14" x14ac:dyDescent="0.35">
      <c r="A955" t="s">
        <v>572</v>
      </c>
      <c r="B955" t="s">
        <v>78</v>
      </c>
      <c r="C955" t="s">
        <v>253</v>
      </c>
      <c r="D955" t="s">
        <v>137</v>
      </c>
      <c r="E955" t="s">
        <v>122</v>
      </c>
      <c r="G955" t="str">
        <f>[1]Catalyst!A146</f>
        <v xml:space="preserve">     SOx</v>
      </c>
      <c r="H955" s="4">
        <f ca="1">[1]Catalyst!X146</f>
        <v>6569.8168017406251</v>
      </c>
      <c r="I955" t="s">
        <v>127</v>
      </c>
      <c r="N955" s="2"/>
    </row>
    <row r="956" spans="1:14" x14ac:dyDescent="0.35">
      <c r="A956" t="s">
        <v>572</v>
      </c>
      <c r="B956" t="s">
        <v>78</v>
      </c>
      <c r="C956" t="s">
        <v>253</v>
      </c>
      <c r="D956" t="s">
        <v>137</v>
      </c>
      <c r="E956" t="s">
        <v>122</v>
      </c>
      <c r="G956" t="str">
        <f>[1]Catalyst!A147</f>
        <v xml:space="preserve">     BC</v>
      </c>
      <c r="H956" s="4">
        <f ca="1">[1]Catalyst!X147</f>
        <v>54.644093698530199</v>
      </c>
      <c r="I956" t="s">
        <v>127</v>
      </c>
      <c r="N956" s="2"/>
    </row>
    <row r="957" spans="1:14" x14ac:dyDescent="0.35">
      <c r="A957" t="s">
        <v>572</v>
      </c>
      <c r="B957" t="s">
        <v>78</v>
      </c>
      <c r="C957" t="s">
        <v>253</v>
      </c>
      <c r="D957" t="s">
        <v>137</v>
      </c>
      <c r="E957" t="s">
        <v>122</v>
      </c>
      <c r="G957" t="str">
        <f>[1]Catalyst!A148</f>
        <v xml:space="preserve">     OC</v>
      </c>
      <c r="H957" s="4">
        <f ca="1">[1]Catalyst!X148</f>
        <v>116.66293445829346</v>
      </c>
      <c r="I957" t="s">
        <v>127</v>
      </c>
      <c r="N957" s="2"/>
    </row>
    <row r="958" spans="1:14" x14ac:dyDescent="0.35">
      <c r="A958" t="s">
        <v>572</v>
      </c>
      <c r="B958" t="s">
        <v>78</v>
      </c>
      <c r="C958" t="s">
        <v>253</v>
      </c>
      <c r="D958" t="s">
        <v>137</v>
      </c>
      <c r="E958" t="s">
        <v>122</v>
      </c>
      <c r="G958" t="str">
        <f>[1]Catalyst!A149</f>
        <v xml:space="preserve">     CH4</v>
      </c>
      <c r="H958" s="4">
        <f ca="1">[1]Catalyst!X149</f>
        <v>16850.635907762007</v>
      </c>
      <c r="I958" t="s">
        <v>127</v>
      </c>
      <c r="N958" s="2"/>
    </row>
    <row r="959" spans="1:14" x14ac:dyDescent="0.35">
      <c r="A959" t="s">
        <v>572</v>
      </c>
      <c r="B959" t="s">
        <v>78</v>
      </c>
      <c r="C959" t="s">
        <v>253</v>
      </c>
      <c r="D959" t="s">
        <v>137</v>
      </c>
      <c r="E959" t="s">
        <v>122</v>
      </c>
      <c r="G959" t="str">
        <f>[1]Catalyst!A150</f>
        <v xml:space="preserve">     N2O</v>
      </c>
      <c r="H959" s="4">
        <f ca="1">[1]Catalyst!X150</f>
        <v>468.5352081787986</v>
      </c>
      <c r="I959" t="s">
        <v>127</v>
      </c>
      <c r="N959" s="2"/>
    </row>
    <row r="960" spans="1:14" x14ac:dyDescent="0.35">
      <c r="A960" t="s">
        <v>572</v>
      </c>
      <c r="B960" t="s">
        <v>78</v>
      </c>
      <c r="C960" t="s">
        <v>253</v>
      </c>
      <c r="D960" t="s">
        <v>137</v>
      </c>
      <c r="E960" t="s">
        <v>122</v>
      </c>
      <c r="G960" t="str">
        <f>[1]Catalyst!A151</f>
        <v xml:space="preserve">     CO2</v>
      </c>
      <c r="H960" s="4">
        <f ca="1">[1]Catalyst!X151</f>
        <v>7598279.4422780387</v>
      </c>
      <c r="I960" t="s">
        <v>127</v>
      </c>
      <c r="N960" s="2"/>
    </row>
    <row r="961" spans="1:14" x14ac:dyDescent="0.35">
      <c r="A961" t="s">
        <v>572</v>
      </c>
      <c r="B961" t="s">
        <v>78</v>
      </c>
      <c r="C961" t="s">
        <v>253</v>
      </c>
      <c r="D961" t="s">
        <v>137</v>
      </c>
      <c r="E961" t="s">
        <v>122</v>
      </c>
      <c r="G961" t="str">
        <f>[1]Catalyst!A152</f>
        <v>Urban Emissions: grams/ton</v>
      </c>
      <c r="H961" s="4">
        <f>[1]Catalyst!X152</f>
        <v>0</v>
      </c>
      <c r="N961" s="2"/>
    </row>
    <row r="962" spans="1:14" x14ac:dyDescent="0.35">
      <c r="A962" t="s">
        <v>572</v>
      </c>
      <c r="B962" t="s">
        <v>78</v>
      </c>
      <c r="C962" t="s">
        <v>253</v>
      </c>
      <c r="D962" t="s">
        <v>137</v>
      </c>
      <c r="E962" t="s">
        <v>122</v>
      </c>
      <c r="G962" t="str">
        <f>[1]Catalyst!A153</f>
        <v xml:space="preserve">     VOC</v>
      </c>
      <c r="H962" s="4">
        <f ca="1">[1]Catalyst!X153</f>
        <v>139.9434515344617</v>
      </c>
      <c r="I962" t="s">
        <v>127</v>
      </c>
      <c r="N962" s="2"/>
    </row>
    <row r="963" spans="1:14" x14ac:dyDescent="0.35">
      <c r="A963" t="s">
        <v>572</v>
      </c>
      <c r="B963" t="s">
        <v>78</v>
      </c>
      <c r="C963" t="s">
        <v>253</v>
      </c>
      <c r="D963" t="s">
        <v>137</v>
      </c>
      <c r="E963" t="s">
        <v>122</v>
      </c>
      <c r="G963" t="str">
        <f>[1]Catalyst!A154</f>
        <v xml:space="preserve">     CO</v>
      </c>
      <c r="H963" s="4">
        <f ca="1">[1]Catalyst!X154</f>
        <v>303.001635185216</v>
      </c>
      <c r="I963" t="s">
        <v>127</v>
      </c>
      <c r="N963" s="2"/>
    </row>
    <row r="964" spans="1:14" x14ac:dyDescent="0.35">
      <c r="A964" t="s">
        <v>572</v>
      </c>
      <c r="B964" t="s">
        <v>78</v>
      </c>
      <c r="C964" t="s">
        <v>253</v>
      </c>
      <c r="D964" t="s">
        <v>137</v>
      </c>
      <c r="E964" t="s">
        <v>122</v>
      </c>
      <c r="G964" t="str">
        <f>[1]Catalyst!A155</f>
        <v xml:space="preserve">     NOx</v>
      </c>
      <c r="H964" s="4">
        <f ca="1">[1]Catalyst!X155</f>
        <v>502.45945502243387</v>
      </c>
      <c r="I964" t="s">
        <v>127</v>
      </c>
      <c r="N964" s="2"/>
    </row>
    <row r="965" spans="1:14" x14ac:dyDescent="0.35">
      <c r="A965" t="s">
        <v>572</v>
      </c>
      <c r="B965" t="s">
        <v>78</v>
      </c>
      <c r="C965" t="s">
        <v>253</v>
      </c>
      <c r="D965" t="s">
        <v>137</v>
      </c>
      <c r="E965" t="s">
        <v>122</v>
      </c>
      <c r="G965" t="str">
        <f>[1]Catalyst!A156</f>
        <v xml:space="preserve">     PM10</v>
      </c>
      <c r="H965" s="4">
        <f ca="1">[1]Catalyst!X156</f>
        <v>47.81286238022458</v>
      </c>
      <c r="I965" t="s">
        <v>127</v>
      </c>
      <c r="N965" s="2"/>
    </row>
    <row r="966" spans="1:14" x14ac:dyDescent="0.35">
      <c r="A966" t="s">
        <v>572</v>
      </c>
      <c r="B966" t="s">
        <v>78</v>
      </c>
      <c r="C966" t="s">
        <v>253</v>
      </c>
      <c r="D966" t="s">
        <v>137</v>
      </c>
      <c r="E966" t="s">
        <v>122</v>
      </c>
      <c r="G966" t="str">
        <f>[1]Catalyst!A157</f>
        <v xml:space="preserve">     PM2.5</v>
      </c>
      <c r="H966" s="4">
        <f ca="1">[1]Catalyst!X157</f>
        <v>40.57819765572156</v>
      </c>
      <c r="I966" t="s">
        <v>127</v>
      </c>
      <c r="N966" s="2"/>
    </row>
    <row r="967" spans="1:14" x14ac:dyDescent="0.35">
      <c r="A967" t="s">
        <v>572</v>
      </c>
      <c r="B967" t="s">
        <v>78</v>
      </c>
      <c r="C967" t="s">
        <v>253</v>
      </c>
      <c r="D967" t="s">
        <v>137</v>
      </c>
      <c r="E967" t="s">
        <v>122</v>
      </c>
      <c r="G967" t="str">
        <f>[1]Catalyst!A158</f>
        <v xml:space="preserve">     SOx</v>
      </c>
      <c r="H967" s="4">
        <f ca="1">[1]Catalyst!X158</f>
        <v>293.08381891396357</v>
      </c>
      <c r="I967" t="s">
        <v>127</v>
      </c>
      <c r="N967" s="2"/>
    </row>
    <row r="968" spans="1:14" x14ac:dyDescent="0.35">
      <c r="A968" t="s">
        <v>572</v>
      </c>
      <c r="B968" t="s">
        <v>78</v>
      </c>
      <c r="C968" t="s">
        <v>253</v>
      </c>
      <c r="D968" t="s">
        <v>137</v>
      </c>
      <c r="E968" t="s">
        <v>122</v>
      </c>
      <c r="G968" t="str">
        <f>[1]Catalyst!A159</f>
        <v xml:space="preserve">     BC</v>
      </c>
      <c r="H968" s="4">
        <f ca="1">[1]Catalyst!X159</f>
        <v>3.3497821882783967</v>
      </c>
      <c r="I968" t="s">
        <v>127</v>
      </c>
      <c r="N968" s="2"/>
    </row>
    <row r="969" spans="1:14" x14ac:dyDescent="0.35">
      <c r="A969" t="s">
        <v>572</v>
      </c>
      <c r="B969" t="s">
        <v>78</v>
      </c>
      <c r="C969" t="s">
        <v>253</v>
      </c>
      <c r="D969" t="s">
        <v>137</v>
      </c>
      <c r="E969" t="s">
        <v>122</v>
      </c>
      <c r="G969" t="str">
        <f>[1]Catalyst!A160</f>
        <v xml:space="preserve">     OC</v>
      </c>
      <c r="H969" s="4">
        <f ca="1">[1]Catalyst!X160</f>
        <v>9.714465544203172</v>
      </c>
      <c r="I969" t="s">
        <v>127</v>
      </c>
      <c r="N969" s="2"/>
    </row>
    <row r="970" spans="1:14" x14ac:dyDescent="0.35">
      <c r="A970" t="s">
        <v>572</v>
      </c>
      <c r="B970" t="s">
        <v>13</v>
      </c>
      <c r="C970" t="s">
        <v>13</v>
      </c>
      <c r="D970" t="s">
        <v>156</v>
      </c>
      <c r="E970" t="s">
        <v>122</v>
      </c>
      <c r="G970" t="str">
        <f>[1]Enzymes_Yeast!A83</f>
        <v>Energy Use: mmBtu per ton</v>
      </c>
      <c r="H970" s="4">
        <f>[1]Enzymes_Yeast!V83</f>
        <v>0</v>
      </c>
      <c r="N970" s="2"/>
    </row>
    <row r="971" spans="1:14" x14ac:dyDescent="0.35">
      <c r="A971" t="s">
        <v>572</v>
      </c>
      <c r="B971" t="s">
        <v>13</v>
      </c>
      <c r="C971" t="s">
        <v>13</v>
      </c>
      <c r="D971" t="s">
        <v>156</v>
      </c>
      <c r="E971" t="s">
        <v>122</v>
      </c>
      <c r="G971" t="str">
        <f>[1]Enzymes_Yeast!A84</f>
        <v xml:space="preserve">     Total energy</v>
      </c>
      <c r="H971" s="4">
        <f ca="1">[1]Enzymes_Yeast!V84</f>
        <v>37.914619344353262</v>
      </c>
      <c r="I971" t="s">
        <v>125</v>
      </c>
      <c r="N971" s="2"/>
    </row>
    <row r="972" spans="1:14" x14ac:dyDescent="0.35">
      <c r="A972" t="s">
        <v>572</v>
      </c>
      <c r="B972" t="s">
        <v>13</v>
      </c>
      <c r="C972" t="s">
        <v>13</v>
      </c>
      <c r="D972" t="s">
        <v>156</v>
      </c>
      <c r="E972" t="s">
        <v>122</v>
      </c>
      <c r="G972" t="str">
        <f>[1]Enzymes_Yeast!A85</f>
        <v xml:space="preserve">     Fossil fuels</v>
      </c>
      <c r="H972" s="4">
        <f ca="1">[1]Enzymes_Yeast!V85</f>
        <v>14.568465972957611</v>
      </c>
      <c r="I972" t="s">
        <v>125</v>
      </c>
      <c r="N972" s="2"/>
    </row>
    <row r="973" spans="1:14" x14ac:dyDescent="0.35">
      <c r="A973" t="s">
        <v>572</v>
      </c>
      <c r="B973" t="s">
        <v>13</v>
      </c>
      <c r="C973" t="s">
        <v>13</v>
      </c>
      <c r="D973" t="s">
        <v>156</v>
      </c>
      <c r="E973" t="s">
        <v>122</v>
      </c>
      <c r="G973" t="str">
        <f>[1]Enzymes_Yeast!A86</f>
        <v xml:space="preserve">     Coal</v>
      </c>
      <c r="H973" s="4">
        <f ca="1">[1]Enzymes_Yeast!V86</f>
        <v>0.64408942413059977</v>
      </c>
      <c r="I973" t="s">
        <v>125</v>
      </c>
      <c r="N973" s="2"/>
    </row>
    <row r="974" spans="1:14" x14ac:dyDescent="0.35">
      <c r="A974" t="s">
        <v>572</v>
      </c>
      <c r="B974" t="s">
        <v>13</v>
      </c>
      <c r="C974" t="s">
        <v>13</v>
      </c>
      <c r="D974" t="s">
        <v>156</v>
      </c>
      <c r="E974" t="s">
        <v>122</v>
      </c>
      <c r="G974" t="str">
        <f>[1]Enzymes_Yeast!A87</f>
        <v xml:space="preserve">     Natural gas</v>
      </c>
      <c r="H974" s="4">
        <f ca="1">[1]Enzymes_Yeast!V87</f>
        <v>13.053682867814651</v>
      </c>
      <c r="I974" t="s">
        <v>125</v>
      </c>
      <c r="N974" s="2"/>
    </row>
    <row r="975" spans="1:14" x14ac:dyDescent="0.35">
      <c r="A975" t="s">
        <v>572</v>
      </c>
      <c r="B975" t="s">
        <v>13</v>
      </c>
      <c r="C975" t="s">
        <v>13</v>
      </c>
      <c r="D975" t="s">
        <v>156</v>
      </c>
      <c r="E975" t="s">
        <v>122</v>
      </c>
      <c r="G975" t="str">
        <f>[1]Enzymes_Yeast!A88</f>
        <v xml:space="preserve">     Petroleum</v>
      </c>
      <c r="H975" s="4">
        <f ca="1">[1]Enzymes_Yeast!V88</f>
        <v>0.87069368101235856</v>
      </c>
      <c r="I975" t="s">
        <v>125</v>
      </c>
      <c r="N975" s="2"/>
    </row>
    <row r="976" spans="1:14" x14ac:dyDescent="0.35">
      <c r="A976" t="s">
        <v>572</v>
      </c>
      <c r="B976" t="s">
        <v>13</v>
      </c>
      <c r="C976" t="s">
        <v>13</v>
      </c>
      <c r="D976" t="s">
        <v>156</v>
      </c>
      <c r="E976" t="s">
        <v>122</v>
      </c>
      <c r="G976" t="str">
        <f>[1]Enzymes_Yeast!A89</f>
        <v>Water consumption: gallons per ton</v>
      </c>
      <c r="H976" s="4">
        <f ca="1">[1]Enzymes_Yeast!V89</f>
        <v>9411.0238352032356</v>
      </c>
      <c r="I976" t="s">
        <v>136</v>
      </c>
      <c r="N976" s="2"/>
    </row>
    <row r="977" spans="1:14" x14ac:dyDescent="0.35">
      <c r="A977" t="s">
        <v>572</v>
      </c>
      <c r="B977" t="s">
        <v>13</v>
      </c>
      <c r="C977" t="s">
        <v>13</v>
      </c>
      <c r="D977" t="s">
        <v>156</v>
      </c>
      <c r="E977" t="s">
        <v>122</v>
      </c>
      <c r="G977" t="str">
        <f>[1]Enzymes_Yeast!A90</f>
        <v>Total Emissions: grams per ton</v>
      </c>
      <c r="H977" s="4">
        <f>[1]Enzymes_Yeast!V90</f>
        <v>0</v>
      </c>
      <c r="N977" s="2"/>
    </row>
    <row r="978" spans="1:14" x14ac:dyDescent="0.35">
      <c r="A978" t="s">
        <v>572</v>
      </c>
      <c r="B978" t="s">
        <v>13</v>
      </c>
      <c r="C978" t="s">
        <v>13</v>
      </c>
      <c r="D978" t="s">
        <v>156</v>
      </c>
      <c r="E978" t="s">
        <v>122</v>
      </c>
      <c r="G978" t="str">
        <f>[1]Enzymes_Yeast!A91</f>
        <v xml:space="preserve">     VOC</v>
      </c>
      <c r="H978" s="4">
        <f ca="1">[1]Enzymes_Yeast!V91</f>
        <v>307.59417608741308</v>
      </c>
      <c r="I978" t="s">
        <v>127</v>
      </c>
      <c r="N978" s="2"/>
    </row>
    <row r="979" spans="1:14" x14ac:dyDescent="0.35">
      <c r="A979" t="s">
        <v>572</v>
      </c>
      <c r="B979" t="s">
        <v>13</v>
      </c>
      <c r="C979" t="s">
        <v>13</v>
      </c>
      <c r="D979" t="s">
        <v>156</v>
      </c>
      <c r="E979" t="s">
        <v>122</v>
      </c>
      <c r="G979" t="str">
        <f>[1]Enzymes_Yeast!A92</f>
        <v xml:space="preserve">     CO</v>
      </c>
      <c r="H979" s="4">
        <f ca="1">[1]Enzymes_Yeast!V92</f>
        <v>932.48633597610785</v>
      </c>
      <c r="I979" t="s">
        <v>127</v>
      </c>
      <c r="N979" s="2"/>
    </row>
    <row r="980" spans="1:14" x14ac:dyDescent="0.35">
      <c r="A980" t="s">
        <v>572</v>
      </c>
      <c r="B980" t="s">
        <v>13</v>
      </c>
      <c r="C980" t="s">
        <v>13</v>
      </c>
      <c r="D980" t="s">
        <v>156</v>
      </c>
      <c r="E980" t="s">
        <v>122</v>
      </c>
      <c r="G980" t="str">
        <f>[1]Enzymes_Yeast!A93</f>
        <v xml:space="preserve">     NOx</v>
      </c>
      <c r="H980" s="4">
        <f ca="1">[1]Enzymes_Yeast!V93</f>
        <v>1623.8973865723522</v>
      </c>
      <c r="I980" t="s">
        <v>127</v>
      </c>
      <c r="N980" s="2"/>
    </row>
    <row r="981" spans="1:14" x14ac:dyDescent="0.35">
      <c r="A981" t="s">
        <v>572</v>
      </c>
      <c r="B981" t="s">
        <v>13</v>
      </c>
      <c r="C981" t="s">
        <v>13</v>
      </c>
      <c r="D981" t="s">
        <v>156</v>
      </c>
      <c r="E981" t="s">
        <v>122</v>
      </c>
      <c r="G981" t="str">
        <f>[1]Enzymes_Yeast!A94</f>
        <v xml:space="preserve">     PM10</v>
      </c>
      <c r="H981" s="4">
        <f ca="1">[1]Enzymes_Yeast!V94</f>
        <v>95.146199000506812</v>
      </c>
      <c r="I981" t="s">
        <v>127</v>
      </c>
      <c r="N981" s="2"/>
    </row>
    <row r="982" spans="1:14" x14ac:dyDescent="0.35">
      <c r="A982" t="s">
        <v>572</v>
      </c>
      <c r="B982" t="s">
        <v>13</v>
      </c>
      <c r="C982" t="s">
        <v>13</v>
      </c>
      <c r="D982" t="s">
        <v>156</v>
      </c>
      <c r="E982" t="s">
        <v>122</v>
      </c>
      <c r="G982" t="str">
        <f>[1]Enzymes_Yeast!A95</f>
        <v xml:space="preserve">     PM2.5</v>
      </c>
      <c r="H982" s="4">
        <f ca="1">[1]Enzymes_Yeast!V95</f>
        <v>79.199372811460762</v>
      </c>
      <c r="I982" t="s">
        <v>127</v>
      </c>
      <c r="N982" s="2"/>
    </row>
    <row r="983" spans="1:14" x14ac:dyDescent="0.35">
      <c r="A983" t="s">
        <v>572</v>
      </c>
      <c r="B983" t="s">
        <v>13</v>
      </c>
      <c r="C983" t="s">
        <v>13</v>
      </c>
      <c r="D983" t="s">
        <v>156</v>
      </c>
      <c r="E983" t="s">
        <v>122</v>
      </c>
      <c r="G983" t="str">
        <f>[1]Enzymes_Yeast!A96</f>
        <v xml:space="preserve">     SOx</v>
      </c>
      <c r="H983" s="4">
        <f ca="1">[1]Enzymes_Yeast!V96</f>
        <v>427.69707407514045</v>
      </c>
      <c r="I983" t="s">
        <v>127</v>
      </c>
      <c r="N983" s="2"/>
    </row>
    <row r="984" spans="1:14" x14ac:dyDescent="0.35">
      <c r="A984" t="s">
        <v>572</v>
      </c>
      <c r="B984" t="s">
        <v>13</v>
      </c>
      <c r="C984" t="s">
        <v>13</v>
      </c>
      <c r="D984" t="s">
        <v>156</v>
      </c>
      <c r="E984" t="s">
        <v>122</v>
      </c>
      <c r="G984" t="str">
        <f>[1]Enzymes_Yeast!A97</f>
        <v xml:space="preserve">     BC</v>
      </c>
      <c r="H984" s="4">
        <f ca="1">[1]Enzymes_Yeast!V97</f>
        <v>10.693524762963879</v>
      </c>
      <c r="I984" t="s">
        <v>127</v>
      </c>
      <c r="N984" s="2"/>
    </row>
    <row r="985" spans="1:14" x14ac:dyDescent="0.35">
      <c r="A985" t="s">
        <v>572</v>
      </c>
      <c r="B985" t="s">
        <v>13</v>
      </c>
      <c r="C985" t="s">
        <v>13</v>
      </c>
      <c r="D985" t="s">
        <v>156</v>
      </c>
      <c r="E985" t="s">
        <v>122</v>
      </c>
      <c r="G985" t="str">
        <f>[1]Enzymes_Yeast!A98</f>
        <v xml:space="preserve">     OC</v>
      </c>
      <c r="H985" s="4">
        <f ca="1">[1]Enzymes_Yeast!V98</f>
        <v>22.302744552228546</v>
      </c>
      <c r="I985" t="s">
        <v>127</v>
      </c>
      <c r="N985" s="2"/>
    </row>
    <row r="986" spans="1:14" x14ac:dyDescent="0.35">
      <c r="A986" t="s">
        <v>572</v>
      </c>
      <c r="B986" t="s">
        <v>13</v>
      </c>
      <c r="C986" t="s">
        <v>13</v>
      </c>
      <c r="D986" t="s">
        <v>156</v>
      </c>
      <c r="E986" t="s">
        <v>122</v>
      </c>
      <c r="G986" t="str">
        <f>[1]Enzymes_Yeast!A99</f>
        <v xml:space="preserve">     CH4</v>
      </c>
      <c r="H986" s="4">
        <f ca="1">[1]Enzymes_Yeast!V99</f>
        <v>3121.9210625444739</v>
      </c>
      <c r="I986" t="s">
        <v>127</v>
      </c>
      <c r="N986" s="2"/>
    </row>
    <row r="987" spans="1:14" x14ac:dyDescent="0.35">
      <c r="A987" t="s">
        <v>572</v>
      </c>
      <c r="B987" t="s">
        <v>13</v>
      </c>
      <c r="C987" t="s">
        <v>13</v>
      </c>
      <c r="D987" t="s">
        <v>156</v>
      </c>
      <c r="E987" t="s">
        <v>122</v>
      </c>
      <c r="G987" t="str">
        <f>[1]Enzymes_Yeast!A100</f>
        <v xml:space="preserve">     N2O</v>
      </c>
      <c r="H987" s="4">
        <f ca="1">[1]Enzymes_Yeast!V100</f>
        <v>679.8555045151877</v>
      </c>
      <c r="I987" t="s">
        <v>127</v>
      </c>
      <c r="N987" s="2"/>
    </row>
    <row r="988" spans="1:14" x14ac:dyDescent="0.35">
      <c r="A988" t="s">
        <v>572</v>
      </c>
      <c r="B988" t="s">
        <v>13</v>
      </c>
      <c r="C988" t="s">
        <v>13</v>
      </c>
      <c r="D988" t="s">
        <v>156</v>
      </c>
      <c r="E988" t="s">
        <v>122</v>
      </c>
      <c r="G988" t="str">
        <f>[1]Enzymes_Yeast!A101</f>
        <v xml:space="preserve">     CO2</v>
      </c>
      <c r="H988" s="4">
        <f ca="1">[1]Enzymes_Yeast!V101</f>
        <v>925750.61326512042</v>
      </c>
      <c r="I988" t="s">
        <v>127</v>
      </c>
      <c r="N988" s="2"/>
    </row>
    <row r="989" spans="1:14" x14ac:dyDescent="0.35">
      <c r="A989" t="s">
        <v>572</v>
      </c>
      <c r="B989" t="s">
        <v>13</v>
      </c>
      <c r="C989" t="s">
        <v>13</v>
      </c>
      <c r="D989" t="s">
        <v>156</v>
      </c>
      <c r="E989" t="s">
        <v>122</v>
      </c>
      <c r="G989" t="str">
        <f>[1]Enzymes_Yeast!A102</f>
        <v>Urban Emissions: grams per ton</v>
      </c>
      <c r="H989" s="4">
        <f>[1]Enzymes_Yeast!V102</f>
        <v>0</v>
      </c>
      <c r="N989" s="2"/>
    </row>
    <row r="990" spans="1:14" x14ac:dyDescent="0.35">
      <c r="A990" t="s">
        <v>572</v>
      </c>
      <c r="B990" t="s">
        <v>13</v>
      </c>
      <c r="C990" t="s">
        <v>13</v>
      </c>
      <c r="D990" t="s">
        <v>156</v>
      </c>
      <c r="E990" t="s">
        <v>122</v>
      </c>
      <c r="G990" t="str">
        <f>[1]Enzymes_Yeast!A103</f>
        <v xml:space="preserve">     VOC</v>
      </c>
      <c r="H990" s="4">
        <f ca="1">[1]Enzymes_Yeast!V103</f>
        <v>10.853934902677583</v>
      </c>
      <c r="I990" t="s">
        <v>127</v>
      </c>
      <c r="N990" s="2"/>
    </row>
    <row r="991" spans="1:14" x14ac:dyDescent="0.35">
      <c r="A991" t="s">
        <v>572</v>
      </c>
      <c r="B991" t="s">
        <v>13</v>
      </c>
      <c r="C991" t="s">
        <v>13</v>
      </c>
      <c r="D991" t="s">
        <v>156</v>
      </c>
      <c r="E991" t="s">
        <v>122</v>
      </c>
      <c r="G991" t="str">
        <f>[1]Enzymes_Yeast!A104</f>
        <v xml:space="preserve">     CO</v>
      </c>
      <c r="H991" s="4">
        <f ca="1">[1]Enzymes_Yeast!V104</f>
        <v>46.118459688358023</v>
      </c>
      <c r="I991" t="s">
        <v>127</v>
      </c>
      <c r="N991" s="2"/>
    </row>
    <row r="992" spans="1:14" x14ac:dyDescent="0.35">
      <c r="A992" t="s">
        <v>572</v>
      </c>
      <c r="B992" t="s">
        <v>13</v>
      </c>
      <c r="C992" t="s">
        <v>13</v>
      </c>
      <c r="D992" t="s">
        <v>156</v>
      </c>
      <c r="E992" t="s">
        <v>122</v>
      </c>
      <c r="G992" t="str">
        <f>[1]Enzymes_Yeast!A105</f>
        <v xml:space="preserve">     NOx</v>
      </c>
      <c r="H992" s="4">
        <f ca="1">[1]Enzymes_Yeast!V105</f>
        <v>70.081722954354319</v>
      </c>
      <c r="I992" t="s">
        <v>127</v>
      </c>
      <c r="N992" s="2"/>
    </row>
    <row r="993" spans="1:14" x14ac:dyDescent="0.35">
      <c r="A993" t="s">
        <v>572</v>
      </c>
      <c r="B993" t="s">
        <v>13</v>
      </c>
      <c r="C993" t="s">
        <v>13</v>
      </c>
      <c r="D993" t="s">
        <v>156</v>
      </c>
      <c r="E993" t="s">
        <v>122</v>
      </c>
      <c r="G993" t="str">
        <f>[1]Enzymes_Yeast!A106</f>
        <v xml:space="preserve">     PM10</v>
      </c>
      <c r="H993" s="4">
        <f ca="1">[1]Enzymes_Yeast!V106</f>
        <v>4.7251104839348024</v>
      </c>
      <c r="I993" t="s">
        <v>127</v>
      </c>
      <c r="N993" s="2"/>
    </row>
    <row r="994" spans="1:14" x14ac:dyDescent="0.35">
      <c r="A994" t="s">
        <v>572</v>
      </c>
      <c r="B994" t="s">
        <v>13</v>
      </c>
      <c r="C994" t="s">
        <v>13</v>
      </c>
      <c r="D994" t="s">
        <v>156</v>
      </c>
      <c r="E994" t="s">
        <v>122</v>
      </c>
      <c r="G994" t="str">
        <f>[1]Enzymes_Yeast!A107</f>
        <v xml:space="preserve">     PM2.5</v>
      </c>
      <c r="H994" s="4">
        <f ca="1">[1]Enzymes_Yeast!V107</f>
        <v>4.098909918543403</v>
      </c>
      <c r="I994" t="s">
        <v>127</v>
      </c>
      <c r="N994" s="2"/>
    </row>
    <row r="995" spans="1:14" x14ac:dyDescent="0.35">
      <c r="A995" t="s">
        <v>572</v>
      </c>
      <c r="B995" t="s">
        <v>13</v>
      </c>
      <c r="C995" t="s">
        <v>13</v>
      </c>
      <c r="D995" t="s">
        <v>156</v>
      </c>
      <c r="E995" t="s">
        <v>122</v>
      </c>
      <c r="G995" t="str">
        <f>[1]Enzymes_Yeast!A108</f>
        <v xml:space="preserve">     SOx</v>
      </c>
      <c r="H995" s="4">
        <f ca="1">[1]Enzymes_Yeast!V108</f>
        <v>28.953899715369399</v>
      </c>
      <c r="I995" t="s">
        <v>127</v>
      </c>
      <c r="N995" s="2"/>
    </row>
    <row r="996" spans="1:14" x14ac:dyDescent="0.35">
      <c r="A996" t="s">
        <v>572</v>
      </c>
      <c r="B996" t="s">
        <v>13</v>
      </c>
      <c r="C996" t="s">
        <v>13</v>
      </c>
      <c r="D996" t="s">
        <v>156</v>
      </c>
      <c r="E996" t="s">
        <v>122</v>
      </c>
      <c r="G996" t="str">
        <f>[1]Enzymes_Yeast!A109</f>
        <v xml:space="preserve">     BC</v>
      </c>
      <c r="H996" s="4">
        <f ca="1">[1]Enzymes_Yeast!V109</f>
        <v>0.27817127646801693</v>
      </c>
      <c r="I996" t="s">
        <v>127</v>
      </c>
      <c r="N996" s="2"/>
    </row>
    <row r="997" spans="1:14" x14ac:dyDescent="0.35">
      <c r="A997" t="s">
        <v>572</v>
      </c>
      <c r="B997" t="s">
        <v>13</v>
      </c>
      <c r="C997" t="s">
        <v>13</v>
      </c>
      <c r="D997" t="s">
        <v>156</v>
      </c>
      <c r="E997" t="s">
        <v>122</v>
      </c>
      <c r="G997" t="str">
        <f>[1]Enzymes_Yeast!A110</f>
        <v xml:space="preserve">     OC</v>
      </c>
      <c r="H997" s="4">
        <f ca="1">[1]Enzymes_Yeast!V110</f>
        <v>1.3108827629669204</v>
      </c>
      <c r="I997" t="s">
        <v>127</v>
      </c>
      <c r="N997" s="2"/>
    </row>
    <row r="998" spans="1:14" x14ac:dyDescent="0.35">
      <c r="A998" t="s">
        <v>572</v>
      </c>
      <c r="B998" t="s">
        <v>31</v>
      </c>
      <c r="C998" t="s">
        <v>254</v>
      </c>
      <c r="D998" t="s">
        <v>16</v>
      </c>
      <c r="E998" t="s">
        <v>122</v>
      </c>
      <c r="G998" t="str">
        <f>[1]Pyrolysis_IDL!A334</f>
        <v>Energy: Btu/g of material throughput, except as noted</v>
      </c>
      <c r="H998" s="4">
        <f>[1]Pyrolysis_IDL!V334</f>
        <v>0</v>
      </c>
      <c r="J998" t="s">
        <v>149</v>
      </c>
      <c r="N998" s="2"/>
    </row>
    <row r="999" spans="1:14" x14ac:dyDescent="0.35">
      <c r="A999" t="s">
        <v>572</v>
      </c>
      <c r="B999" t="s">
        <v>31</v>
      </c>
      <c r="C999" t="s">
        <v>254</v>
      </c>
      <c r="D999" t="s">
        <v>16</v>
      </c>
      <c r="E999" t="s">
        <v>122</v>
      </c>
      <c r="G999" t="str">
        <f>[1]Pyrolysis_IDL!A335</f>
        <v xml:space="preserve">    Total energy</v>
      </c>
      <c r="H999" s="4">
        <f ca="1">[1]Pyrolysis_IDL!V335</f>
        <v>109.04669613423722</v>
      </c>
      <c r="I999" t="s">
        <v>138</v>
      </c>
      <c r="N999" s="2"/>
    </row>
    <row r="1000" spans="1:14" x14ac:dyDescent="0.35">
      <c r="A1000" t="s">
        <v>572</v>
      </c>
      <c r="B1000" t="s">
        <v>31</v>
      </c>
      <c r="C1000" t="s">
        <v>254</v>
      </c>
      <c r="D1000" t="s">
        <v>16</v>
      </c>
      <c r="E1000" t="s">
        <v>122</v>
      </c>
      <c r="G1000" t="str">
        <f>[1]Pyrolysis_IDL!A336</f>
        <v xml:space="preserve">    Fossil fuels</v>
      </c>
      <c r="H1000" s="4">
        <f ca="1">[1]Pyrolysis_IDL!V336</f>
        <v>104.87436602205632</v>
      </c>
      <c r="I1000" t="s">
        <v>138</v>
      </c>
      <c r="N1000" s="2"/>
    </row>
    <row r="1001" spans="1:14" x14ac:dyDescent="0.35">
      <c r="A1001" t="s">
        <v>572</v>
      </c>
      <c r="B1001" t="s">
        <v>31</v>
      </c>
      <c r="C1001" t="s">
        <v>254</v>
      </c>
      <c r="D1001" t="s">
        <v>16</v>
      </c>
      <c r="E1001" t="s">
        <v>122</v>
      </c>
      <c r="G1001" t="str">
        <f>[1]Pyrolysis_IDL!A337</f>
        <v xml:space="preserve">    Coal</v>
      </c>
      <c r="H1001" s="4">
        <f ca="1">[1]Pyrolysis_IDL!V337</f>
        <v>9.5946328996680688</v>
      </c>
      <c r="I1001" t="s">
        <v>138</v>
      </c>
      <c r="N1001" s="2"/>
    </row>
    <row r="1002" spans="1:14" x14ac:dyDescent="0.35">
      <c r="A1002" t="s">
        <v>572</v>
      </c>
      <c r="B1002" t="s">
        <v>31</v>
      </c>
      <c r="C1002" t="s">
        <v>254</v>
      </c>
      <c r="D1002" t="s">
        <v>16</v>
      </c>
      <c r="E1002" t="s">
        <v>122</v>
      </c>
      <c r="G1002" t="str">
        <f>[1]Pyrolysis_IDL!A338</f>
        <v xml:space="preserve">    Natural gas</v>
      </c>
      <c r="H1002" s="4">
        <f ca="1">[1]Pyrolysis_IDL!V338</f>
        <v>91.205843180216092</v>
      </c>
      <c r="I1002" t="s">
        <v>138</v>
      </c>
      <c r="N1002" s="2"/>
    </row>
    <row r="1003" spans="1:14" x14ac:dyDescent="0.35">
      <c r="A1003" t="s">
        <v>572</v>
      </c>
      <c r="B1003" t="s">
        <v>31</v>
      </c>
      <c r="C1003" t="s">
        <v>254</v>
      </c>
      <c r="D1003" t="s">
        <v>16</v>
      </c>
      <c r="E1003" t="s">
        <v>122</v>
      </c>
      <c r="G1003" t="str">
        <f>[1]Pyrolysis_IDL!A339</f>
        <v xml:space="preserve">    Petroleum</v>
      </c>
      <c r="H1003" s="4">
        <f ca="1">[1]Pyrolysis_IDL!V339</f>
        <v>4.0738899421721513</v>
      </c>
      <c r="I1003" t="s">
        <v>138</v>
      </c>
      <c r="N1003" s="2"/>
    </row>
    <row r="1004" spans="1:14" x14ac:dyDescent="0.35">
      <c r="A1004" t="s">
        <v>572</v>
      </c>
      <c r="B1004" t="s">
        <v>31</v>
      </c>
      <c r="C1004" t="s">
        <v>254</v>
      </c>
      <c r="D1004" t="s">
        <v>16</v>
      </c>
      <c r="E1004" t="s">
        <v>122</v>
      </c>
      <c r="G1004" t="str">
        <f>[1]Pyrolysis_IDL!A340</f>
        <v>Water consumption (gal/g)</v>
      </c>
      <c r="H1004" s="4">
        <f ca="1">[1]Pyrolysis_IDL!V340</f>
        <v>3.1394141906213673E-3</v>
      </c>
      <c r="I1004" t="s">
        <v>154</v>
      </c>
      <c r="N1004" s="2"/>
    </row>
    <row r="1005" spans="1:14" x14ac:dyDescent="0.35">
      <c r="A1005" t="s">
        <v>572</v>
      </c>
      <c r="B1005" t="s">
        <v>31</v>
      </c>
      <c r="C1005" t="s">
        <v>254</v>
      </c>
      <c r="D1005" t="s">
        <v>16</v>
      </c>
      <c r="E1005" t="s">
        <v>122</v>
      </c>
      <c r="G1005" t="str">
        <f>[1]Pyrolysis_IDL!A341</f>
        <v>Total emissions: grams/g of material throughput, except as noted</v>
      </c>
      <c r="H1005" s="4">
        <f>[1]Pyrolysis_IDL!V341</f>
        <v>0</v>
      </c>
      <c r="N1005" s="2"/>
    </row>
    <row r="1006" spans="1:14" x14ac:dyDescent="0.35">
      <c r="A1006" t="s">
        <v>572</v>
      </c>
      <c r="B1006" t="s">
        <v>31</v>
      </c>
      <c r="C1006" t="s">
        <v>254</v>
      </c>
      <c r="D1006" t="s">
        <v>16</v>
      </c>
      <c r="E1006" t="s">
        <v>122</v>
      </c>
      <c r="G1006" t="str">
        <f>[1]Pyrolysis_IDL!A342</f>
        <v xml:space="preserve">     VOC</v>
      </c>
      <c r="H1006" s="4">
        <f ca="1">[1]Pyrolysis_IDL!V342</f>
        <v>1.5431599893793923E-3</v>
      </c>
      <c r="I1006" t="s">
        <v>140</v>
      </c>
      <c r="N1006" s="2"/>
    </row>
    <row r="1007" spans="1:14" x14ac:dyDescent="0.35">
      <c r="A1007" t="s">
        <v>572</v>
      </c>
      <c r="B1007" t="s">
        <v>31</v>
      </c>
      <c r="C1007" t="s">
        <v>254</v>
      </c>
      <c r="D1007" t="s">
        <v>16</v>
      </c>
      <c r="E1007" t="s">
        <v>122</v>
      </c>
      <c r="G1007" t="str">
        <f>[1]Pyrolysis_IDL!A343</f>
        <v xml:space="preserve">     CO</v>
      </c>
      <c r="H1007" s="4">
        <f ca="1">[1]Pyrolysis_IDL!V343</f>
        <v>5.4434477259279832E-3</v>
      </c>
      <c r="I1007" t="s">
        <v>140</v>
      </c>
      <c r="N1007" s="2"/>
    </row>
    <row r="1008" spans="1:14" x14ac:dyDescent="0.35">
      <c r="A1008" t="s">
        <v>572</v>
      </c>
      <c r="B1008" t="s">
        <v>31</v>
      </c>
      <c r="C1008" t="s">
        <v>254</v>
      </c>
      <c r="D1008" t="s">
        <v>16</v>
      </c>
      <c r="E1008" t="s">
        <v>122</v>
      </c>
      <c r="G1008" t="str">
        <f>[1]Pyrolysis_IDL!A344</f>
        <v xml:space="preserve">     NOx</v>
      </c>
      <c r="H1008" s="4">
        <f ca="1">[1]Pyrolysis_IDL!V344</f>
        <v>7.1749313337834001E-3</v>
      </c>
      <c r="I1008" t="s">
        <v>140</v>
      </c>
      <c r="N1008" s="2"/>
    </row>
    <row r="1009" spans="1:14" x14ac:dyDescent="0.35">
      <c r="A1009" t="s">
        <v>572</v>
      </c>
      <c r="B1009" t="s">
        <v>31</v>
      </c>
      <c r="C1009" t="s">
        <v>254</v>
      </c>
      <c r="D1009" t="s">
        <v>16</v>
      </c>
      <c r="E1009" t="s">
        <v>122</v>
      </c>
      <c r="G1009" t="str">
        <f>[1]Pyrolysis_IDL!A345</f>
        <v xml:space="preserve">     PM10</v>
      </c>
      <c r="H1009" s="4">
        <f ca="1">[1]Pyrolysis_IDL!V345</f>
        <v>6.432978764423443E-4</v>
      </c>
      <c r="I1009" t="s">
        <v>140</v>
      </c>
      <c r="N1009" s="2"/>
    </row>
    <row r="1010" spans="1:14" x14ac:dyDescent="0.35">
      <c r="A1010" t="s">
        <v>572</v>
      </c>
      <c r="B1010" t="s">
        <v>31</v>
      </c>
      <c r="C1010" t="s">
        <v>254</v>
      </c>
      <c r="D1010" t="s">
        <v>16</v>
      </c>
      <c r="E1010" t="s">
        <v>122</v>
      </c>
      <c r="G1010" t="str">
        <f>[1]Pyrolysis_IDL!A346</f>
        <v xml:space="preserve">     PM2.5</v>
      </c>
      <c r="H1010" s="4">
        <f ca="1">[1]Pyrolysis_IDL!V346</f>
        <v>5.1501845087628098E-4</v>
      </c>
      <c r="I1010" t="s">
        <v>140</v>
      </c>
      <c r="N1010" s="2"/>
    </row>
    <row r="1011" spans="1:14" x14ac:dyDescent="0.35">
      <c r="A1011" t="s">
        <v>572</v>
      </c>
      <c r="B1011" t="s">
        <v>31</v>
      </c>
      <c r="C1011" t="s">
        <v>254</v>
      </c>
      <c r="D1011" t="s">
        <v>16</v>
      </c>
      <c r="E1011" t="s">
        <v>122</v>
      </c>
      <c r="G1011" t="str">
        <f>[1]Pyrolysis_IDL!A347</f>
        <v xml:space="preserve">     SOx</v>
      </c>
      <c r="H1011" s="4">
        <f ca="1">[1]Pyrolysis_IDL!V347</f>
        <v>4.4629078148180606E-3</v>
      </c>
      <c r="I1011" t="s">
        <v>140</v>
      </c>
      <c r="N1011" s="2"/>
    </row>
    <row r="1012" spans="1:14" x14ac:dyDescent="0.35">
      <c r="A1012" t="s">
        <v>572</v>
      </c>
      <c r="B1012" t="s">
        <v>31</v>
      </c>
      <c r="C1012" t="s">
        <v>254</v>
      </c>
      <c r="D1012" t="s">
        <v>16</v>
      </c>
      <c r="E1012" t="s">
        <v>122</v>
      </c>
      <c r="G1012" t="str">
        <f>[1]Pyrolysis_IDL!A348</f>
        <v xml:space="preserve">     BC</v>
      </c>
      <c r="H1012" s="4">
        <f ca="1">[1]Pyrolysis_IDL!V348</f>
        <v>6.1317382638754336E-5</v>
      </c>
      <c r="I1012" t="s">
        <v>140</v>
      </c>
      <c r="N1012" s="2"/>
    </row>
    <row r="1013" spans="1:14" x14ac:dyDescent="0.35">
      <c r="A1013" t="s">
        <v>572</v>
      </c>
      <c r="B1013" t="s">
        <v>31</v>
      </c>
      <c r="C1013" t="s">
        <v>254</v>
      </c>
      <c r="D1013" t="s">
        <v>16</v>
      </c>
      <c r="E1013" t="s">
        <v>122</v>
      </c>
      <c r="G1013" t="str">
        <f>[1]Pyrolysis_IDL!A349</f>
        <v xml:space="preserve">     OC</v>
      </c>
      <c r="H1013" s="4">
        <f ca="1">[1]Pyrolysis_IDL!V349</f>
        <v>1.5708810876714495E-4</v>
      </c>
      <c r="I1013" t="s">
        <v>140</v>
      </c>
      <c r="N1013" s="2"/>
    </row>
    <row r="1014" spans="1:14" x14ac:dyDescent="0.35">
      <c r="A1014" t="s">
        <v>572</v>
      </c>
      <c r="B1014" t="s">
        <v>31</v>
      </c>
      <c r="C1014" t="s">
        <v>254</v>
      </c>
      <c r="D1014" t="s">
        <v>16</v>
      </c>
      <c r="E1014" t="s">
        <v>122</v>
      </c>
      <c r="G1014" t="str">
        <f>[1]Pyrolysis_IDL!A350</f>
        <v xml:space="preserve">     CH4</v>
      </c>
      <c r="H1014" s="4">
        <f ca="1">[1]Pyrolysis_IDL!V350</f>
        <v>1.9796725930204113E-2</v>
      </c>
      <c r="I1014" t="s">
        <v>140</v>
      </c>
      <c r="N1014" s="2"/>
    </row>
    <row r="1015" spans="1:14" x14ac:dyDescent="0.35">
      <c r="A1015" t="s">
        <v>572</v>
      </c>
      <c r="B1015" t="s">
        <v>31</v>
      </c>
      <c r="C1015" t="s">
        <v>254</v>
      </c>
      <c r="D1015" t="s">
        <v>16</v>
      </c>
      <c r="E1015" t="s">
        <v>122</v>
      </c>
      <c r="G1015" t="str">
        <f>[1]Pyrolysis_IDL!A351</f>
        <v xml:space="preserve">     N2O</v>
      </c>
      <c r="H1015" s="4">
        <f ca="1">[1]Pyrolysis_IDL!V351</f>
        <v>1.4930359973927706E-4</v>
      </c>
      <c r="I1015" t="s">
        <v>140</v>
      </c>
      <c r="N1015" s="2"/>
    </row>
    <row r="1016" spans="1:14" x14ac:dyDescent="0.35">
      <c r="A1016" t="s">
        <v>572</v>
      </c>
      <c r="B1016" t="s">
        <v>31</v>
      </c>
      <c r="C1016" t="s">
        <v>254</v>
      </c>
      <c r="D1016" t="s">
        <v>16</v>
      </c>
      <c r="E1016" t="s">
        <v>122</v>
      </c>
      <c r="G1016" t="str">
        <f>[1]Pyrolysis_IDL!A352</f>
        <v xml:space="preserve">     CO2</v>
      </c>
      <c r="H1016" s="4">
        <f ca="1">[1]Pyrolysis_IDL!V352</f>
        <v>6.1237428591799903</v>
      </c>
      <c r="I1016" t="s">
        <v>140</v>
      </c>
      <c r="N1016" s="2"/>
    </row>
    <row r="1017" spans="1:14" x14ac:dyDescent="0.35">
      <c r="A1017" t="s">
        <v>572</v>
      </c>
      <c r="B1017" t="s">
        <v>31</v>
      </c>
      <c r="C1017" t="s">
        <v>254</v>
      </c>
      <c r="D1017" t="s">
        <v>16</v>
      </c>
      <c r="E1017" t="s">
        <v>122</v>
      </c>
      <c r="G1017" t="str">
        <f>[1]Pyrolysis_IDL!A353</f>
        <v>Urban emissions: grams/g of material throughput, except as noted</v>
      </c>
      <c r="H1017" s="4">
        <f>[1]Pyrolysis_IDL!V353</f>
        <v>0</v>
      </c>
      <c r="N1017" s="2"/>
    </row>
    <row r="1018" spans="1:14" x14ac:dyDescent="0.35">
      <c r="A1018" t="s">
        <v>572</v>
      </c>
      <c r="B1018" t="s">
        <v>31</v>
      </c>
      <c r="C1018" t="s">
        <v>254</v>
      </c>
      <c r="D1018" t="s">
        <v>16</v>
      </c>
      <c r="E1018" t="s">
        <v>122</v>
      </c>
      <c r="G1018" t="str">
        <f>[1]Pyrolysis_IDL!A354</f>
        <v xml:space="preserve">     VOC</v>
      </c>
      <c r="H1018" s="4">
        <f ca="1">[1]Pyrolysis_IDL!V354</f>
        <v>1.2235049514708622E-4</v>
      </c>
      <c r="I1018" t="s">
        <v>140</v>
      </c>
      <c r="N1018" s="2"/>
    </row>
    <row r="1019" spans="1:14" x14ac:dyDescent="0.35">
      <c r="A1019" t="s">
        <v>572</v>
      </c>
      <c r="B1019" t="s">
        <v>31</v>
      </c>
      <c r="C1019" t="s">
        <v>254</v>
      </c>
      <c r="D1019" t="s">
        <v>16</v>
      </c>
      <c r="E1019" t="s">
        <v>122</v>
      </c>
      <c r="G1019" t="str">
        <f>[1]Pyrolysis_IDL!A355</f>
        <v xml:space="preserve">     CO</v>
      </c>
      <c r="H1019" s="4">
        <f ca="1">[1]Pyrolysis_IDL!V355</f>
        <v>3.1536390497910704E-4</v>
      </c>
      <c r="I1019" t="s">
        <v>140</v>
      </c>
      <c r="N1019" s="2"/>
    </row>
    <row r="1020" spans="1:14" x14ac:dyDescent="0.35">
      <c r="A1020" t="s">
        <v>572</v>
      </c>
      <c r="B1020" t="s">
        <v>31</v>
      </c>
      <c r="C1020" t="s">
        <v>254</v>
      </c>
      <c r="D1020" t="s">
        <v>16</v>
      </c>
      <c r="E1020" t="s">
        <v>122</v>
      </c>
      <c r="G1020" t="str">
        <f>[1]Pyrolysis_IDL!A356</f>
        <v xml:space="preserve">     NOx</v>
      </c>
      <c r="H1020" s="4">
        <f ca="1">[1]Pyrolysis_IDL!V356</f>
        <v>4.7874051588064963E-4</v>
      </c>
      <c r="I1020" t="s">
        <v>140</v>
      </c>
      <c r="N1020" s="2"/>
    </row>
    <row r="1021" spans="1:14" x14ac:dyDescent="0.35">
      <c r="A1021" t="s">
        <v>572</v>
      </c>
      <c r="B1021" t="s">
        <v>31</v>
      </c>
      <c r="C1021" t="s">
        <v>254</v>
      </c>
      <c r="D1021" t="s">
        <v>16</v>
      </c>
      <c r="E1021" t="s">
        <v>122</v>
      </c>
      <c r="G1021" t="str">
        <f>[1]Pyrolysis_IDL!A357</f>
        <v xml:space="preserve">     PM10</v>
      </c>
      <c r="H1021" s="4">
        <f ca="1">[1]Pyrolysis_IDL!V357</f>
        <v>2.8762780419440423E-5</v>
      </c>
      <c r="I1021" t="s">
        <v>140</v>
      </c>
      <c r="N1021" s="2"/>
    </row>
    <row r="1022" spans="1:14" x14ac:dyDescent="0.35">
      <c r="A1022" t="s">
        <v>572</v>
      </c>
      <c r="B1022" t="s">
        <v>31</v>
      </c>
      <c r="C1022" t="s">
        <v>254</v>
      </c>
      <c r="D1022" t="s">
        <v>16</v>
      </c>
      <c r="E1022" t="s">
        <v>122</v>
      </c>
      <c r="G1022" t="str">
        <f>[1]Pyrolysis_IDL!A358</f>
        <v xml:space="preserve">     PM2.5</v>
      </c>
      <c r="H1022" s="4">
        <f ca="1">[1]Pyrolysis_IDL!V358</f>
        <v>2.5327669097120364E-5</v>
      </c>
      <c r="I1022" t="s">
        <v>140</v>
      </c>
      <c r="N1022" s="2"/>
    </row>
    <row r="1023" spans="1:14" x14ac:dyDescent="0.35">
      <c r="A1023" t="s">
        <v>572</v>
      </c>
      <c r="B1023" t="s">
        <v>31</v>
      </c>
      <c r="C1023" t="s">
        <v>254</v>
      </c>
      <c r="D1023" t="s">
        <v>16</v>
      </c>
      <c r="E1023" t="s">
        <v>122</v>
      </c>
      <c r="G1023" t="str">
        <f>[1]Pyrolysis_IDL!A359</f>
        <v xml:space="preserve">     SOx</v>
      </c>
      <c r="H1023" s="4">
        <f ca="1">[1]Pyrolysis_IDL!V359</f>
        <v>1.515872806927338E-4</v>
      </c>
      <c r="I1023" t="s">
        <v>140</v>
      </c>
      <c r="N1023" s="2"/>
    </row>
    <row r="1024" spans="1:14" x14ac:dyDescent="0.35">
      <c r="A1024" t="s">
        <v>572</v>
      </c>
      <c r="B1024" t="s">
        <v>31</v>
      </c>
      <c r="C1024" t="s">
        <v>254</v>
      </c>
      <c r="D1024" t="s">
        <v>16</v>
      </c>
      <c r="E1024" t="s">
        <v>122</v>
      </c>
      <c r="G1024" t="str">
        <f>[1]Pyrolysis_IDL!A360</f>
        <v xml:space="preserve">     BC</v>
      </c>
      <c r="H1024" s="4">
        <f ca="1">[1]Pyrolysis_IDL!V360</f>
        <v>1.7208674959907658E-6</v>
      </c>
      <c r="I1024" t="s">
        <v>140</v>
      </c>
      <c r="N1024" s="2"/>
    </row>
    <row r="1025" spans="1:14" x14ac:dyDescent="0.35">
      <c r="A1025" t="s">
        <v>572</v>
      </c>
      <c r="B1025" t="s">
        <v>31</v>
      </c>
      <c r="C1025" t="s">
        <v>254</v>
      </c>
      <c r="D1025" t="s">
        <v>16</v>
      </c>
      <c r="E1025" t="s">
        <v>122</v>
      </c>
      <c r="G1025" t="str">
        <f>[1]Pyrolysis_IDL!A361</f>
        <v xml:space="preserve">     OC</v>
      </c>
      <c r="H1025" s="4">
        <f ca="1">[1]Pyrolysis_IDL!V361</f>
        <v>7.6272546065395258E-6</v>
      </c>
      <c r="I1025" t="s">
        <v>140</v>
      </c>
      <c r="N1025" s="2"/>
    </row>
    <row r="1026" spans="1:14" x14ac:dyDescent="0.35">
      <c r="A1026" t="s">
        <v>572</v>
      </c>
      <c r="B1026" t="s">
        <v>32</v>
      </c>
      <c r="C1026" t="s">
        <v>250</v>
      </c>
      <c r="D1026" t="s">
        <v>16</v>
      </c>
      <c r="E1026" t="s">
        <v>122</v>
      </c>
      <c r="G1026" t="str">
        <f>[1]Catalyst!A133</f>
        <v>Energy Use: mmBtu/ton of product</v>
      </c>
      <c r="H1026" s="4">
        <f>[1]Catalyst!V133</f>
        <v>0</v>
      </c>
      <c r="J1026" t="s">
        <v>150</v>
      </c>
      <c r="N1026" s="2"/>
    </row>
    <row r="1027" spans="1:14" x14ac:dyDescent="0.35">
      <c r="A1027" t="s">
        <v>572</v>
      </c>
      <c r="B1027" t="s">
        <v>32</v>
      </c>
      <c r="C1027" t="s">
        <v>250</v>
      </c>
      <c r="D1027" t="s">
        <v>16</v>
      </c>
      <c r="E1027" t="s">
        <v>122</v>
      </c>
      <c r="G1027" t="str">
        <f>[1]Catalyst!A134</f>
        <v xml:space="preserve">     Total Energy</v>
      </c>
      <c r="H1027" s="4">
        <f ca="1">[1]Catalyst!V134</f>
        <v>98.925498680396998</v>
      </c>
      <c r="I1027" t="s">
        <v>125</v>
      </c>
      <c r="N1027" s="2"/>
    </row>
    <row r="1028" spans="1:14" x14ac:dyDescent="0.35">
      <c r="A1028" t="s">
        <v>572</v>
      </c>
      <c r="B1028" t="s">
        <v>32</v>
      </c>
      <c r="C1028" t="s">
        <v>250</v>
      </c>
      <c r="D1028" t="s">
        <v>16</v>
      </c>
      <c r="E1028" t="s">
        <v>122</v>
      </c>
      <c r="G1028" t="str">
        <f>[1]Catalyst!A135</f>
        <v xml:space="preserve">     Fossil Fuels</v>
      </c>
      <c r="H1028" s="4">
        <f ca="1">[1]Catalyst!V135</f>
        <v>95.140424472383984</v>
      </c>
      <c r="I1028" t="s">
        <v>125</v>
      </c>
      <c r="N1028" s="2"/>
    </row>
    <row r="1029" spans="1:14" x14ac:dyDescent="0.35">
      <c r="A1029" t="s">
        <v>572</v>
      </c>
      <c r="B1029" t="s">
        <v>32</v>
      </c>
      <c r="C1029" t="s">
        <v>250</v>
      </c>
      <c r="D1029" t="s">
        <v>16</v>
      </c>
      <c r="E1029" t="s">
        <v>122</v>
      </c>
      <c r="G1029" t="str">
        <f>[1]Catalyst!A136</f>
        <v xml:space="preserve">     Coal</v>
      </c>
      <c r="H1029" s="4">
        <f ca="1">[1]Catalyst!V136</f>
        <v>8.7041045524808229</v>
      </c>
      <c r="I1029" t="s">
        <v>125</v>
      </c>
      <c r="N1029" s="2"/>
    </row>
    <row r="1030" spans="1:14" x14ac:dyDescent="0.35">
      <c r="A1030" t="s">
        <v>572</v>
      </c>
      <c r="B1030" t="s">
        <v>32</v>
      </c>
      <c r="C1030" t="s">
        <v>250</v>
      </c>
      <c r="D1030" t="s">
        <v>16</v>
      </c>
      <c r="E1030" t="s">
        <v>122</v>
      </c>
      <c r="G1030" t="str">
        <f>[1]Catalyst!A137</f>
        <v xml:space="preserve">     Natural Gas</v>
      </c>
      <c r="H1030" s="4">
        <f ca="1">[1]Catalyst!V137</f>
        <v>82.740549131925107</v>
      </c>
      <c r="I1030" t="s">
        <v>125</v>
      </c>
      <c r="N1030" s="2"/>
    </row>
    <row r="1031" spans="1:14" x14ac:dyDescent="0.35">
      <c r="A1031" t="s">
        <v>572</v>
      </c>
      <c r="B1031" t="s">
        <v>32</v>
      </c>
      <c r="C1031" t="s">
        <v>250</v>
      </c>
      <c r="D1031" t="s">
        <v>16</v>
      </c>
      <c r="E1031" t="s">
        <v>122</v>
      </c>
      <c r="G1031" t="str">
        <f>[1]Catalyst!A138</f>
        <v xml:space="preserve">     Petroleum</v>
      </c>
      <c r="H1031" s="4">
        <f ca="1">[1]Catalyst!V138</f>
        <v>3.6957707879780579</v>
      </c>
      <c r="I1031" t="s">
        <v>125</v>
      </c>
      <c r="N1031" s="2"/>
    </row>
    <row r="1032" spans="1:14" x14ac:dyDescent="0.35">
      <c r="A1032" t="s">
        <v>572</v>
      </c>
      <c r="B1032" t="s">
        <v>32</v>
      </c>
      <c r="C1032" t="s">
        <v>250</v>
      </c>
      <c r="D1032" t="s">
        <v>16</v>
      </c>
      <c r="E1032" t="s">
        <v>122</v>
      </c>
      <c r="G1032" t="str">
        <f>[1]Catalyst!A139</f>
        <v>Water consumption, gallons/ton</v>
      </c>
      <c r="H1032" s="4">
        <f ca="1">[1]Catalyst!V139</f>
        <v>2848.0286462711556</v>
      </c>
      <c r="I1032" t="s">
        <v>136</v>
      </c>
      <c r="N1032" s="2"/>
    </row>
    <row r="1033" spans="1:14" x14ac:dyDescent="0.35">
      <c r="A1033" t="s">
        <v>572</v>
      </c>
      <c r="B1033" t="s">
        <v>32</v>
      </c>
      <c r="C1033" t="s">
        <v>250</v>
      </c>
      <c r="D1033" t="s">
        <v>16</v>
      </c>
      <c r="E1033" t="s">
        <v>122</v>
      </c>
      <c r="G1033" t="str">
        <f>[1]Catalyst!A140</f>
        <v>Total Emissions: grams/ton</v>
      </c>
      <c r="H1033" s="4">
        <f>[1]Catalyst!V140</f>
        <v>0</v>
      </c>
      <c r="N1033" s="2"/>
    </row>
    <row r="1034" spans="1:14" x14ac:dyDescent="0.35">
      <c r="A1034" t="s">
        <v>572</v>
      </c>
      <c r="B1034" t="s">
        <v>32</v>
      </c>
      <c r="C1034" t="s">
        <v>250</v>
      </c>
      <c r="D1034" t="s">
        <v>16</v>
      </c>
      <c r="E1034" t="s">
        <v>122</v>
      </c>
      <c r="G1034" t="str">
        <f>[1]Catalyst!A141</f>
        <v xml:space="preserve">     VOC</v>
      </c>
      <c r="H1034" s="4">
        <f ca="1">[1]Catalyst!V141</f>
        <v>1399.9311937435468</v>
      </c>
      <c r="I1034" t="s">
        <v>127</v>
      </c>
      <c r="N1034" s="2"/>
    </row>
    <row r="1035" spans="1:14" x14ac:dyDescent="0.35">
      <c r="A1035" t="s">
        <v>572</v>
      </c>
      <c r="B1035" t="s">
        <v>32</v>
      </c>
      <c r="C1035" t="s">
        <v>250</v>
      </c>
      <c r="D1035" t="s">
        <v>16</v>
      </c>
      <c r="E1035" t="s">
        <v>122</v>
      </c>
      <c r="G1035" t="str">
        <f>[1]Catalyst!A142</f>
        <v xml:space="preserve">     CO</v>
      </c>
      <c r="H1035" s="4">
        <f ca="1">[1]Catalyst!V142</f>
        <v>4938.2127099495683</v>
      </c>
      <c r="I1035" t="s">
        <v>127</v>
      </c>
      <c r="N1035" s="2"/>
    </row>
    <row r="1036" spans="1:14" x14ac:dyDescent="0.35">
      <c r="A1036" t="s">
        <v>572</v>
      </c>
      <c r="B1036" t="s">
        <v>32</v>
      </c>
      <c r="C1036" t="s">
        <v>250</v>
      </c>
      <c r="D1036" t="s">
        <v>16</v>
      </c>
      <c r="E1036" t="s">
        <v>122</v>
      </c>
      <c r="G1036" t="str">
        <f>[1]Catalyst!A143</f>
        <v xml:space="preserve">     NOx</v>
      </c>
      <c r="H1036" s="4">
        <f ca="1">[1]Catalyst!V143</f>
        <v>6508.9882165561467</v>
      </c>
      <c r="I1036" t="s">
        <v>127</v>
      </c>
      <c r="N1036" s="2"/>
    </row>
    <row r="1037" spans="1:14" x14ac:dyDescent="0.35">
      <c r="A1037" t="s">
        <v>572</v>
      </c>
      <c r="B1037" t="s">
        <v>32</v>
      </c>
      <c r="C1037" t="s">
        <v>250</v>
      </c>
      <c r="D1037" t="s">
        <v>16</v>
      </c>
      <c r="E1037" t="s">
        <v>122</v>
      </c>
      <c r="G1037" t="str">
        <f>[1]Catalyst!A144</f>
        <v xml:space="preserve">     PM10</v>
      </c>
      <c r="H1037" s="4">
        <f ca="1">[1]Catalyst!V144</f>
        <v>583.59001678290019</v>
      </c>
      <c r="I1037" t="s">
        <v>127</v>
      </c>
      <c r="N1037" s="2"/>
    </row>
    <row r="1038" spans="1:14" x14ac:dyDescent="0.35">
      <c r="A1038" t="s">
        <v>572</v>
      </c>
      <c r="B1038" t="s">
        <v>32</v>
      </c>
      <c r="C1038" t="s">
        <v>250</v>
      </c>
      <c r="D1038" t="s">
        <v>16</v>
      </c>
      <c r="E1038" t="s">
        <v>122</v>
      </c>
      <c r="G1038" t="str">
        <f>[1]Catalyst!A145</f>
        <v xml:space="preserve">     PM2.5</v>
      </c>
      <c r="H1038" s="4">
        <f ca="1">[1]Catalyst!V145</f>
        <v>467.21687945340176</v>
      </c>
      <c r="I1038" t="s">
        <v>127</v>
      </c>
      <c r="N1038" s="2"/>
    </row>
    <row r="1039" spans="1:14" x14ac:dyDescent="0.35">
      <c r="A1039" t="s">
        <v>572</v>
      </c>
      <c r="B1039" t="s">
        <v>32</v>
      </c>
      <c r="C1039" t="s">
        <v>250</v>
      </c>
      <c r="D1039" t="s">
        <v>16</v>
      </c>
      <c r="E1039" t="s">
        <v>122</v>
      </c>
      <c r="G1039" t="str">
        <f>[1]Catalyst!A146</f>
        <v xml:space="preserve">     SOx</v>
      </c>
      <c r="H1039" s="4">
        <f ca="1">[1]Catalyst!V146</f>
        <v>4048.68186562969</v>
      </c>
      <c r="I1039" t="s">
        <v>127</v>
      </c>
      <c r="N1039" s="2"/>
    </row>
    <row r="1040" spans="1:14" x14ac:dyDescent="0.35">
      <c r="A1040" t="s">
        <v>572</v>
      </c>
      <c r="B1040" t="s">
        <v>32</v>
      </c>
      <c r="C1040" t="s">
        <v>250</v>
      </c>
      <c r="D1040" t="s">
        <v>16</v>
      </c>
      <c r="E1040" t="s">
        <v>122</v>
      </c>
      <c r="G1040" t="str">
        <f>[1]Catalyst!A147</f>
        <v xml:space="preserve">     BC</v>
      </c>
      <c r="H1040" s="4">
        <f ca="1">[1]Catalyst!V147</f>
        <v>55.626193826618866</v>
      </c>
      <c r="I1040" t="s">
        <v>127</v>
      </c>
      <c r="N1040" s="2"/>
    </row>
    <row r="1041" spans="1:14" x14ac:dyDescent="0.35">
      <c r="A1041" t="s">
        <v>572</v>
      </c>
      <c r="B1041" t="s">
        <v>32</v>
      </c>
      <c r="C1041" t="s">
        <v>250</v>
      </c>
      <c r="D1041" t="s">
        <v>16</v>
      </c>
      <c r="E1041" t="s">
        <v>122</v>
      </c>
      <c r="G1041" t="str">
        <f>[1]Catalyst!A148</f>
        <v xml:space="preserve">     OC</v>
      </c>
      <c r="H1041" s="4">
        <f ca="1">[1]Catalyst!V148</f>
        <v>142.50793510901411</v>
      </c>
      <c r="I1041" t="s">
        <v>127</v>
      </c>
      <c r="N1041" s="2"/>
    </row>
    <row r="1042" spans="1:14" x14ac:dyDescent="0.35">
      <c r="A1042" t="s">
        <v>572</v>
      </c>
      <c r="B1042" t="s">
        <v>32</v>
      </c>
      <c r="C1042" t="s">
        <v>250</v>
      </c>
      <c r="D1042" t="s">
        <v>16</v>
      </c>
      <c r="E1042" t="s">
        <v>122</v>
      </c>
      <c r="G1042" t="str">
        <f>[1]Catalyst!A149</f>
        <v xml:space="preserve">     CH4</v>
      </c>
      <c r="H1042" s="4">
        <f ca="1">[1]Catalyst!V149</f>
        <v>17959.287665843476</v>
      </c>
      <c r="I1042" t="s">
        <v>127</v>
      </c>
      <c r="N1042" s="2"/>
    </row>
    <row r="1043" spans="1:14" x14ac:dyDescent="0.35">
      <c r="A1043" t="s">
        <v>572</v>
      </c>
      <c r="B1043" t="s">
        <v>32</v>
      </c>
      <c r="C1043" t="s">
        <v>250</v>
      </c>
      <c r="D1043" t="s">
        <v>16</v>
      </c>
      <c r="E1043" t="s">
        <v>122</v>
      </c>
      <c r="G1043" t="str">
        <f>[1]Catalyst!A150</f>
        <v xml:space="preserve">     N2O</v>
      </c>
      <c r="H1043" s="4">
        <f ca="1">[1]Catalyst!V150</f>
        <v>135.44594731054013</v>
      </c>
      <c r="I1043" t="s">
        <v>127</v>
      </c>
      <c r="N1043" s="2"/>
    </row>
    <row r="1044" spans="1:14" x14ac:dyDescent="0.35">
      <c r="A1044" t="s">
        <v>572</v>
      </c>
      <c r="B1044" t="s">
        <v>32</v>
      </c>
      <c r="C1044" t="s">
        <v>250</v>
      </c>
      <c r="D1044" t="s">
        <v>16</v>
      </c>
      <c r="E1044" t="s">
        <v>122</v>
      </c>
      <c r="G1044" t="str">
        <f>[1]Catalyst!A151</f>
        <v xml:space="preserve">     CO2</v>
      </c>
      <c r="H1044" s="4">
        <f ca="1">[1]Catalyst!V151</f>
        <v>5555366.0735320561</v>
      </c>
      <c r="I1044" t="s">
        <v>127</v>
      </c>
      <c r="N1044" s="2"/>
    </row>
    <row r="1045" spans="1:14" x14ac:dyDescent="0.35">
      <c r="A1045" t="s">
        <v>572</v>
      </c>
      <c r="B1045" t="s">
        <v>32</v>
      </c>
      <c r="C1045" t="s">
        <v>250</v>
      </c>
      <c r="D1045" t="s">
        <v>16</v>
      </c>
      <c r="E1045" t="s">
        <v>122</v>
      </c>
      <c r="G1045" t="str">
        <f>[1]Catalyst!A152</f>
        <v>Urban Emissions: grams/ton</v>
      </c>
      <c r="H1045" s="4">
        <f>[1]Catalyst!V152</f>
        <v>0</v>
      </c>
      <c r="N1045" s="2"/>
    </row>
    <row r="1046" spans="1:14" x14ac:dyDescent="0.35">
      <c r="A1046" t="s">
        <v>572</v>
      </c>
      <c r="B1046" t="s">
        <v>32</v>
      </c>
      <c r="C1046" t="s">
        <v>250</v>
      </c>
      <c r="D1046" t="s">
        <v>16</v>
      </c>
      <c r="E1046" t="s">
        <v>122</v>
      </c>
      <c r="G1046" t="str">
        <f>[1]Catalyst!A153</f>
        <v xml:space="preserve">     VOC</v>
      </c>
      <c r="H1046" s="4">
        <f ca="1">[1]Catalyst!V153</f>
        <v>110.99450212888067</v>
      </c>
      <c r="I1046" t="s">
        <v>127</v>
      </c>
      <c r="N1046" s="2"/>
    </row>
    <row r="1047" spans="1:14" x14ac:dyDescent="0.35">
      <c r="A1047" t="s">
        <v>572</v>
      </c>
      <c r="B1047" t="s">
        <v>32</v>
      </c>
      <c r="C1047" t="s">
        <v>250</v>
      </c>
      <c r="D1047" t="s">
        <v>16</v>
      </c>
      <c r="E1047" t="s">
        <v>122</v>
      </c>
      <c r="G1047" t="str">
        <f>[1]Catalyst!A154</f>
        <v xml:space="preserve">     CO</v>
      </c>
      <c r="H1047" s="4">
        <f ca="1">[1]Catalyst!V154</f>
        <v>286.09332214385591</v>
      </c>
      <c r="I1047" t="s">
        <v>127</v>
      </c>
      <c r="N1047" s="2"/>
    </row>
    <row r="1048" spans="1:14" x14ac:dyDescent="0.35">
      <c r="A1048" t="s">
        <v>572</v>
      </c>
      <c r="B1048" t="s">
        <v>32</v>
      </c>
      <c r="C1048" t="s">
        <v>250</v>
      </c>
      <c r="D1048" t="s">
        <v>16</v>
      </c>
      <c r="E1048" t="s">
        <v>122</v>
      </c>
      <c r="G1048" t="str">
        <f>[1]Catalyst!A155</f>
        <v xml:space="preserve">     NOx</v>
      </c>
      <c r="H1048" s="4">
        <f ca="1">[1]Catalyst!V155</f>
        <v>434.30609042665299</v>
      </c>
      <c r="I1048" t="s">
        <v>127</v>
      </c>
      <c r="N1048" s="2"/>
    </row>
    <row r="1049" spans="1:14" x14ac:dyDescent="0.35">
      <c r="A1049" t="s">
        <v>572</v>
      </c>
      <c r="B1049" t="s">
        <v>32</v>
      </c>
      <c r="C1049" t="s">
        <v>250</v>
      </c>
      <c r="D1049" t="s">
        <v>16</v>
      </c>
      <c r="E1049" t="s">
        <v>122</v>
      </c>
      <c r="G1049" t="str">
        <f>[1]Catalyst!A156</f>
        <v xml:space="preserve">     PM10</v>
      </c>
      <c r="H1049" s="4">
        <f ca="1">[1]Catalyst!V156</f>
        <v>26.093155476487151</v>
      </c>
      <c r="I1049" t="s">
        <v>127</v>
      </c>
      <c r="N1049" s="2"/>
    </row>
    <row r="1050" spans="1:14" x14ac:dyDescent="0.35">
      <c r="A1050" t="s">
        <v>572</v>
      </c>
      <c r="B1050" t="s">
        <v>32</v>
      </c>
      <c r="C1050" t="s">
        <v>250</v>
      </c>
      <c r="D1050" t="s">
        <v>16</v>
      </c>
      <c r="E1050" t="s">
        <v>122</v>
      </c>
      <c r="G1050" t="str">
        <f>[1]Catalyst!A157</f>
        <v xml:space="preserve">     PM2.5</v>
      </c>
      <c r="H1050" s="4">
        <f ca="1">[1]Catalyst!V157</f>
        <v>22.976874904677171</v>
      </c>
      <c r="I1050" t="s">
        <v>127</v>
      </c>
      <c r="N1050" s="2"/>
    </row>
    <row r="1051" spans="1:14" x14ac:dyDescent="0.35">
      <c r="A1051" t="s">
        <v>572</v>
      </c>
      <c r="B1051" t="s">
        <v>32</v>
      </c>
      <c r="C1051" t="s">
        <v>250</v>
      </c>
      <c r="D1051" t="s">
        <v>16</v>
      </c>
      <c r="E1051" t="s">
        <v>122</v>
      </c>
      <c r="G1051" t="str">
        <f>[1]Catalyst!A158</f>
        <v xml:space="preserve">     SOx</v>
      </c>
      <c r="H1051" s="4">
        <f ca="1">[1]Catalyst!V158</f>
        <v>137.51766782254472</v>
      </c>
      <c r="I1051" t="s">
        <v>127</v>
      </c>
      <c r="N1051" s="2"/>
    </row>
    <row r="1052" spans="1:14" x14ac:dyDescent="0.35">
      <c r="A1052" t="s">
        <v>572</v>
      </c>
      <c r="B1052" t="s">
        <v>32</v>
      </c>
      <c r="C1052" t="s">
        <v>250</v>
      </c>
      <c r="D1052" t="s">
        <v>16</v>
      </c>
      <c r="E1052" t="s">
        <v>122</v>
      </c>
      <c r="G1052" t="str">
        <f>[1]Catalyst!A159</f>
        <v xml:space="preserve">     BC</v>
      </c>
      <c r="H1052" s="4">
        <f ca="1">[1]Catalyst!V159</f>
        <v>1.5611447319248339</v>
      </c>
      <c r="I1052" t="s">
        <v>127</v>
      </c>
      <c r="N1052" s="2"/>
    </row>
    <row r="1053" spans="1:14" x14ac:dyDescent="0.35">
      <c r="A1053" t="s">
        <v>572</v>
      </c>
      <c r="B1053" t="s">
        <v>32</v>
      </c>
      <c r="C1053" t="s">
        <v>250</v>
      </c>
      <c r="D1053" t="s">
        <v>16</v>
      </c>
      <c r="E1053" t="s">
        <v>122</v>
      </c>
      <c r="G1053" t="str">
        <f>[1]Catalyst!A160</f>
        <v xml:space="preserve">     OC</v>
      </c>
      <c r="H1053" s="4">
        <f ca="1">[1]Catalyst!V160</f>
        <v>6.9193289871473622</v>
      </c>
      <c r="I1053" t="s">
        <v>127</v>
      </c>
      <c r="N1053" s="2"/>
    </row>
    <row r="1054" spans="1:14" x14ac:dyDescent="0.35">
      <c r="A1054" t="s">
        <v>572</v>
      </c>
      <c r="B1054" t="s">
        <v>33</v>
      </c>
      <c r="C1054" t="s">
        <v>33</v>
      </c>
      <c r="D1054" t="s">
        <v>135</v>
      </c>
      <c r="E1054" t="s">
        <v>122</v>
      </c>
      <c r="G1054" t="str">
        <f>[1]Ag_Inputs!A100</f>
        <v>Energy Use: mmBtu/ton</v>
      </c>
      <c r="H1054" s="4">
        <f>[1]Ag_Inputs!F100</f>
        <v>0</v>
      </c>
      <c r="N1054" s="2"/>
    </row>
    <row r="1055" spans="1:14" x14ac:dyDescent="0.35">
      <c r="A1055" t="s">
        <v>572</v>
      </c>
      <c r="B1055" t="s">
        <v>33</v>
      </c>
      <c r="C1055" t="s">
        <v>33</v>
      </c>
      <c r="D1055" t="s">
        <v>135</v>
      </c>
      <c r="E1055" t="s">
        <v>122</v>
      </c>
      <c r="G1055" t="str">
        <f>[1]Ag_Inputs!A101</f>
        <v xml:space="preserve">     Total Energy</v>
      </c>
      <c r="H1055" s="4">
        <f ca="1">[1]Ag_Inputs!F101</f>
        <v>0.49620220953649147</v>
      </c>
      <c r="I1055" t="s">
        <v>125</v>
      </c>
      <c r="N1055" s="2"/>
    </row>
    <row r="1056" spans="1:14" x14ac:dyDescent="0.35">
      <c r="A1056" t="s">
        <v>572</v>
      </c>
      <c r="B1056" t="s">
        <v>33</v>
      </c>
      <c r="C1056" t="s">
        <v>33</v>
      </c>
      <c r="D1056" t="s">
        <v>135</v>
      </c>
      <c r="E1056" t="s">
        <v>122</v>
      </c>
      <c r="G1056" t="str">
        <f>[1]Ag_Inputs!A102</f>
        <v xml:space="preserve">     Fossil fuels</v>
      </c>
      <c r="H1056" s="4">
        <f ca="1">[1]Ag_Inputs!F102</f>
        <v>0.45521848948026178</v>
      </c>
      <c r="I1056" t="s">
        <v>125</v>
      </c>
      <c r="N1056" s="2"/>
    </row>
    <row r="1057" spans="1:14" x14ac:dyDescent="0.35">
      <c r="A1057" t="s">
        <v>572</v>
      </c>
      <c r="B1057" t="s">
        <v>33</v>
      </c>
      <c r="C1057" t="s">
        <v>33</v>
      </c>
      <c r="D1057" t="s">
        <v>135</v>
      </c>
      <c r="E1057" t="s">
        <v>122</v>
      </c>
      <c r="G1057" t="str">
        <f>[1]Ag_Inputs!A103</f>
        <v xml:space="preserve">     Coal</v>
      </c>
      <c r="H1057" s="4">
        <f ca="1">[1]Ag_Inputs!F103</f>
        <v>2.2119247857568983E-2</v>
      </c>
      <c r="I1057" t="s">
        <v>125</v>
      </c>
      <c r="N1057" s="2"/>
    </row>
    <row r="1058" spans="1:14" x14ac:dyDescent="0.35">
      <c r="A1058" t="s">
        <v>572</v>
      </c>
      <c r="B1058" t="s">
        <v>33</v>
      </c>
      <c r="C1058" t="s">
        <v>33</v>
      </c>
      <c r="D1058" t="s">
        <v>135</v>
      </c>
      <c r="E1058" t="s">
        <v>122</v>
      </c>
      <c r="G1058" t="str">
        <f>[1]Ag_Inputs!A104</f>
        <v xml:space="preserve">     Natural gas</v>
      </c>
      <c r="H1058" s="4">
        <f ca="1">[1]Ag_Inputs!F104</f>
        <v>0.11932780839197682</v>
      </c>
      <c r="I1058" t="s">
        <v>125</v>
      </c>
      <c r="N1058" s="2"/>
    </row>
    <row r="1059" spans="1:14" x14ac:dyDescent="0.35">
      <c r="A1059" t="s">
        <v>572</v>
      </c>
      <c r="B1059" t="s">
        <v>33</v>
      </c>
      <c r="C1059" t="s">
        <v>33</v>
      </c>
      <c r="D1059" t="s">
        <v>135</v>
      </c>
      <c r="E1059" t="s">
        <v>122</v>
      </c>
      <c r="G1059" t="str">
        <f>[1]Ag_Inputs!A105</f>
        <v xml:space="preserve">     Petroleum</v>
      </c>
      <c r="H1059" s="4">
        <f ca="1">[1]Ag_Inputs!F105</f>
        <v>0.31377143323071599</v>
      </c>
      <c r="I1059" t="s">
        <v>125</v>
      </c>
      <c r="N1059" s="2"/>
    </row>
    <row r="1060" spans="1:14" x14ac:dyDescent="0.35">
      <c r="A1060" t="s">
        <v>572</v>
      </c>
      <c r="B1060" t="s">
        <v>33</v>
      </c>
      <c r="C1060" t="s">
        <v>33</v>
      </c>
      <c r="D1060" t="s">
        <v>135</v>
      </c>
      <c r="E1060" t="s">
        <v>122</v>
      </c>
      <c r="G1060" t="str">
        <f>[1]Ag_Inputs!A106</f>
        <v>Water consumption: gallon/ton</v>
      </c>
      <c r="H1060" s="4">
        <f ca="1">[1]Ag_Inputs!F106</f>
        <v>73.989482617960704</v>
      </c>
      <c r="I1060" t="s">
        <v>136</v>
      </c>
      <c r="N1060" s="2"/>
    </row>
    <row r="1061" spans="1:14" x14ac:dyDescent="0.35">
      <c r="A1061" t="s">
        <v>572</v>
      </c>
      <c r="B1061" t="s">
        <v>33</v>
      </c>
      <c r="C1061" t="s">
        <v>33</v>
      </c>
      <c r="D1061" t="s">
        <v>135</v>
      </c>
      <c r="E1061" t="s">
        <v>122</v>
      </c>
      <c r="G1061" t="str">
        <f>[1]Ag_Inputs!A107</f>
        <v>Total Emissions: grams/ton</v>
      </c>
      <c r="H1061" s="4">
        <f>[1]Ag_Inputs!F107</f>
        <v>0</v>
      </c>
      <c r="N1061" s="2"/>
    </row>
    <row r="1062" spans="1:14" x14ac:dyDescent="0.35">
      <c r="A1062" t="s">
        <v>572</v>
      </c>
      <c r="B1062" t="s">
        <v>33</v>
      </c>
      <c r="C1062" t="s">
        <v>33</v>
      </c>
      <c r="D1062" t="s">
        <v>135</v>
      </c>
      <c r="E1062" t="s">
        <v>122</v>
      </c>
      <c r="G1062" t="str">
        <f>[1]Ag_Inputs!A108</f>
        <v xml:space="preserve">     VOC</v>
      </c>
      <c r="H1062" s="4">
        <f ca="1">[1]Ag_Inputs!F108</f>
        <v>16.237021672146906</v>
      </c>
      <c r="I1062" t="s">
        <v>127</v>
      </c>
      <c r="N1062" s="2"/>
    </row>
    <row r="1063" spans="1:14" x14ac:dyDescent="0.35">
      <c r="A1063" t="s">
        <v>572</v>
      </c>
      <c r="B1063" t="s">
        <v>33</v>
      </c>
      <c r="C1063" t="s">
        <v>33</v>
      </c>
      <c r="D1063" t="s">
        <v>135</v>
      </c>
      <c r="E1063" t="s">
        <v>122</v>
      </c>
      <c r="G1063" t="str">
        <f>[1]Ag_Inputs!A109</f>
        <v xml:space="preserve">     CO</v>
      </c>
      <c r="H1063" s="4">
        <f ca="1">[1]Ag_Inputs!F109</f>
        <v>36.5416017797831</v>
      </c>
      <c r="I1063" t="s">
        <v>127</v>
      </c>
      <c r="N1063" s="2"/>
    </row>
    <row r="1064" spans="1:14" x14ac:dyDescent="0.35">
      <c r="A1064" t="s">
        <v>572</v>
      </c>
      <c r="B1064" t="s">
        <v>33</v>
      </c>
      <c r="C1064" t="s">
        <v>33</v>
      </c>
      <c r="D1064" t="s">
        <v>135</v>
      </c>
      <c r="E1064" t="s">
        <v>122</v>
      </c>
      <c r="G1064" t="str">
        <f>[1]Ag_Inputs!A110</f>
        <v xml:space="preserve">     NOx</v>
      </c>
      <c r="H1064" s="4">
        <f ca="1">[1]Ag_Inputs!F110</f>
        <v>288.43331694166488</v>
      </c>
      <c r="I1064" t="s">
        <v>127</v>
      </c>
      <c r="N1064" s="2"/>
    </row>
    <row r="1065" spans="1:14" x14ac:dyDescent="0.35">
      <c r="A1065" t="s">
        <v>572</v>
      </c>
      <c r="B1065" t="s">
        <v>33</v>
      </c>
      <c r="C1065" t="s">
        <v>33</v>
      </c>
      <c r="D1065" t="s">
        <v>135</v>
      </c>
      <c r="E1065" t="s">
        <v>122</v>
      </c>
      <c r="G1065" t="str">
        <f>[1]Ag_Inputs!A111</f>
        <v xml:space="preserve">     PM10</v>
      </c>
      <c r="H1065" s="4">
        <f ca="1">[1]Ag_Inputs!F111</f>
        <v>19.004009317320996</v>
      </c>
      <c r="I1065" t="s">
        <v>127</v>
      </c>
      <c r="N1065" s="2"/>
    </row>
    <row r="1066" spans="1:14" x14ac:dyDescent="0.35">
      <c r="A1066" t="s">
        <v>572</v>
      </c>
      <c r="B1066" t="s">
        <v>33</v>
      </c>
      <c r="C1066" t="s">
        <v>33</v>
      </c>
      <c r="D1066" t="s">
        <v>135</v>
      </c>
      <c r="E1066" t="s">
        <v>122</v>
      </c>
      <c r="G1066" t="str">
        <f>[1]Ag_Inputs!A112</f>
        <v xml:space="preserve">     PM2.5</v>
      </c>
      <c r="H1066" s="4">
        <f ca="1">[1]Ag_Inputs!F112</f>
        <v>17.407684967862362</v>
      </c>
      <c r="I1066" t="s">
        <v>127</v>
      </c>
      <c r="N1066" s="2"/>
    </row>
    <row r="1067" spans="1:14" x14ac:dyDescent="0.35">
      <c r="A1067" t="s">
        <v>572</v>
      </c>
      <c r="B1067" t="s">
        <v>33</v>
      </c>
      <c r="C1067" t="s">
        <v>33</v>
      </c>
      <c r="D1067" t="s">
        <v>135</v>
      </c>
      <c r="E1067" t="s">
        <v>122</v>
      </c>
      <c r="G1067" t="str">
        <f>[1]Ag_Inputs!A113</f>
        <v xml:space="preserve">     SOx</v>
      </c>
      <c r="H1067" s="4">
        <f ca="1">[1]Ag_Inputs!F113</f>
        <v>1949.2251799313633</v>
      </c>
      <c r="I1067" t="s">
        <v>127</v>
      </c>
      <c r="N1067" s="2"/>
    </row>
    <row r="1068" spans="1:14" x14ac:dyDescent="0.35">
      <c r="A1068" t="s">
        <v>572</v>
      </c>
      <c r="B1068" t="s">
        <v>33</v>
      </c>
      <c r="C1068" t="s">
        <v>33</v>
      </c>
      <c r="D1068" t="s">
        <v>135</v>
      </c>
      <c r="E1068" t="s">
        <v>122</v>
      </c>
      <c r="G1068" t="str">
        <f>[1]Ag_Inputs!A114</f>
        <v xml:space="preserve">     BC</v>
      </c>
      <c r="H1068" s="4">
        <f ca="1">[1]Ag_Inputs!F114</f>
        <v>2.4994202685042972</v>
      </c>
      <c r="I1068" t="s">
        <v>127</v>
      </c>
      <c r="N1068" s="2"/>
    </row>
    <row r="1069" spans="1:14" x14ac:dyDescent="0.35">
      <c r="A1069" t="s">
        <v>572</v>
      </c>
      <c r="B1069" t="s">
        <v>33</v>
      </c>
      <c r="C1069" t="s">
        <v>33</v>
      </c>
      <c r="D1069" t="s">
        <v>135</v>
      </c>
      <c r="E1069" t="s">
        <v>122</v>
      </c>
      <c r="G1069" t="str">
        <f>[1]Ag_Inputs!A115</f>
        <v xml:space="preserve">     OC</v>
      </c>
      <c r="H1069" s="4">
        <f ca="1">[1]Ag_Inputs!F115</f>
        <v>7.3880988484082977</v>
      </c>
      <c r="I1069" t="s">
        <v>127</v>
      </c>
      <c r="N1069" s="2"/>
    </row>
    <row r="1070" spans="1:14" x14ac:dyDescent="0.35">
      <c r="A1070" t="s">
        <v>572</v>
      </c>
      <c r="B1070" t="s">
        <v>33</v>
      </c>
      <c r="C1070" t="s">
        <v>33</v>
      </c>
      <c r="D1070" t="s">
        <v>135</v>
      </c>
      <c r="E1070" t="s">
        <v>122</v>
      </c>
      <c r="G1070" t="str">
        <f>[1]Ag_Inputs!A116</f>
        <v xml:space="preserve">     CH4</v>
      </c>
      <c r="H1070" s="4">
        <f ca="1">[1]Ag_Inputs!F116</f>
        <v>53.219234675036823</v>
      </c>
      <c r="I1070" t="s">
        <v>127</v>
      </c>
      <c r="N1070" s="2"/>
    </row>
    <row r="1071" spans="1:14" x14ac:dyDescent="0.35">
      <c r="A1071" t="s">
        <v>572</v>
      </c>
      <c r="B1071" t="s">
        <v>33</v>
      </c>
      <c r="C1071" t="s">
        <v>33</v>
      </c>
      <c r="D1071" t="s">
        <v>135</v>
      </c>
      <c r="E1071" t="s">
        <v>122</v>
      </c>
      <c r="G1071" t="str">
        <f>[1]Ag_Inputs!A117</f>
        <v xml:space="preserve">     N2O</v>
      </c>
      <c r="H1071" s="4">
        <f ca="1">[1]Ag_Inputs!F117</f>
        <v>0.84630020499657244</v>
      </c>
      <c r="I1071" t="s">
        <v>127</v>
      </c>
      <c r="N1071" s="2"/>
    </row>
    <row r="1072" spans="1:14" x14ac:dyDescent="0.35">
      <c r="A1072" t="s">
        <v>572</v>
      </c>
      <c r="B1072" t="s">
        <v>33</v>
      </c>
      <c r="C1072" t="s">
        <v>33</v>
      </c>
      <c r="D1072" t="s">
        <v>135</v>
      </c>
      <c r="E1072" t="s">
        <v>122</v>
      </c>
      <c r="G1072" t="str">
        <f>[1]Ag_Inputs!A118</f>
        <v xml:space="preserve">     CO2</v>
      </c>
      <c r="H1072" s="4">
        <f ca="1">[1]Ag_Inputs!F118</f>
        <v>34748.12423961021</v>
      </c>
      <c r="I1072" t="s">
        <v>127</v>
      </c>
      <c r="N1072" s="2"/>
    </row>
    <row r="1073" spans="1:14" x14ac:dyDescent="0.35">
      <c r="A1073" t="s">
        <v>572</v>
      </c>
      <c r="B1073" t="s">
        <v>33</v>
      </c>
      <c r="C1073" t="s">
        <v>33</v>
      </c>
      <c r="D1073" t="s">
        <v>135</v>
      </c>
      <c r="E1073" t="s">
        <v>122</v>
      </c>
      <c r="G1073" t="str">
        <f>[1]Ag_Inputs!A119</f>
        <v>Urban Emissions: grams/ton</v>
      </c>
      <c r="H1073" s="4">
        <f>[1]Ag_Inputs!F119</f>
        <v>0</v>
      </c>
      <c r="N1073" s="2"/>
    </row>
    <row r="1074" spans="1:14" x14ac:dyDescent="0.35">
      <c r="A1074" t="s">
        <v>572</v>
      </c>
      <c r="B1074" t="s">
        <v>33</v>
      </c>
      <c r="C1074" t="s">
        <v>33</v>
      </c>
      <c r="D1074" t="s">
        <v>135</v>
      </c>
      <c r="E1074" t="s">
        <v>122</v>
      </c>
      <c r="G1074" t="str">
        <f>[1]Ag_Inputs!A120</f>
        <v xml:space="preserve">     VOC</v>
      </c>
      <c r="H1074" s="4">
        <f ca="1">[1]Ag_Inputs!F120</f>
        <v>1.4761757392952737</v>
      </c>
      <c r="I1074" t="s">
        <v>127</v>
      </c>
      <c r="N1074" s="2"/>
    </row>
    <row r="1075" spans="1:14" x14ac:dyDescent="0.35">
      <c r="A1075" t="s">
        <v>572</v>
      </c>
      <c r="B1075" t="s">
        <v>33</v>
      </c>
      <c r="C1075" t="s">
        <v>33</v>
      </c>
      <c r="D1075" t="s">
        <v>135</v>
      </c>
      <c r="E1075" t="s">
        <v>122</v>
      </c>
      <c r="G1075" t="str">
        <f>[1]Ag_Inputs!A121</f>
        <v xml:space="preserve">     CO</v>
      </c>
      <c r="H1075" s="4">
        <f ca="1">[1]Ag_Inputs!F121</f>
        <v>2.4945490005853936</v>
      </c>
      <c r="I1075" t="s">
        <v>127</v>
      </c>
      <c r="N1075" s="2"/>
    </row>
    <row r="1076" spans="1:14" x14ac:dyDescent="0.35">
      <c r="A1076" t="s">
        <v>572</v>
      </c>
      <c r="B1076" t="s">
        <v>33</v>
      </c>
      <c r="C1076" t="s">
        <v>33</v>
      </c>
      <c r="D1076" t="s">
        <v>135</v>
      </c>
      <c r="E1076" t="s">
        <v>122</v>
      </c>
      <c r="G1076" t="str">
        <f>[1]Ag_Inputs!A122</f>
        <v xml:space="preserve">     NOx</v>
      </c>
      <c r="H1076" s="4">
        <f ca="1">[1]Ag_Inputs!F122</f>
        <v>15.612617671982452</v>
      </c>
      <c r="I1076" t="s">
        <v>127</v>
      </c>
      <c r="N1076" s="2"/>
    </row>
    <row r="1077" spans="1:14" x14ac:dyDescent="0.35">
      <c r="A1077" t="s">
        <v>572</v>
      </c>
      <c r="B1077" t="s">
        <v>33</v>
      </c>
      <c r="C1077" t="s">
        <v>33</v>
      </c>
      <c r="D1077" t="s">
        <v>135</v>
      </c>
      <c r="E1077" t="s">
        <v>122</v>
      </c>
      <c r="G1077" t="str">
        <f>[1]Ag_Inputs!A123</f>
        <v xml:space="preserve">     PM10</v>
      </c>
      <c r="H1077" s="4">
        <f ca="1">[1]Ag_Inputs!F123</f>
        <v>1.1447528018470075</v>
      </c>
      <c r="I1077" t="s">
        <v>127</v>
      </c>
      <c r="N1077" s="2"/>
    </row>
    <row r="1078" spans="1:14" x14ac:dyDescent="0.35">
      <c r="A1078" t="s">
        <v>572</v>
      </c>
      <c r="B1078" t="s">
        <v>33</v>
      </c>
      <c r="C1078" t="s">
        <v>33</v>
      </c>
      <c r="D1078" t="s">
        <v>135</v>
      </c>
      <c r="E1078" t="s">
        <v>122</v>
      </c>
      <c r="G1078" t="str">
        <f>[1]Ag_Inputs!A124</f>
        <v xml:space="preserve">     PM2.5</v>
      </c>
      <c r="H1078" s="4">
        <f ca="1">[1]Ag_Inputs!F124</f>
        <v>1.0438647870019693</v>
      </c>
      <c r="I1078" t="s">
        <v>127</v>
      </c>
      <c r="N1078" s="2"/>
    </row>
    <row r="1079" spans="1:14" x14ac:dyDescent="0.35">
      <c r="A1079" t="s">
        <v>572</v>
      </c>
      <c r="B1079" t="s">
        <v>33</v>
      </c>
      <c r="C1079" t="s">
        <v>33</v>
      </c>
      <c r="D1079" t="s">
        <v>135</v>
      </c>
      <c r="E1079" t="s">
        <v>122</v>
      </c>
      <c r="G1079" t="str">
        <f>[1]Ag_Inputs!A125</f>
        <v xml:space="preserve">     SOx</v>
      </c>
      <c r="H1079" s="4">
        <f ca="1">[1]Ag_Inputs!F125</f>
        <v>7.5578341233934072</v>
      </c>
      <c r="I1079" t="s">
        <v>127</v>
      </c>
      <c r="N1079" s="2"/>
    </row>
    <row r="1080" spans="1:14" x14ac:dyDescent="0.35">
      <c r="A1080" t="s">
        <v>572</v>
      </c>
      <c r="B1080" t="s">
        <v>33</v>
      </c>
      <c r="C1080" t="s">
        <v>33</v>
      </c>
      <c r="D1080" t="s">
        <v>135</v>
      </c>
      <c r="E1080" t="s">
        <v>122</v>
      </c>
      <c r="G1080" t="str">
        <f>[1]Ag_Inputs!A126</f>
        <v xml:space="preserve">     BC</v>
      </c>
      <c r="H1080" s="4">
        <f ca="1">[1]Ag_Inputs!F126</f>
        <v>0.13964535612306922</v>
      </c>
      <c r="I1080" t="s">
        <v>127</v>
      </c>
      <c r="N1080" s="2"/>
    </row>
    <row r="1081" spans="1:14" x14ac:dyDescent="0.35">
      <c r="A1081" t="s">
        <v>572</v>
      </c>
      <c r="B1081" t="s">
        <v>33</v>
      </c>
      <c r="C1081" t="s">
        <v>33</v>
      </c>
      <c r="D1081" t="s">
        <v>135</v>
      </c>
      <c r="E1081" t="s">
        <v>122</v>
      </c>
      <c r="G1081" t="str">
        <f>[1]Ag_Inputs!A127</f>
        <v xml:space="preserve">     OC</v>
      </c>
      <c r="H1081" s="4">
        <f ca="1">[1]Ag_Inputs!F127</f>
        <v>0.409948674346367</v>
      </c>
      <c r="I1081" t="s">
        <v>127</v>
      </c>
      <c r="N1081" s="2"/>
    </row>
    <row r="1082" spans="1:14" x14ac:dyDescent="0.35">
      <c r="A1082" t="s">
        <v>572</v>
      </c>
      <c r="B1082" t="s">
        <v>333</v>
      </c>
      <c r="C1082" t="s">
        <v>333</v>
      </c>
      <c r="D1082" t="s">
        <v>16</v>
      </c>
      <c r="E1082" t="s">
        <v>122</v>
      </c>
      <c r="G1082" t="str">
        <f>[1]Catalyst!A133</f>
        <v>Energy Use: mmBtu/ton of product</v>
      </c>
      <c r="H1082" s="4"/>
      <c r="N1082" s="2"/>
    </row>
    <row r="1083" spans="1:14" x14ac:dyDescent="0.35">
      <c r="A1083" t="s">
        <v>572</v>
      </c>
      <c r="B1083" t="s">
        <v>333</v>
      </c>
      <c r="C1083" t="s">
        <v>333</v>
      </c>
      <c r="D1083" t="s">
        <v>16</v>
      </c>
      <c r="E1083" t="s">
        <v>122</v>
      </c>
      <c r="G1083" t="str">
        <f>[1]Catalyst!A134</f>
        <v xml:space="preserve">     Total Energy</v>
      </c>
      <c r="H1083" s="4">
        <f ca="1">[1]Catalyst!E134</f>
        <v>60.674206369194472</v>
      </c>
      <c r="I1083" t="s">
        <v>125</v>
      </c>
      <c r="N1083" s="2"/>
    </row>
    <row r="1084" spans="1:14" x14ac:dyDescent="0.35">
      <c r="A1084" t="s">
        <v>572</v>
      </c>
      <c r="B1084" t="s">
        <v>333</v>
      </c>
      <c r="C1084" t="s">
        <v>333</v>
      </c>
      <c r="D1084" t="s">
        <v>16</v>
      </c>
      <c r="E1084" t="s">
        <v>122</v>
      </c>
      <c r="G1084" t="str">
        <f>[1]Catalyst!A135</f>
        <v xml:space="preserve">     Fossil Fuels</v>
      </c>
      <c r="H1084" s="4">
        <f ca="1">[1]Catalyst!E135</f>
        <v>56.263841786436444</v>
      </c>
      <c r="I1084" t="s">
        <v>125</v>
      </c>
      <c r="N1084" s="2"/>
    </row>
    <row r="1085" spans="1:14" x14ac:dyDescent="0.35">
      <c r="A1085" t="s">
        <v>572</v>
      </c>
      <c r="B1085" t="s">
        <v>333</v>
      </c>
      <c r="C1085" t="s">
        <v>333</v>
      </c>
      <c r="D1085" t="s">
        <v>16</v>
      </c>
      <c r="E1085" t="s">
        <v>122</v>
      </c>
      <c r="G1085" t="str">
        <f>[1]Catalyst!A136</f>
        <v xml:space="preserve">     Coal</v>
      </c>
      <c r="H1085" s="4">
        <f ca="1">[1]Catalyst!E136</f>
        <v>5.0174329666263278</v>
      </c>
      <c r="I1085" t="s">
        <v>125</v>
      </c>
      <c r="N1085" s="2"/>
    </row>
    <row r="1086" spans="1:14" x14ac:dyDescent="0.35">
      <c r="A1086" t="s">
        <v>572</v>
      </c>
      <c r="B1086" t="s">
        <v>333</v>
      </c>
      <c r="C1086" t="s">
        <v>333</v>
      </c>
      <c r="D1086" t="s">
        <v>16</v>
      </c>
      <c r="E1086" t="s">
        <v>122</v>
      </c>
      <c r="G1086" t="str">
        <f>[1]Catalyst!A137</f>
        <v xml:space="preserve">     Natural Gas</v>
      </c>
      <c r="H1086" s="4">
        <f ca="1">[1]Catalyst!E137</f>
        <v>49.093372949111931</v>
      </c>
      <c r="I1086" t="s">
        <v>125</v>
      </c>
      <c r="N1086" s="2"/>
    </row>
    <row r="1087" spans="1:14" x14ac:dyDescent="0.35">
      <c r="A1087" t="s">
        <v>572</v>
      </c>
      <c r="B1087" t="s">
        <v>333</v>
      </c>
      <c r="C1087" t="s">
        <v>333</v>
      </c>
      <c r="D1087" t="s">
        <v>16</v>
      </c>
      <c r="E1087" t="s">
        <v>122</v>
      </c>
      <c r="G1087" t="str">
        <f>[1]Catalyst!A138</f>
        <v xml:space="preserve">     Petroleum</v>
      </c>
      <c r="H1087" s="4">
        <f ca="1">[1]Catalyst!E138</f>
        <v>2.1530358706981878</v>
      </c>
      <c r="I1087" t="s">
        <v>125</v>
      </c>
      <c r="N1087" s="2"/>
    </row>
    <row r="1088" spans="1:14" x14ac:dyDescent="0.35">
      <c r="A1088" t="s">
        <v>572</v>
      </c>
      <c r="B1088" t="s">
        <v>333</v>
      </c>
      <c r="C1088" t="s">
        <v>333</v>
      </c>
      <c r="D1088" t="s">
        <v>16</v>
      </c>
      <c r="E1088" t="s">
        <v>122</v>
      </c>
      <c r="G1088" t="str">
        <f>[1]Catalyst!A139</f>
        <v>Water consumption, gallons/ton</v>
      </c>
      <c r="H1088" s="4">
        <f ca="1">[1]Catalyst!E139</f>
        <v>5832.7332323936562</v>
      </c>
      <c r="I1088" t="s">
        <v>136</v>
      </c>
      <c r="N1088" s="2"/>
    </row>
    <row r="1089" spans="1:14" x14ac:dyDescent="0.35">
      <c r="A1089" t="s">
        <v>572</v>
      </c>
      <c r="B1089" t="s">
        <v>333</v>
      </c>
      <c r="C1089" t="s">
        <v>333</v>
      </c>
      <c r="D1089" t="s">
        <v>16</v>
      </c>
      <c r="E1089" t="s">
        <v>122</v>
      </c>
      <c r="G1089" t="str">
        <f>[1]Catalyst!A140</f>
        <v>Total Emissions: grams/ton</v>
      </c>
      <c r="H1089" s="4"/>
      <c r="N1089" s="2"/>
    </row>
    <row r="1090" spans="1:14" x14ac:dyDescent="0.35">
      <c r="A1090" t="s">
        <v>572</v>
      </c>
      <c r="B1090" t="s">
        <v>333</v>
      </c>
      <c r="C1090" t="s">
        <v>333</v>
      </c>
      <c r="D1090" t="s">
        <v>16</v>
      </c>
      <c r="E1090" t="s">
        <v>122</v>
      </c>
      <c r="G1090" t="str">
        <f>[1]Catalyst!A141</f>
        <v xml:space="preserve">     VOC</v>
      </c>
      <c r="H1090" s="4">
        <f ca="1">[1]Catalyst!E141</f>
        <v>1197.336453447828</v>
      </c>
      <c r="I1090" t="s">
        <v>127</v>
      </c>
      <c r="N1090" s="2"/>
    </row>
    <row r="1091" spans="1:14" x14ac:dyDescent="0.35">
      <c r="A1091" t="s">
        <v>572</v>
      </c>
      <c r="B1091" t="s">
        <v>333</v>
      </c>
      <c r="C1091" t="s">
        <v>333</v>
      </c>
      <c r="D1091" t="s">
        <v>16</v>
      </c>
      <c r="E1091" t="s">
        <v>122</v>
      </c>
      <c r="G1091" t="str">
        <f>[1]Catalyst!A142</f>
        <v xml:space="preserve">     CO</v>
      </c>
      <c r="H1091" s="4">
        <f ca="1">[1]Catalyst!E142</f>
        <v>3152.3050077112916</v>
      </c>
      <c r="I1091" t="s">
        <v>127</v>
      </c>
      <c r="N1091" s="2"/>
    </row>
    <row r="1092" spans="1:14" x14ac:dyDescent="0.35">
      <c r="A1092" t="s">
        <v>572</v>
      </c>
      <c r="B1092" t="s">
        <v>333</v>
      </c>
      <c r="C1092" t="s">
        <v>333</v>
      </c>
      <c r="D1092" t="s">
        <v>16</v>
      </c>
      <c r="E1092" t="s">
        <v>122</v>
      </c>
      <c r="G1092" t="str">
        <f>[1]Catalyst!A143</f>
        <v xml:space="preserve">     NOx</v>
      </c>
      <c r="H1092" s="4">
        <f ca="1">[1]Catalyst!E143</f>
        <v>5025.234404927889</v>
      </c>
      <c r="I1092" t="s">
        <v>127</v>
      </c>
      <c r="N1092" s="2"/>
    </row>
    <row r="1093" spans="1:14" x14ac:dyDescent="0.35">
      <c r="A1093" t="s">
        <v>572</v>
      </c>
      <c r="B1093" t="s">
        <v>333</v>
      </c>
      <c r="C1093" t="s">
        <v>333</v>
      </c>
      <c r="D1093" t="s">
        <v>16</v>
      </c>
      <c r="E1093" t="s">
        <v>122</v>
      </c>
      <c r="G1093" t="str">
        <f>[1]Catalyst!A144</f>
        <v xml:space="preserve">     PM10</v>
      </c>
      <c r="H1093" s="4">
        <f ca="1">[1]Catalyst!E144</f>
        <v>312.87488187149143</v>
      </c>
      <c r="I1093" t="s">
        <v>127</v>
      </c>
      <c r="N1093" s="2"/>
    </row>
    <row r="1094" spans="1:14" x14ac:dyDescent="0.35">
      <c r="A1094" t="s">
        <v>572</v>
      </c>
      <c r="B1094" t="s">
        <v>333</v>
      </c>
      <c r="C1094" t="s">
        <v>333</v>
      </c>
      <c r="D1094" t="s">
        <v>16</v>
      </c>
      <c r="E1094" t="s">
        <v>122</v>
      </c>
      <c r="G1094" t="str">
        <f>[1]Catalyst!A145</f>
        <v xml:space="preserve">     PM2.5</v>
      </c>
      <c r="H1094" s="4">
        <f ca="1">[1]Catalyst!E145</f>
        <v>249.73817984197223</v>
      </c>
      <c r="I1094" t="s">
        <v>127</v>
      </c>
      <c r="N1094" s="2"/>
    </row>
    <row r="1095" spans="1:14" x14ac:dyDescent="0.35">
      <c r="A1095" t="s">
        <v>572</v>
      </c>
      <c r="B1095" t="s">
        <v>333</v>
      </c>
      <c r="C1095" t="s">
        <v>333</v>
      </c>
      <c r="D1095" t="s">
        <v>16</v>
      </c>
      <c r="E1095" t="s">
        <v>122</v>
      </c>
      <c r="G1095" t="str">
        <f>[1]Catalyst!A146</f>
        <v xml:space="preserve">     SOx</v>
      </c>
      <c r="H1095" s="4">
        <f ca="1">[1]Catalyst!E146</f>
        <v>3965.2082645115147</v>
      </c>
      <c r="I1095" t="s">
        <v>127</v>
      </c>
      <c r="N1095" s="2"/>
    </row>
    <row r="1096" spans="1:14" x14ac:dyDescent="0.35">
      <c r="A1096" t="s">
        <v>572</v>
      </c>
      <c r="B1096" t="s">
        <v>333</v>
      </c>
      <c r="C1096" t="s">
        <v>333</v>
      </c>
      <c r="D1096" t="s">
        <v>16</v>
      </c>
      <c r="E1096" t="s">
        <v>122</v>
      </c>
      <c r="G1096" t="str">
        <f>[1]Catalyst!A147</f>
        <v xml:space="preserve">     BC</v>
      </c>
      <c r="H1096" s="4">
        <f ca="1">[1]Catalyst!E147</f>
        <v>33.721214396156356</v>
      </c>
      <c r="I1096" t="s">
        <v>127</v>
      </c>
      <c r="N1096" s="2"/>
    </row>
    <row r="1097" spans="1:14" x14ac:dyDescent="0.35">
      <c r="A1097" t="s">
        <v>572</v>
      </c>
      <c r="B1097" t="s">
        <v>333</v>
      </c>
      <c r="C1097" t="s">
        <v>333</v>
      </c>
      <c r="D1097" t="s">
        <v>16</v>
      </c>
      <c r="E1097" t="s">
        <v>122</v>
      </c>
      <c r="G1097" t="str">
        <f>[1]Catalyst!A148</f>
        <v xml:space="preserve">     OC</v>
      </c>
      <c r="H1097" s="4">
        <f ca="1">[1]Catalyst!E148</f>
        <v>88.338524343051176</v>
      </c>
      <c r="I1097" t="s">
        <v>127</v>
      </c>
      <c r="N1097" s="2"/>
    </row>
    <row r="1098" spans="1:14" x14ac:dyDescent="0.35">
      <c r="A1098" t="s">
        <v>572</v>
      </c>
      <c r="B1098" t="s">
        <v>333</v>
      </c>
      <c r="C1098" t="s">
        <v>333</v>
      </c>
      <c r="D1098" t="s">
        <v>16</v>
      </c>
      <c r="E1098" t="s">
        <v>122</v>
      </c>
      <c r="G1098" t="str">
        <f>[1]Catalyst!A149</f>
        <v xml:space="preserve">     CH4</v>
      </c>
      <c r="H1098" s="4">
        <f ca="1">[1]Catalyst!E149</f>
        <v>12179.152437132454</v>
      </c>
      <c r="I1098" t="s">
        <v>127</v>
      </c>
      <c r="N1098" s="2"/>
    </row>
    <row r="1099" spans="1:14" x14ac:dyDescent="0.35">
      <c r="A1099" t="s">
        <v>572</v>
      </c>
      <c r="B1099" t="s">
        <v>333</v>
      </c>
      <c r="C1099" t="s">
        <v>333</v>
      </c>
      <c r="D1099" t="s">
        <v>16</v>
      </c>
      <c r="E1099" t="s">
        <v>122</v>
      </c>
      <c r="G1099" t="str">
        <f>[1]Catalyst!A150</f>
        <v xml:space="preserve">     N2O</v>
      </c>
      <c r="H1099" s="4">
        <f ca="1">[1]Catalyst!E150</f>
        <v>1693.6173231723108</v>
      </c>
      <c r="I1099" t="s">
        <v>127</v>
      </c>
      <c r="N1099" s="2"/>
    </row>
    <row r="1100" spans="1:14" x14ac:dyDescent="0.35">
      <c r="A1100" t="s">
        <v>572</v>
      </c>
      <c r="B1100" t="s">
        <v>333</v>
      </c>
      <c r="C1100" t="s">
        <v>333</v>
      </c>
      <c r="D1100" t="s">
        <v>16</v>
      </c>
      <c r="E1100" t="s">
        <v>122</v>
      </c>
      <c r="G1100" t="str">
        <f>[1]Catalyst!A151</f>
        <v xml:space="preserve">     CO2</v>
      </c>
      <c r="H1100" s="4">
        <f ca="1">[1]Catalyst!E151</f>
        <v>4574774.7432169747</v>
      </c>
      <c r="I1100" t="s">
        <v>127</v>
      </c>
      <c r="N1100" s="2"/>
    </row>
    <row r="1101" spans="1:14" x14ac:dyDescent="0.35">
      <c r="A1101" t="s">
        <v>572</v>
      </c>
      <c r="B1101" t="s">
        <v>333</v>
      </c>
      <c r="C1101" t="s">
        <v>333</v>
      </c>
      <c r="D1101" t="s">
        <v>16</v>
      </c>
      <c r="E1101" t="s">
        <v>122</v>
      </c>
      <c r="G1101" t="str">
        <f>[1]Catalyst!A152</f>
        <v>Urban Emissions: grams/ton</v>
      </c>
      <c r="H1101" s="4"/>
      <c r="N1101" s="2"/>
    </row>
    <row r="1102" spans="1:14" x14ac:dyDescent="0.35">
      <c r="A1102" t="s">
        <v>572</v>
      </c>
      <c r="B1102" t="s">
        <v>333</v>
      </c>
      <c r="C1102" t="s">
        <v>333</v>
      </c>
      <c r="D1102" t="s">
        <v>16</v>
      </c>
      <c r="E1102" t="s">
        <v>122</v>
      </c>
      <c r="G1102" t="str">
        <f>[1]Catalyst!A153</f>
        <v xml:space="preserve">     VOC</v>
      </c>
      <c r="H1102" s="4">
        <f ca="1">[1]Catalyst!E153</f>
        <v>35.052661108798475</v>
      </c>
      <c r="I1102" t="s">
        <v>127</v>
      </c>
      <c r="N1102" s="2"/>
    </row>
    <row r="1103" spans="1:14" x14ac:dyDescent="0.35">
      <c r="A1103" t="s">
        <v>572</v>
      </c>
      <c r="B1103" t="s">
        <v>333</v>
      </c>
      <c r="C1103" t="s">
        <v>333</v>
      </c>
      <c r="D1103" t="s">
        <v>16</v>
      </c>
      <c r="E1103" t="s">
        <v>122</v>
      </c>
      <c r="G1103" t="str">
        <f>[1]Catalyst!A154</f>
        <v xml:space="preserve">     CO</v>
      </c>
      <c r="H1103" s="4">
        <f ca="1">[1]Catalyst!E154</f>
        <v>185.2503591306218</v>
      </c>
      <c r="I1103" t="s">
        <v>127</v>
      </c>
      <c r="N1103" s="2"/>
    </row>
    <row r="1104" spans="1:14" x14ac:dyDescent="0.35">
      <c r="A1104" t="s">
        <v>572</v>
      </c>
      <c r="B1104" t="s">
        <v>333</v>
      </c>
      <c r="C1104" t="s">
        <v>333</v>
      </c>
      <c r="D1104" t="s">
        <v>16</v>
      </c>
      <c r="E1104" t="s">
        <v>122</v>
      </c>
      <c r="G1104" t="str">
        <f>[1]Catalyst!A155</f>
        <v xml:space="preserve">     NOx</v>
      </c>
      <c r="H1104" s="4">
        <f ca="1">[1]Catalyst!E155</f>
        <v>308.10814367379987</v>
      </c>
      <c r="I1104" t="s">
        <v>127</v>
      </c>
      <c r="N1104" s="2"/>
    </row>
    <row r="1105" spans="1:14" x14ac:dyDescent="0.35">
      <c r="A1105" t="s">
        <v>572</v>
      </c>
      <c r="B1105" t="s">
        <v>333</v>
      </c>
      <c r="C1105" t="s">
        <v>333</v>
      </c>
      <c r="D1105" t="s">
        <v>16</v>
      </c>
      <c r="E1105" t="s">
        <v>122</v>
      </c>
      <c r="G1105" t="str">
        <f>[1]Catalyst!A156</f>
        <v xml:space="preserve">     PM10</v>
      </c>
      <c r="H1105" s="4">
        <f ca="1">[1]Catalyst!E156</f>
        <v>19.820609593739547</v>
      </c>
      <c r="I1105" t="s">
        <v>127</v>
      </c>
      <c r="N1105" s="2"/>
    </row>
    <row r="1106" spans="1:14" x14ac:dyDescent="0.35">
      <c r="A1106" t="s">
        <v>572</v>
      </c>
      <c r="B1106" t="s">
        <v>333</v>
      </c>
      <c r="C1106" t="s">
        <v>333</v>
      </c>
      <c r="D1106" t="s">
        <v>16</v>
      </c>
      <c r="E1106" t="s">
        <v>122</v>
      </c>
      <c r="G1106" t="str">
        <f>[1]Catalyst!A157</f>
        <v xml:space="preserve">     PM2.5</v>
      </c>
      <c r="H1106" s="4">
        <f ca="1">[1]Catalyst!E157</f>
        <v>16.980551221359608</v>
      </c>
      <c r="I1106" t="s">
        <v>127</v>
      </c>
      <c r="N1106" s="2"/>
    </row>
    <row r="1107" spans="1:14" x14ac:dyDescent="0.35">
      <c r="A1107" t="s">
        <v>572</v>
      </c>
      <c r="B1107" t="s">
        <v>333</v>
      </c>
      <c r="C1107" t="s">
        <v>333</v>
      </c>
      <c r="D1107" t="s">
        <v>16</v>
      </c>
      <c r="E1107" t="s">
        <v>122</v>
      </c>
      <c r="G1107" t="str">
        <f>[1]Catalyst!A158</f>
        <v xml:space="preserve">     SOx</v>
      </c>
      <c r="H1107" s="4">
        <f ca="1">[1]Catalyst!E158</f>
        <v>157.59297631320814</v>
      </c>
      <c r="I1107" t="s">
        <v>127</v>
      </c>
      <c r="N1107" s="2"/>
    </row>
    <row r="1108" spans="1:14" x14ac:dyDescent="0.35">
      <c r="A1108" t="s">
        <v>572</v>
      </c>
      <c r="B1108" t="s">
        <v>333</v>
      </c>
      <c r="C1108" t="s">
        <v>333</v>
      </c>
      <c r="D1108" t="s">
        <v>16</v>
      </c>
      <c r="E1108" t="s">
        <v>122</v>
      </c>
      <c r="G1108" t="str">
        <f>[1]Catalyst!A159</f>
        <v xml:space="preserve">     BC</v>
      </c>
      <c r="H1108" s="4">
        <f ca="1">[1]Catalyst!E159</f>
        <v>1.1196003613656564</v>
      </c>
      <c r="I1108" t="s">
        <v>127</v>
      </c>
      <c r="N1108" s="2"/>
    </row>
    <row r="1109" spans="1:14" x14ac:dyDescent="0.35">
      <c r="A1109" t="s">
        <v>572</v>
      </c>
      <c r="B1109" t="s">
        <v>333</v>
      </c>
      <c r="C1109" t="s">
        <v>333</v>
      </c>
      <c r="D1109" t="s">
        <v>16</v>
      </c>
      <c r="E1109" t="s">
        <v>122</v>
      </c>
      <c r="G1109" t="str">
        <f>[1]Catalyst!A160</f>
        <v xml:space="preserve">     OC</v>
      </c>
      <c r="H1109" s="4">
        <f ca="1">[1]Catalyst!E160</f>
        <v>5.2772780249525049</v>
      </c>
      <c r="I1109" t="s">
        <v>127</v>
      </c>
      <c r="N1109" s="2"/>
    </row>
    <row r="1110" spans="1:14" x14ac:dyDescent="0.35">
      <c r="A1110" t="s">
        <v>572</v>
      </c>
      <c r="B1110" t="s">
        <v>34</v>
      </c>
      <c r="C1110" t="s">
        <v>276</v>
      </c>
      <c r="D1110" t="s">
        <v>100</v>
      </c>
      <c r="E1110" t="s">
        <v>122</v>
      </c>
      <c r="G1110" t="str">
        <f>[1]Chemicals!A146</f>
        <v>Energy Use: mmBtu/ton of product</v>
      </c>
      <c r="H1110" s="4">
        <f>[1]Chemicals!P146</f>
        <v>0</v>
      </c>
      <c r="N1110" s="2"/>
    </row>
    <row r="1111" spans="1:14" x14ac:dyDescent="0.35">
      <c r="A1111" t="s">
        <v>572</v>
      </c>
      <c r="B1111" t="s">
        <v>34</v>
      </c>
      <c r="C1111" t="s">
        <v>276</v>
      </c>
      <c r="D1111" t="s">
        <v>100</v>
      </c>
      <c r="E1111" t="s">
        <v>122</v>
      </c>
      <c r="G1111" t="str">
        <f>[1]Chemicals!A147</f>
        <v xml:space="preserve">     Total Energy</v>
      </c>
      <c r="H1111" s="4">
        <f ca="1">[1]Chemicals!P147</f>
        <v>53.63537577239547</v>
      </c>
      <c r="I1111" t="s">
        <v>125</v>
      </c>
      <c r="N1111" s="2"/>
    </row>
    <row r="1112" spans="1:14" x14ac:dyDescent="0.35">
      <c r="A1112" t="s">
        <v>572</v>
      </c>
      <c r="B1112" t="s">
        <v>34</v>
      </c>
      <c r="C1112" t="s">
        <v>276</v>
      </c>
      <c r="D1112" t="s">
        <v>100</v>
      </c>
      <c r="E1112" t="s">
        <v>122</v>
      </c>
      <c r="G1112" t="str">
        <f>[1]Chemicals!A148</f>
        <v xml:space="preserve">     Fossil Fuels</v>
      </c>
      <c r="H1112" s="4">
        <f ca="1">[1]Chemicals!P148</f>
        <v>53.576859116831784</v>
      </c>
      <c r="I1112" t="s">
        <v>125</v>
      </c>
      <c r="N1112" s="2"/>
    </row>
    <row r="1113" spans="1:14" x14ac:dyDescent="0.35">
      <c r="A1113" t="s">
        <v>572</v>
      </c>
      <c r="B1113" t="s">
        <v>34</v>
      </c>
      <c r="C1113" t="s">
        <v>276</v>
      </c>
      <c r="D1113" t="s">
        <v>100</v>
      </c>
      <c r="E1113" t="s">
        <v>122</v>
      </c>
      <c r="G1113" t="str">
        <f>[1]Chemicals!A149</f>
        <v xml:space="preserve">     Coal</v>
      </c>
      <c r="H1113" s="4">
        <f ca="1">[1]Chemicals!P149</f>
        <v>3.0285969933115633E-2</v>
      </c>
      <c r="I1113" t="s">
        <v>125</v>
      </c>
      <c r="N1113" s="2"/>
    </row>
    <row r="1114" spans="1:14" x14ac:dyDescent="0.35">
      <c r="A1114" t="s">
        <v>572</v>
      </c>
      <c r="B1114" t="s">
        <v>34</v>
      </c>
      <c r="C1114" t="s">
        <v>276</v>
      </c>
      <c r="D1114" t="s">
        <v>100</v>
      </c>
      <c r="E1114" t="s">
        <v>122</v>
      </c>
      <c r="G1114" t="str">
        <f>[1]Chemicals!A150</f>
        <v xml:space="preserve">     Natural Gas</v>
      </c>
      <c r="H1114" s="4">
        <f ca="1">[1]Chemicals!P150</f>
        <v>49.26744294270155</v>
      </c>
      <c r="I1114" t="s">
        <v>125</v>
      </c>
      <c r="N1114" s="2"/>
    </row>
    <row r="1115" spans="1:14" x14ac:dyDescent="0.35">
      <c r="A1115" t="s">
        <v>572</v>
      </c>
      <c r="B1115" t="s">
        <v>34</v>
      </c>
      <c r="C1115" t="s">
        <v>276</v>
      </c>
      <c r="D1115" t="s">
        <v>100</v>
      </c>
      <c r="E1115" t="s">
        <v>122</v>
      </c>
      <c r="G1115" t="str">
        <f>[1]Chemicals!A151</f>
        <v xml:space="preserve">     Petroleum</v>
      </c>
      <c r="H1115" s="4">
        <f ca="1">[1]Chemicals!P151</f>
        <v>4.279130204197112</v>
      </c>
      <c r="I1115" t="s">
        <v>125</v>
      </c>
      <c r="N1115" s="2"/>
    </row>
    <row r="1116" spans="1:14" x14ac:dyDescent="0.35">
      <c r="A1116" t="s">
        <v>572</v>
      </c>
      <c r="B1116" t="s">
        <v>34</v>
      </c>
      <c r="C1116" t="s">
        <v>276</v>
      </c>
      <c r="D1116" t="s">
        <v>100</v>
      </c>
      <c r="E1116" t="s">
        <v>122</v>
      </c>
      <c r="G1116" t="str">
        <f>[1]Chemicals!A152</f>
        <v>Water consumption, gallons/ton</v>
      </c>
      <c r="H1116" s="4">
        <f ca="1">[1]Chemicals!P152</f>
        <v>1224.8296043608477</v>
      </c>
      <c r="I1116" t="s">
        <v>136</v>
      </c>
      <c r="N1116" s="2"/>
    </row>
    <row r="1117" spans="1:14" x14ac:dyDescent="0.35">
      <c r="A1117" t="s">
        <v>572</v>
      </c>
      <c r="B1117" t="s">
        <v>34</v>
      </c>
      <c r="C1117" t="s">
        <v>276</v>
      </c>
      <c r="D1117" t="s">
        <v>100</v>
      </c>
      <c r="E1117" t="s">
        <v>122</v>
      </c>
      <c r="G1117" t="str">
        <f>[1]Chemicals!A153</f>
        <v>Total Emissions: grams/ton</v>
      </c>
      <c r="H1117" s="4">
        <f>[1]Chemicals!P153</f>
        <v>0</v>
      </c>
      <c r="N1117" s="2"/>
    </row>
    <row r="1118" spans="1:14" x14ac:dyDescent="0.35">
      <c r="A1118" t="s">
        <v>572</v>
      </c>
      <c r="B1118" t="s">
        <v>34</v>
      </c>
      <c r="C1118" t="s">
        <v>276</v>
      </c>
      <c r="D1118" t="s">
        <v>100</v>
      </c>
      <c r="E1118" t="s">
        <v>122</v>
      </c>
      <c r="G1118" t="str">
        <f>[1]Chemicals!A154</f>
        <v xml:space="preserve">     VOC</v>
      </c>
      <c r="H1118" s="4">
        <f ca="1">[1]Chemicals!P154</f>
        <v>699.99380002262842</v>
      </c>
      <c r="I1118" t="s">
        <v>127</v>
      </c>
      <c r="N1118" s="2"/>
    </row>
    <row r="1119" spans="1:14" x14ac:dyDescent="0.35">
      <c r="A1119" t="s">
        <v>572</v>
      </c>
      <c r="B1119" t="s">
        <v>34</v>
      </c>
      <c r="C1119" t="s">
        <v>276</v>
      </c>
      <c r="D1119" t="s">
        <v>100</v>
      </c>
      <c r="E1119" t="s">
        <v>122</v>
      </c>
      <c r="G1119" t="str">
        <f>[1]Chemicals!A155</f>
        <v xml:space="preserve">     CO</v>
      </c>
      <c r="H1119" s="4">
        <f ca="1">[1]Chemicals!P155</f>
        <v>1103.1750960721261</v>
      </c>
      <c r="I1119" t="s">
        <v>127</v>
      </c>
      <c r="N1119" s="2"/>
    </row>
    <row r="1120" spans="1:14" x14ac:dyDescent="0.35">
      <c r="A1120" t="s">
        <v>572</v>
      </c>
      <c r="B1120" t="s">
        <v>34</v>
      </c>
      <c r="C1120" t="s">
        <v>276</v>
      </c>
      <c r="D1120" t="s">
        <v>100</v>
      </c>
      <c r="E1120" t="s">
        <v>122</v>
      </c>
      <c r="G1120" t="str">
        <f>[1]Chemicals!A156</f>
        <v xml:space="preserve">     NOx</v>
      </c>
      <c r="H1120" s="4">
        <f ca="1">[1]Chemicals!P156</f>
        <v>1463.9763276186291</v>
      </c>
      <c r="I1120" t="s">
        <v>127</v>
      </c>
      <c r="N1120" s="2"/>
    </row>
    <row r="1121" spans="1:14" x14ac:dyDescent="0.35">
      <c r="A1121" t="s">
        <v>572</v>
      </c>
      <c r="B1121" t="s">
        <v>34</v>
      </c>
      <c r="C1121" t="s">
        <v>276</v>
      </c>
      <c r="D1121" t="s">
        <v>100</v>
      </c>
      <c r="E1121" t="s">
        <v>122</v>
      </c>
      <c r="G1121" t="str">
        <f>[1]Chemicals!A157</f>
        <v xml:space="preserve">     PM10</v>
      </c>
      <c r="H1121" s="4">
        <f ca="1">[1]Chemicals!P157</f>
        <v>74.013491831139063</v>
      </c>
      <c r="I1121" t="s">
        <v>127</v>
      </c>
      <c r="N1121" s="2"/>
    </row>
    <row r="1122" spans="1:14" x14ac:dyDescent="0.35">
      <c r="A1122" t="s">
        <v>572</v>
      </c>
      <c r="B1122" t="s">
        <v>34</v>
      </c>
      <c r="C1122" t="s">
        <v>276</v>
      </c>
      <c r="D1122" t="s">
        <v>100</v>
      </c>
      <c r="E1122" t="s">
        <v>122</v>
      </c>
      <c r="G1122" t="str">
        <f>[1]Chemicals!A158</f>
        <v xml:space="preserve">     PM2.5</v>
      </c>
      <c r="H1122" s="4">
        <f ca="1">[1]Chemicals!P158</f>
        <v>68.700697402864378</v>
      </c>
      <c r="I1122" t="s">
        <v>127</v>
      </c>
      <c r="N1122" s="2"/>
    </row>
    <row r="1123" spans="1:14" x14ac:dyDescent="0.35">
      <c r="A1123" t="s">
        <v>572</v>
      </c>
      <c r="B1123" t="s">
        <v>34</v>
      </c>
      <c r="C1123" t="s">
        <v>276</v>
      </c>
      <c r="D1123" t="s">
        <v>100</v>
      </c>
      <c r="E1123" t="s">
        <v>122</v>
      </c>
      <c r="G1123" t="str">
        <f>[1]Chemicals!A159</f>
        <v xml:space="preserve">     SOx</v>
      </c>
      <c r="H1123" s="4">
        <f ca="1">[1]Chemicals!P159</f>
        <v>545.56415531637595</v>
      </c>
      <c r="I1123" t="s">
        <v>127</v>
      </c>
      <c r="N1123" s="2"/>
    </row>
    <row r="1124" spans="1:14" x14ac:dyDescent="0.35">
      <c r="A1124" t="s">
        <v>572</v>
      </c>
      <c r="B1124" t="s">
        <v>34</v>
      </c>
      <c r="C1124" t="s">
        <v>276</v>
      </c>
      <c r="D1124" t="s">
        <v>100</v>
      </c>
      <c r="E1124" t="s">
        <v>122</v>
      </c>
      <c r="G1124" t="str">
        <f>[1]Chemicals!A160</f>
        <v xml:space="preserve">     BC</v>
      </c>
      <c r="H1124" s="4">
        <f ca="1">[1]Chemicals!P160</f>
        <v>7.1105336389366709</v>
      </c>
      <c r="I1124" t="s">
        <v>127</v>
      </c>
      <c r="N1124" s="2"/>
    </row>
    <row r="1125" spans="1:14" x14ac:dyDescent="0.35">
      <c r="A1125" t="s">
        <v>572</v>
      </c>
      <c r="B1125" t="s">
        <v>34</v>
      </c>
      <c r="C1125" t="s">
        <v>276</v>
      </c>
      <c r="D1125" t="s">
        <v>100</v>
      </c>
      <c r="E1125" t="s">
        <v>122</v>
      </c>
      <c r="G1125" t="str">
        <f>[1]Chemicals!A161</f>
        <v xml:space="preserve">     OC</v>
      </c>
      <c r="H1125" s="4">
        <f ca="1">[1]Chemicals!P161</f>
        <v>23.507998163289365</v>
      </c>
      <c r="I1125" t="s">
        <v>127</v>
      </c>
      <c r="N1125" s="2"/>
    </row>
    <row r="1126" spans="1:14" x14ac:dyDescent="0.35">
      <c r="A1126" t="s">
        <v>572</v>
      </c>
      <c r="B1126" t="s">
        <v>34</v>
      </c>
      <c r="C1126" t="s">
        <v>276</v>
      </c>
      <c r="D1126" t="s">
        <v>100</v>
      </c>
      <c r="E1126" t="s">
        <v>122</v>
      </c>
      <c r="G1126" t="str">
        <f>[1]Chemicals!A162</f>
        <v xml:space="preserve">     CH4</v>
      </c>
      <c r="H1126" s="4">
        <f ca="1">[1]Chemicals!P162</f>
        <v>6960.0008115241162</v>
      </c>
      <c r="I1126" t="s">
        <v>127</v>
      </c>
      <c r="N1126" s="2"/>
    </row>
    <row r="1127" spans="1:14" x14ac:dyDescent="0.35">
      <c r="A1127" t="s">
        <v>572</v>
      </c>
      <c r="B1127" t="s">
        <v>34</v>
      </c>
      <c r="C1127" t="s">
        <v>276</v>
      </c>
      <c r="D1127" t="s">
        <v>100</v>
      </c>
      <c r="E1127" t="s">
        <v>122</v>
      </c>
      <c r="G1127" t="str">
        <f>[1]Chemicals!A163</f>
        <v xml:space="preserve">     N2O</v>
      </c>
      <c r="H1127" s="4">
        <f ca="1">[1]Chemicals!P163</f>
        <v>16.75584592437799</v>
      </c>
      <c r="I1127" t="s">
        <v>127</v>
      </c>
      <c r="N1127" s="2"/>
    </row>
    <row r="1128" spans="1:14" x14ac:dyDescent="0.35">
      <c r="A1128" t="s">
        <v>572</v>
      </c>
      <c r="B1128" t="s">
        <v>34</v>
      </c>
      <c r="C1128" t="s">
        <v>276</v>
      </c>
      <c r="D1128" t="s">
        <v>100</v>
      </c>
      <c r="E1128" t="s">
        <v>122</v>
      </c>
      <c r="G1128" t="str">
        <f>[1]Chemicals!A164</f>
        <v xml:space="preserve">     CO2</v>
      </c>
      <c r="H1128" s="4">
        <f ca="1">[1]Chemicals!P164</f>
        <v>736636.02047121117</v>
      </c>
      <c r="I1128" t="s">
        <v>127</v>
      </c>
      <c r="N1128" s="2"/>
    </row>
    <row r="1129" spans="1:14" x14ac:dyDescent="0.35">
      <c r="A1129" t="s">
        <v>572</v>
      </c>
      <c r="B1129" t="s">
        <v>34</v>
      </c>
      <c r="C1129" t="s">
        <v>276</v>
      </c>
      <c r="D1129" t="s">
        <v>100</v>
      </c>
      <c r="E1129" t="s">
        <v>122</v>
      </c>
      <c r="G1129" t="str">
        <f>[1]Chemicals!A165</f>
        <v xml:space="preserve">     CO2 (w/ C in VOC &amp; CO)</v>
      </c>
      <c r="H1129" s="4">
        <f ca="1">[1]Chemicals!P165</f>
        <v>740551.22867987142</v>
      </c>
      <c r="I1129" t="s">
        <v>127</v>
      </c>
      <c r="N1129" s="2"/>
    </row>
    <row r="1130" spans="1:14" x14ac:dyDescent="0.35">
      <c r="A1130" t="s">
        <v>572</v>
      </c>
      <c r="B1130" t="s">
        <v>34</v>
      </c>
      <c r="C1130" t="s">
        <v>276</v>
      </c>
      <c r="D1130" t="s">
        <v>100</v>
      </c>
      <c r="E1130" t="s">
        <v>122</v>
      </c>
      <c r="G1130" t="str">
        <f>[1]Chemicals!A166</f>
        <v xml:space="preserve">     GHGs (grams/ton)</v>
      </c>
      <c r="H1130" s="4">
        <f ca="1">[1]Chemicals!P166</f>
        <v>952533.59880064521</v>
      </c>
      <c r="I1130" t="s">
        <v>127</v>
      </c>
      <c r="N1130" s="2"/>
    </row>
    <row r="1131" spans="1:14" x14ac:dyDescent="0.35">
      <c r="A1131" t="s">
        <v>572</v>
      </c>
      <c r="B1131" t="s">
        <v>34</v>
      </c>
      <c r="C1131" t="s">
        <v>276</v>
      </c>
      <c r="D1131" t="s">
        <v>100</v>
      </c>
      <c r="E1131" t="s">
        <v>122</v>
      </c>
      <c r="G1131" t="str">
        <f>[1]Chemicals!A167</f>
        <v>Urban Emissions: grams/ton</v>
      </c>
      <c r="H1131" s="4">
        <f>[1]Chemicals!P167</f>
        <v>0</v>
      </c>
      <c r="N1131" s="2"/>
    </row>
    <row r="1132" spans="1:14" x14ac:dyDescent="0.35">
      <c r="A1132" t="s">
        <v>572</v>
      </c>
      <c r="B1132" t="s">
        <v>34</v>
      </c>
      <c r="C1132" t="s">
        <v>276</v>
      </c>
      <c r="D1132" t="s">
        <v>100</v>
      </c>
      <c r="E1132" t="s">
        <v>122</v>
      </c>
      <c r="G1132" t="str">
        <f>[1]Chemicals!A168</f>
        <v xml:space="preserve">     VOC</v>
      </c>
      <c r="H1132" s="4">
        <f ca="1">[1]Chemicals!P168</f>
        <v>244.66084820920867</v>
      </c>
      <c r="I1132" t="s">
        <v>127</v>
      </c>
      <c r="N1132" s="2"/>
    </row>
    <row r="1133" spans="1:14" x14ac:dyDescent="0.35">
      <c r="A1133" t="s">
        <v>572</v>
      </c>
      <c r="B1133" t="s">
        <v>34</v>
      </c>
      <c r="C1133" t="s">
        <v>276</v>
      </c>
      <c r="D1133" t="s">
        <v>100</v>
      </c>
      <c r="E1133" t="s">
        <v>122</v>
      </c>
      <c r="G1133" t="str">
        <f>[1]Chemicals!A169</f>
        <v xml:space="preserve">     CO</v>
      </c>
      <c r="H1133" s="4">
        <f ca="1">[1]Chemicals!P169</f>
        <v>232.88587223170134</v>
      </c>
      <c r="I1133" t="s">
        <v>127</v>
      </c>
      <c r="N1133" s="2"/>
    </row>
    <row r="1134" spans="1:14" x14ac:dyDescent="0.35">
      <c r="A1134" t="s">
        <v>572</v>
      </c>
      <c r="B1134" t="s">
        <v>34</v>
      </c>
      <c r="C1134" t="s">
        <v>276</v>
      </c>
      <c r="D1134" t="s">
        <v>100</v>
      </c>
      <c r="E1134" t="s">
        <v>122</v>
      </c>
      <c r="G1134" t="str">
        <f>[1]Chemicals!A170</f>
        <v xml:space="preserve">     NOx</v>
      </c>
      <c r="H1134" s="4">
        <f ca="1">[1]Chemicals!P170</f>
        <v>381.11516943950085</v>
      </c>
      <c r="I1134" t="s">
        <v>127</v>
      </c>
      <c r="N1134" s="2"/>
    </row>
    <row r="1135" spans="1:14" x14ac:dyDescent="0.35">
      <c r="A1135" t="s">
        <v>572</v>
      </c>
      <c r="B1135" t="s">
        <v>34</v>
      </c>
      <c r="C1135" t="s">
        <v>276</v>
      </c>
      <c r="D1135" t="s">
        <v>100</v>
      </c>
      <c r="E1135" t="s">
        <v>122</v>
      </c>
      <c r="G1135" t="str">
        <f>[1]Chemicals!A171</f>
        <v xml:space="preserve">     PM10</v>
      </c>
      <c r="H1135" s="4">
        <f ca="1">[1]Chemicals!P171</f>
        <v>39.196946041950468</v>
      </c>
      <c r="I1135" t="s">
        <v>127</v>
      </c>
      <c r="N1135" s="2"/>
    </row>
    <row r="1136" spans="1:14" x14ac:dyDescent="0.35">
      <c r="A1136" t="s">
        <v>572</v>
      </c>
      <c r="B1136" t="s">
        <v>34</v>
      </c>
      <c r="C1136" t="s">
        <v>276</v>
      </c>
      <c r="D1136" t="s">
        <v>100</v>
      </c>
      <c r="E1136" t="s">
        <v>122</v>
      </c>
      <c r="G1136" t="str">
        <f>[1]Chemicals!A172</f>
        <v xml:space="preserve">     PM2.5</v>
      </c>
      <c r="H1136" s="4">
        <f ca="1">[1]Chemicals!P172</f>
        <v>36.186051125891098</v>
      </c>
      <c r="I1136" t="s">
        <v>127</v>
      </c>
      <c r="N1136" s="2"/>
    </row>
    <row r="1137" spans="1:14" x14ac:dyDescent="0.35">
      <c r="A1137" t="s">
        <v>572</v>
      </c>
      <c r="B1137" t="s">
        <v>34</v>
      </c>
      <c r="C1137" t="s">
        <v>276</v>
      </c>
      <c r="D1137" t="s">
        <v>100</v>
      </c>
      <c r="E1137" t="s">
        <v>122</v>
      </c>
      <c r="G1137" t="str">
        <f>[1]Chemicals!A173</f>
        <v xml:space="preserve">     SOx</v>
      </c>
      <c r="H1137" s="4">
        <f ca="1">[1]Chemicals!P173</f>
        <v>33.786349816989564</v>
      </c>
      <c r="I1137" t="s">
        <v>127</v>
      </c>
      <c r="N1137" s="2"/>
    </row>
    <row r="1138" spans="1:14" x14ac:dyDescent="0.35">
      <c r="A1138" t="s">
        <v>572</v>
      </c>
      <c r="B1138" t="s">
        <v>34</v>
      </c>
      <c r="C1138" t="s">
        <v>276</v>
      </c>
      <c r="D1138" t="s">
        <v>100</v>
      </c>
      <c r="E1138" t="s">
        <v>122</v>
      </c>
      <c r="G1138" t="str">
        <f>[1]Chemicals!A174</f>
        <v xml:space="preserve">     BC</v>
      </c>
      <c r="H1138" s="4">
        <f ca="1">[1]Chemicals!P174</f>
        <v>2.5325374236378955</v>
      </c>
      <c r="I1138" t="s">
        <v>127</v>
      </c>
      <c r="N1138" s="2"/>
    </row>
    <row r="1139" spans="1:14" x14ac:dyDescent="0.35">
      <c r="A1139" t="s">
        <v>572</v>
      </c>
      <c r="B1139" t="s">
        <v>34</v>
      </c>
      <c r="C1139" t="s">
        <v>276</v>
      </c>
      <c r="D1139" t="s">
        <v>100</v>
      </c>
      <c r="E1139" t="s">
        <v>122</v>
      </c>
      <c r="G1139" t="str">
        <f>[1]Chemicals!A175</f>
        <v xml:space="preserve">     OC</v>
      </c>
      <c r="H1139" s="4">
        <f ca="1">[1]Chemicals!P175</f>
        <v>11.437005996090981</v>
      </c>
      <c r="I1139" t="s">
        <v>127</v>
      </c>
      <c r="N1139" s="2"/>
    </row>
    <row r="1140" spans="1:14" x14ac:dyDescent="0.35">
      <c r="A1140" t="s">
        <v>572</v>
      </c>
      <c r="B1140" t="s">
        <v>65</v>
      </c>
      <c r="C1140" t="s">
        <v>147</v>
      </c>
      <c r="D1140" t="s">
        <v>16</v>
      </c>
      <c r="E1140" t="s">
        <v>122</v>
      </c>
      <c r="G1140" t="str">
        <f>[1]Catalyst!A133</f>
        <v>Energy Use: mmBtu/ton of product</v>
      </c>
      <c r="H1140" s="4">
        <f>[1]Catalyst!AE133</f>
        <v>0</v>
      </c>
      <c r="J1140" t="s">
        <v>151</v>
      </c>
      <c r="N1140" s="2"/>
    </row>
    <row r="1141" spans="1:14" x14ac:dyDescent="0.35">
      <c r="A1141" t="s">
        <v>572</v>
      </c>
      <c r="B1141" t="s">
        <v>65</v>
      </c>
      <c r="C1141" t="s">
        <v>147</v>
      </c>
      <c r="D1141" t="s">
        <v>16</v>
      </c>
      <c r="E1141" t="s">
        <v>122</v>
      </c>
      <c r="G1141" t="str">
        <f>[1]Catalyst!A134</f>
        <v xml:space="preserve">     Total Energy</v>
      </c>
      <c r="H1141" s="4">
        <f ca="1">[1]Catalyst!AE134</f>
        <v>3.1981970090262966</v>
      </c>
      <c r="I1141" t="s">
        <v>125</v>
      </c>
      <c r="N1141" s="2"/>
    </row>
    <row r="1142" spans="1:14" x14ac:dyDescent="0.35">
      <c r="A1142" t="s">
        <v>572</v>
      </c>
      <c r="B1142" t="s">
        <v>65</v>
      </c>
      <c r="C1142" t="s">
        <v>147</v>
      </c>
      <c r="D1142" t="s">
        <v>16</v>
      </c>
      <c r="E1142" t="s">
        <v>122</v>
      </c>
      <c r="G1142" t="str">
        <f>[1]Catalyst!A135</f>
        <v xml:space="preserve">     Fossil Fuels</v>
      </c>
      <c r="H1142" s="4">
        <f ca="1">[1]Catalyst!AE135</f>
        <v>1.1723565888735905</v>
      </c>
      <c r="I1142" t="s">
        <v>125</v>
      </c>
      <c r="N1142" s="2"/>
    </row>
    <row r="1143" spans="1:14" x14ac:dyDescent="0.35">
      <c r="A1143" t="s">
        <v>572</v>
      </c>
      <c r="B1143" t="s">
        <v>65</v>
      </c>
      <c r="C1143" t="s">
        <v>147</v>
      </c>
      <c r="D1143" t="s">
        <v>16</v>
      </c>
      <c r="E1143" t="s">
        <v>122</v>
      </c>
      <c r="G1143" t="str">
        <f>[1]Catalyst!A136</f>
        <v xml:space="preserve">     Coal</v>
      </c>
      <c r="H1143" s="4">
        <f ca="1">[1]Catalyst!AE136</f>
        <v>0.12032835407190506</v>
      </c>
      <c r="I1143" t="s">
        <v>125</v>
      </c>
      <c r="N1143" s="2"/>
    </row>
    <row r="1144" spans="1:14" x14ac:dyDescent="0.35">
      <c r="A1144" t="s">
        <v>572</v>
      </c>
      <c r="B1144" t="s">
        <v>65</v>
      </c>
      <c r="C1144" t="s">
        <v>147</v>
      </c>
      <c r="D1144" t="s">
        <v>16</v>
      </c>
      <c r="E1144" t="s">
        <v>122</v>
      </c>
      <c r="G1144" t="str">
        <f>[1]Catalyst!A137</f>
        <v xml:space="preserve">     Natural Gas</v>
      </c>
      <c r="H1144" s="4">
        <f ca="1">[1]Catalyst!AE137</f>
        <v>0.6041136235386726</v>
      </c>
      <c r="I1144" t="s">
        <v>125</v>
      </c>
      <c r="N1144" s="2"/>
    </row>
    <row r="1145" spans="1:14" x14ac:dyDescent="0.35">
      <c r="A1145" t="s">
        <v>572</v>
      </c>
      <c r="B1145" t="s">
        <v>65</v>
      </c>
      <c r="C1145" t="s">
        <v>147</v>
      </c>
      <c r="D1145" t="s">
        <v>16</v>
      </c>
      <c r="E1145" t="s">
        <v>122</v>
      </c>
      <c r="G1145" t="str">
        <f>[1]Catalyst!A138</f>
        <v xml:space="preserve">     Petroleum</v>
      </c>
      <c r="H1145" s="4">
        <f ca="1">[1]Catalyst!AE138</f>
        <v>0.44791461126301263</v>
      </c>
      <c r="I1145" t="s">
        <v>125</v>
      </c>
      <c r="N1145" s="2"/>
    </row>
    <row r="1146" spans="1:14" x14ac:dyDescent="0.35">
      <c r="A1146" t="s">
        <v>572</v>
      </c>
      <c r="B1146" t="s">
        <v>65</v>
      </c>
      <c r="C1146" t="s">
        <v>147</v>
      </c>
      <c r="D1146" t="s">
        <v>16</v>
      </c>
      <c r="E1146" t="s">
        <v>122</v>
      </c>
      <c r="G1146" t="str">
        <f>[1]Catalyst!A139</f>
        <v>Water consumption, gallons/ton</v>
      </c>
      <c r="H1146" s="4">
        <f ca="1">[1]Catalyst!AE139</f>
        <v>1777.7236785760176</v>
      </c>
      <c r="I1146" t="s">
        <v>126</v>
      </c>
      <c r="N1146" s="2"/>
    </row>
    <row r="1147" spans="1:14" x14ac:dyDescent="0.35">
      <c r="A1147" t="s">
        <v>572</v>
      </c>
      <c r="B1147" t="s">
        <v>65</v>
      </c>
      <c r="C1147" t="s">
        <v>147</v>
      </c>
      <c r="D1147" t="s">
        <v>16</v>
      </c>
      <c r="E1147" t="s">
        <v>122</v>
      </c>
      <c r="G1147" t="str">
        <f>[1]Catalyst!A140</f>
        <v>Total Emissions: grams/ton</v>
      </c>
      <c r="H1147" s="4">
        <f>[1]Catalyst!AE140</f>
        <v>0</v>
      </c>
      <c r="N1147" s="2"/>
    </row>
    <row r="1148" spans="1:14" x14ac:dyDescent="0.35">
      <c r="A1148" t="s">
        <v>572</v>
      </c>
      <c r="B1148" t="s">
        <v>65</v>
      </c>
      <c r="C1148" t="s">
        <v>147</v>
      </c>
      <c r="D1148" t="s">
        <v>16</v>
      </c>
      <c r="E1148" t="s">
        <v>122</v>
      </c>
      <c r="G1148" t="str">
        <f>[1]Catalyst!A141</f>
        <v xml:space="preserve">     VOC</v>
      </c>
      <c r="H1148" s="4">
        <f ca="1">[1]Catalyst!AE141</f>
        <v>14.418761395070527</v>
      </c>
      <c r="I1148" t="s">
        <v>127</v>
      </c>
      <c r="N1148" s="2"/>
    </row>
    <row r="1149" spans="1:14" x14ac:dyDescent="0.35">
      <c r="A1149" t="s">
        <v>572</v>
      </c>
      <c r="B1149" t="s">
        <v>65</v>
      </c>
      <c r="C1149" t="s">
        <v>147</v>
      </c>
      <c r="D1149" t="s">
        <v>16</v>
      </c>
      <c r="E1149" t="s">
        <v>122</v>
      </c>
      <c r="G1149" t="str">
        <f>[1]Catalyst!A142</f>
        <v xml:space="preserve">     CO</v>
      </c>
      <c r="H1149" s="4">
        <f ca="1">[1]Catalyst!AE142</f>
        <v>97.83722688450348</v>
      </c>
      <c r="I1149" t="s">
        <v>127</v>
      </c>
      <c r="N1149" s="2"/>
    </row>
    <row r="1150" spans="1:14" x14ac:dyDescent="0.35">
      <c r="A1150" t="s">
        <v>572</v>
      </c>
      <c r="B1150" t="s">
        <v>65</v>
      </c>
      <c r="C1150" t="s">
        <v>147</v>
      </c>
      <c r="D1150" t="s">
        <v>16</v>
      </c>
      <c r="E1150" t="s">
        <v>122</v>
      </c>
      <c r="G1150" t="str">
        <f>[1]Catalyst!A143</f>
        <v xml:space="preserve">     NOx</v>
      </c>
      <c r="H1150" s="4">
        <f ca="1">[1]Catalyst!AE143</f>
        <v>161.23381092475776</v>
      </c>
      <c r="I1150" t="s">
        <v>127</v>
      </c>
      <c r="N1150" s="2"/>
    </row>
    <row r="1151" spans="1:14" x14ac:dyDescent="0.35">
      <c r="A1151" t="s">
        <v>572</v>
      </c>
      <c r="B1151" t="s">
        <v>65</v>
      </c>
      <c r="C1151" t="s">
        <v>147</v>
      </c>
      <c r="D1151" t="s">
        <v>16</v>
      </c>
      <c r="E1151" t="s">
        <v>122</v>
      </c>
      <c r="G1151" t="str">
        <f>[1]Catalyst!A144</f>
        <v xml:space="preserve">     PM10</v>
      </c>
      <c r="H1151" s="4">
        <f ca="1">[1]Catalyst!AE144</f>
        <v>17.190942694159528</v>
      </c>
      <c r="I1151" t="s">
        <v>127</v>
      </c>
      <c r="N1151" s="2"/>
    </row>
    <row r="1152" spans="1:14" x14ac:dyDescent="0.35">
      <c r="A1152" t="s">
        <v>572</v>
      </c>
      <c r="B1152" t="s">
        <v>65</v>
      </c>
      <c r="C1152" t="s">
        <v>147</v>
      </c>
      <c r="D1152" t="s">
        <v>16</v>
      </c>
      <c r="E1152" t="s">
        <v>122</v>
      </c>
      <c r="G1152" t="str">
        <f>[1]Catalyst!A145</f>
        <v xml:space="preserve">     PM2.5</v>
      </c>
      <c r="H1152" s="4">
        <f ca="1">[1]Catalyst!AE145</f>
        <v>13.90093765750248</v>
      </c>
      <c r="I1152" t="s">
        <v>127</v>
      </c>
      <c r="N1152" s="2"/>
    </row>
    <row r="1153" spans="1:14" x14ac:dyDescent="0.35">
      <c r="A1153" t="s">
        <v>572</v>
      </c>
      <c r="B1153" t="s">
        <v>65</v>
      </c>
      <c r="C1153" t="s">
        <v>147</v>
      </c>
      <c r="D1153" t="s">
        <v>16</v>
      </c>
      <c r="E1153" t="s">
        <v>122</v>
      </c>
      <c r="G1153" t="str">
        <f>[1]Catalyst!A146</f>
        <v xml:space="preserve">     SOx</v>
      </c>
      <c r="H1153" s="4">
        <f ca="1">[1]Catalyst!AE146</f>
        <v>67.287623907403812</v>
      </c>
      <c r="I1153" t="s">
        <v>127</v>
      </c>
      <c r="N1153" s="2"/>
    </row>
    <row r="1154" spans="1:14" x14ac:dyDescent="0.35">
      <c r="A1154" t="s">
        <v>572</v>
      </c>
      <c r="B1154" t="s">
        <v>65</v>
      </c>
      <c r="C1154" t="s">
        <v>147</v>
      </c>
      <c r="D1154" t="s">
        <v>16</v>
      </c>
      <c r="E1154" t="s">
        <v>122</v>
      </c>
      <c r="G1154" t="str">
        <f>[1]Catalyst!A147</f>
        <v xml:space="preserve">     BC</v>
      </c>
      <c r="H1154" s="4">
        <f ca="1">[1]Catalyst!AE147</f>
        <v>1.6984607358035673</v>
      </c>
      <c r="I1154" t="s">
        <v>127</v>
      </c>
      <c r="N1154" s="2"/>
    </row>
    <row r="1155" spans="1:14" x14ac:dyDescent="0.35">
      <c r="A1155" t="s">
        <v>572</v>
      </c>
      <c r="B1155" t="s">
        <v>65</v>
      </c>
      <c r="C1155" t="s">
        <v>147</v>
      </c>
      <c r="D1155" t="s">
        <v>16</v>
      </c>
      <c r="E1155" t="s">
        <v>122</v>
      </c>
      <c r="G1155" t="str">
        <f>[1]Catalyst!A148</f>
        <v xml:space="preserve">     OC</v>
      </c>
      <c r="H1155" s="4">
        <f ca="1">[1]Catalyst!AE148</f>
        <v>3.2049723890224162</v>
      </c>
      <c r="I1155" t="s">
        <v>127</v>
      </c>
      <c r="N1155" s="2"/>
    </row>
    <row r="1156" spans="1:14" x14ac:dyDescent="0.35">
      <c r="A1156" t="s">
        <v>572</v>
      </c>
      <c r="B1156" t="s">
        <v>65</v>
      </c>
      <c r="C1156" t="s">
        <v>147</v>
      </c>
      <c r="D1156" t="s">
        <v>16</v>
      </c>
      <c r="E1156" t="s">
        <v>122</v>
      </c>
      <c r="G1156" t="str">
        <f>[1]Catalyst!A149</f>
        <v xml:space="preserve">     CH4</v>
      </c>
      <c r="H1156" s="4">
        <f ca="1">[1]Catalyst!AE149</f>
        <v>157.23811609432397</v>
      </c>
      <c r="I1156" t="s">
        <v>127</v>
      </c>
      <c r="N1156" s="2"/>
    </row>
    <row r="1157" spans="1:14" x14ac:dyDescent="0.35">
      <c r="A1157" t="s">
        <v>572</v>
      </c>
      <c r="B1157" t="s">
        <v>65</v>
      </c>
      <c r="C1157" t="s">
        <v>147</v>
      </c>
      <c r="D1157" t="s">
        <v>16</v>
      </c>
      <c r="E1157" t="s">
        <v>122</v>
      </c>
      <c r="G1157" t="str">
        <f>[1]Catalyst!A150</f>
        <v xml:space="preserve">     N2O</v>
      </c>
      <c r="H1157" s="4">
        <f ca="1">[1]Catalyst!AE150</f>
        <v>5.920507221836532</v>
      </c>
      <c r="I1157" t="s">
        <v>127</v>
      </c>
      <c r="N1157" s="2"/>
    </row>
    <row r="1158" spans="1:14" x14ac:dyDescent="0.35">
      <c r="A1158" t="s">
        <v>572</v>
      </c>
      <c r="B1158" t="s">
        <v>65</v>
      </c>
      <c r="C1158" t="s">
        <v>147</v>
      </c>
      <c r="D1158" t="s">
        <v>16</v>
      </c>
      <c r="E1158" t="s">
        <v>122</v>
      </c>
      <c r="G1158" t="str">
        <f>[1]Catalyst!A151</f>
        <v xml:space="preserve">     CO2</v>
      </c>
      <c r="H1158" s="4">
        <f ca="1">[1]Catalyst!AE151</f>
        <v>77383.236591146589</v>
      </c>
      <c r="I1158" t="s">
        <v>127</v>
      </c>
      <c r="N1158" s="2"/>
    </row>
    <row r="1159" spans="1:14" x14ac:dyDescent="0.35">
      <c r="A1159" t="s">
        <v>572</v>
      </c>
      <c r="B1159" t="s">
        <v>65</v>
      </c>
      <c r="C1159" t="s">
        <v>147</v>
      </c>
      <c r="D1159" t="s">
        <v>16</v>
      </c>
      <c r="E1159" t="s">
        <v>122</v>
      </c>
      <c r="G1159" t="str">
        <f>[1]Catalyst!A152</f>
        <v>Urban Emissions: grams/ton</v>
      </c>
      <c r="H1159" s="4">
        <f>[1]Catalyst!AE152</f>
        <v>0</v>
      </c>
      <c r="N1159" s="2"/>
    </row>
    <row r="1160" spans="1:14" x14ac:dyDescent="0.35">
      <c r="A1160" t="s">
        <v>572</v>
      </c>
      <c r="B1160" t="s">
        <v>65</v>
      </c>
      <c r="C1160" t="s">
        <v>147</v>
      </c>
      <c r="D1160" t="s">
        <v>16</v>
      </c>
      <c r="E1160" t="s">
        <v>122</v>
      </c>
      <c r="G1160" t="str">
        <f>[1]Catalyst!A153</f>
        <v xml:space="preserve">     VOC</v>
      </c>
      <c r="H1160" s="4">
        <f ca="1">[1]Catalyst!AE153</f>
        <v>1.5726041860151194</v>
      </c>
      <c r="I1160" t="s">
        <v>127</v>
      </c>
      <c r="N1160" s="2"/>
    </row>
    <row r="1161" spans="1:14" x14ac:dyDescent="0.35">
      <c r="A1161" t="s">
        <v>572</v>
      </c>
      <c r="B1161" t="s">
        <v>65</v>
      </c>
      <c r="C1161" t="s">
        <v>147</v>
      </c>
      <c r="D1161" t="s">
        <v>16</v>
      </c>
      <c r="E1161" t="s">
        <v>122</v>
      </c>
      <c r="G1161" t="str">
        <f>[1]Catalyst!A154</f>
        <v xml:space="preserve">     CO</v>
      </c>
      <c r="H1161" s="4">
        <f ca="1">[1]Catalyst!AE154</f>
        <v>4.2855179957993785</v>
      </c>
      <c r="I1161" t="s">
        <v>127</v>
      </c>
      <c r="N1161" s="2"/>
    </row>
    <row r="1162" spans="1:14" x14ac:dyDescent="0.35">
      <c r="A1162" t="s">
        <v>572</v>
      </c>
      <c r="B1162" t="s">
        <v>65</v>
      </c>
      <c r="C1162" t="s">
        <v>147</v>
      </c>
      <c r="D1162" t="s">
        <v>16</v>
      </c>
      <c r="E1162" t="s">
        <v>122</v>
      </c>
      <c r="G1162" t="str">
        <f>[1]Catalyst!A155</f>
        <v xml:space="preserve">     NOx</v>
      </c>
      <c r="H1162" s="4">
        <f ca="1">[1]Catalyst!AE155</f>
        <v>7.1225554899183363</v>
      </c>
      <c r="I1162" t="s">
        <v>127</v>
      </c>
      <c r="N1162" s="2"/>
    </row>
    <row r="1163" spans="1:14" x14ac:dyDescent="0.35">
      <c r="A1163" t="s">
        <v>572</v>
      </c>
      <c r="B1163" t="s">
        <v>65</v>
      </c>
      <c r="C1163" t="s">
        <v>147</v>
      </c>
      <c r="D1163" t="s">
        <v>16</v>
      </c>
      <c r="E1163" t="s">
        <v>122</v>
      </c>
      <c r="G1163" t="str">
        <f>[1]Catalyst!A156</f>
        <v xml:space="preserve">     PM10</v>
      </c>
      <c r="H1163" s="4">
        <f ca="1">[1]Catalyst!AE156</f>
        <v>0.89242310104065337</v>
      </c>
      <c r="I1163" t="s">
        <v>127</v>
      </c>
      <c r="N1163" s="2"/>
    </row>
    <row r="1164" spans="1:14" x14ac:dyDescent="0.35">
      <c r="A1164" t="s">
        <v>572</v>
      </c>
      <c r="B1164" t="s">
        <v>65</v>
      </c>
      <c r="C1164" t="s">
        <v>147</v>
      </c>
      <c r="D1164" t="s">
        <v>16</v>
      </c>
      <c r="E1164" t="s">
        <v>122</v>
      </c>
      <c r="G1164" t="str">
        <f>[1]Catalyst!A157</f>
        <v xml:space="preserve">     PM2.5</v>
      </c>
      <c r="H1164" s="4">
        <f ca="1">[1]Catalyst!AE157</f>
        <v>0.76712762445206994</v>
      </c>
      <c r="I1164" t="s">
        <v>127</v>
      </c>
      <c r="N1164" s="2"/>
    </row>
    <row r="1165" spans="1:14" x14ac:dyDescent="0.35">
      <c r="A1165" t="s">
        <v>572</v>
      </c>
      <c r="B1165" t="s">
        <v>65</v>
      </c>
      <c r="C1165" t="s">
        <v>147</v>
      </c>
      <c r="D1165" t="s">
        <v>16</v>
      </c>
      <c r="E1165" t="s">
        <v>122</v>
      </c>
      <c r="G1165" t="str">
        <f>[1]Catalyst!A158</f>
        <v xml:space="preserve">     SOx</v>
      </c>
      <c r="H1165" s="4">
        <f ca="1">[1]Catalyst!AE158</f>
        <v>5.5008881659033353</v>
      </c>
      <c r="I1165" t="s">
        <v>127</v>
      </c>
      <c r="N1165" s="2"/>
    </row>
    <row r="1166" spans="1:14" x14ac:dyDescent="0.35">
      <c r="A1166" t="s">
        <v>572</v>
      </c>
      <c r="B1166" t="s">
        <v>65</v>
      </c>
      <c r="C1166" t="s">
        <v>147</v>
      </c>
      <c r="D1166" t="s">
        <v>16</v>
      </c>
      <c r="E1166" t="s">
        <v>122</v>
      </c>
      <c r="G1166" t="str">
        <f>[1]Catalyst!A159</f>
        <v xml:space="preserve">     BC</v>
      </c>
      <c r="H1166" s="4">
        <f ca="1">[1]Catalyst!AE159</f>
        <v>5.334942229405433E-2</v>
      </c>
      <c r="I1166" t="s">
        <v>127</v>
      </c>
      <c r="N1166" s="2"/>
    </row>
    <row r="1167" spans="1:14" x14ac:dyDescent="0.35">
      <c r="A1167" t="s">
        <v>572</v>
      </c>
      <c r="B1167" t="s">
        <v>65</v>
      </c>
      <c r="C1167" t="s">
        <v>147</v>
      </c>
      <c r="D1167" t="s">
        <v>16</v>
      </c>
      <c r="E1167" t="s">
        <v>122</v>
      </c>
      <c r="G1167" t="str">
        <f>[1]Catalyst!A160</f>
        <v xml:space="preserve">     OC</v>
      </c>
      <c r="H1167" s="4">
        <f ca="1">[1]Catalyst!AE160</f>
        <v>0.22057453447821468</v>
      </c>
      <c r="I1167" t="s">
        <v>127</v>
      </c>
      <c r="N1167" s="2"/>
    </row>
    <row r="1168" spans="1:14" x14ac:dyDescent="0.35">
      <c r="A1168" t="s">
        <v>572</v>
      </c>
      <c r="B1168" t="s">
        <v>70</v>
      </c>
      <c r="C1168" t="s">
        <v>250</v>
      </c>
      <c r="D1168" t="s">
        <v>16</v>
      </c>
      <c r="E1168" t="s">
        <v>122</v>
      </c>
      <c r="G1168" t="str">
        <f>[1]Catalyst!A133</f>
        <v>Energy Use: mmBtu/ton of product</v>
      </c>
      <c r="H1168" s="4">
        <f>[1]Catalyst!V133</f>
        <v>0</v>
      </c>
      <c r="J1168" t="s">
        <v>150</v>
      </c>
      <c r="N1168" s="2"/>
    </row>
    <row r="1169" spans="1:14" x14ac:dyDescent="0.35">
      <c r="A1169" t="s">
        <v>572</v>
      </c>
      <c r="B1169" t="s">
        <v>70</v>
      </c>
      <c r="C1169" t="s">
        <v>250</v>
      </c>
      <c r="D1169" t="s">
        <v>16</v>
      </c>
      <c r="E1169" t="s">
        <v>122</v>
      </c>
      <c r="G1169" t="str">
        <f>[1]Catalyst!A134</f>
        <v xml:space="preserve">     Total Energy</v>
      </c>
      <c r="H1169" s="4">
        <f ca="1">[1]Catalyst!V134</f>
        <v>98.925498680396998</v>
      </c>
      <c r="I1169" t="s">
        <v>125</v>
      </c>
      <c r="N1169" s="2"/>
    </row>
    <row r="1170" spans="1:14" x14ac:dyDescent="0.35">
      <c r="A1170" t="s">
        <v>572</v>
      </c>
      <c r="B1170" t="s">
        <v>70</v>
      </c>
      <c r="C1170" t="s">
        <v>250</v>
      </c>
      <c r="D1170" t="s">
        <v>16</v>
      </c>
      <c r="E1170" t="s">
        <v>122</v>
      </c>
      <c r="G1170" t="str">
        <f>[1]Catalyst!A135</f>
        <v xml:space="preserve">     Fossil Fuels</v>
      </c>
      <c r="H1170" s="4">
        <f ca="1">[1]Catalyst!V135</f>
        <v>95.140424472383984</v>
      </c>
      <c r="I1170" t="s">
        <v>125</v>
      </c>
      <c r="N1170" s="2"/>
    </row>
    <row r="1171" spans="1:14" x14ac:dyDescent="0.35">
      <c r="A1171" t="s">
        <v>572</v>
      </c>
      <c r="B1171" t="s">
        <v>70</v>
      </c>
      <c r="C1171" t="s">
        <v>250</v>
      </c>
      <c r="D1171" t="s">
        <v>16</v>
      </c>
      <c r="E1171" t="s">
        <v>122</v>
      </c>
      <c r="G1171" t="str">
        <f>[1]Catalyst!A136</f>
        <v xml:space="preserve">     Coal</v>
      </c>
      <c r="H1171" s="4">
        <f ca="1">[1]Catalyst!V136</f>
        <v>8.7041045524808229</v>
      </c>
      <c r="I1171" t="s">
        <v>125</v>
      </c>
      <c r="N1171" s="2"/>
    </row>
    <row r="1172" spans="1:14" x14ac:dyDescent="0.35">
      <c r="A1172" t="s">
        <v>572</v>
      </c>
      <c r="B1172" t="s">
        <v>70</v>
      </c>
      <c r="C1172" t="s">
        <v>250</v>
      </c>
      <c r="D1172" t="s">
        <v>16</v>
      </c>
      <c r="E1172" t="s">
        <v>122</v>
      </c>
      <c r="G1172" t="str">
        <f>[1]Catalyst!A137</f>
        <v xml:space="preserve">     Natural Gas</v>
      </c>
      <c r="H1172" s="4">
        <f ca="1">[1]Catalyst!V137</f>
        <v>82.740549131925107</v>
      </c>
      <c r="I1172" t="s">
        <v>125</v>
      </c>
      <c r="N1172" s="2"/>
    </row>
    <row r="1173" spans="1:14" x14ac:dyDescent="0.35">
      <c r="A1173" t="s">
        <v>572</v>
      </c>
      <c r="B1173" t="s">
        <v>70</v>
      </c>
      <c r="C1173" t="s">
        <v>250</v>
      </c>
      <c r="D1173" t="s">
        <v>16</v>
      </c>
      <c r="E1173" t="s">
        <v>122</v>
      </c>
      <c r="G1173" t="str">
        <f>[1]Catalyst!A138</f>
        <v xml:space="preserve">     Petroleum</v>
      </c>
      <c r="H1173" s="4">
        <f ca="1">[1]Catalyst!V138</f>
        <v>3.6957707879780579</v>
      </c>
      <c r="I1173" t="s">
        <v>125</v>
      </c>
      <c r="N1173" s="2"/>
    </row>
    <row r="1174" spans="1:14" x14ac:dyDescent="0.35">
      <c r="A1174" t="s">
        <v>572</v>
      </c>
      <c r="B1174" t="s">
        <v>70</v>
      </c>
      <c r="C1174" t="s">
        <v>250</v>
      </c>
      <c r="D1174" t="s">
        <v>16</v>
      </c>
      <c r="E1174" t="s">
        <v>122</v>
      </c>
      <c r="G1174" t="str">
        <f>[1]Catalyst!A139</f>
        <v>Water consumption, gallons/ton</v>
      </c>
      <c r="H1174" s="4">
        <f ca="1">[1]Catalyst!V139</f>
        <v>2848.0286462711556</v>
      </c>
      <c r="I1174" t="s">
        <v>136</v>
      </c>
      <c r="N1174" s="2"/>
    </row>
    <row r="1175" spans="1:14" x14ac:dyDescent="0.35">
      <c r="A1175" t="s">
        <v>572</v>
      </c>
      <c r="B1175" t="s">
        <v>70</v>
      </c>
      <c r="C1175" t="s">
        <v>250</v>
      </c>
      <c r="D1175" t="s">
        <v>16</v>
      </c>
      <c r="E1175" t="s">
        <v>122</v>
      </c>
      <c r="G1175" t="str">
        <f>[1]Catalyst!A140</f>
        <v>Total Emissions: grams/ton</v>
      </c>
      <c r="H1175" s="4">
        <f>[1]Catalyst!V140</f>
        <v>0</v>
      </c>
      <c r="N1175" s="2"/>
    </row>
    <row r="1176" spans="1:14" x14ac:dyDescent="0.35">
      <c r="A1176" t="s">
        <v>572</v>
      </c>
      <c r="B1176" t="s">
        <v>70</v>
      </c>
      <c r="C1176" t="s">
        <v>250</v>
      </c>
      <c r="D1176" t="s">
        <v>16</v>
      </c>
      <c r="E1176" t="s">
        <v>122</v>
      </c>
      <c r="G1176" t="str">
        <f>[1]Catalyst!A141</f>
        <v xml:space="preserve">     VOC</v>
      </c>
      <c r="H1176" s="4">
        <f ca="1">[1]Catalyst!V141</f>
        <v>1399.9311937435468</v>
      </c>
      <c r="I1176" t="s">
        <v>127</v>
      </c>
      <c r="N1176" s="2"/>
    </row>
    <row r="1177" spans="1:14" x14ac:dyDescent="0.35">
      <c r="A1177" t="s">
        <v>572</v>
      </c>
      <c r="B1177" t="s">
        <v>70</v>
      </c>
      <c r="C1177" t="s">
        <v>250</v>
      </c>
      <c r="D1177" t="s">
        <v>16</v>
      </c>
      <c r="E1177" t="s">
        <v>122</v>
      </c>
      <c r="G1177" t="str">
        <f>[1]Catalyst!A142</f>
        <v xml:space="preserve">     CO</v>
      </c>
      <c r="H1177" s="4">
        <f ca="1">[1]Catalyst!V142</f>
        <v>4938.2127099495683</v>
      </c>
      <c r="I1177" t="s">
        <v>127</v>
      </c>
      <c r="N1177" s="2"/>
    </row>
    <row r="1178" spans="1:14" x14ac:dyDescent="0.35">
      <c r="A1178" t="s">
        <v>572</v>
      </c>
      <c r="B1178" t="s">
        <v>70</v>
      </c>
      <c r="C1178" t="s">
        <v>250</v>
      </c>
      <c r="D1178" t="s">
        <v>16</v>
      </c>
      <c r="E1178" t="s">
        <v>122</v>
      </c>
      <c r="G1178" t="str">
        <f>[1]Catalyst!A143</f>
        <v xml:space="preserve">     NOx</v>
      </c>
      <c r="H1178" s="4">
        <f ca="1">[1]Catalyst!V143</f>
        <v>6508.9882165561467</v>
      </c>
      <c r="I1178" t="s">
        <v>127</v>
      </c>
      <c r="N1178" s="2"/>
    </row>
    <row r="1179" spans="1:14" x14ac:dyDescent="0.35">
      <c r="A1179" t="s">
        <v>572</v>
      </c>
      <c r="B1179" t="s">
        <v>70</v>
      </c>
      <c r="C1179" t="s">
        <v>250</v>
      </c>
      <c r="D1179" t="s">
        <v>16</v>
      </c>
      <c r="E1179" t="s">
        <v>122</v>
      </c>
      <c r="G1179" t="str">
        <f>[1]Catalyst!A144</f>
        <v xml:space="preserve">     PM10</v>
      </c>
      <c r="H1179" s="4">
        <f ca="1">[1]Catalyst!V144</f>
        <v>583.59001678290019</v>
      </c>
      <c r="I1179" t="s">
        <v>127</v>
      </c>
      <c r="N1179" s="2"/>
    </row>
    <row r="1180" spans="1:14" x14ac:dyDescent="0.35">
      <c r="A1180" t="s">
        <v>572</v>
      </c>
      <c r="B1180" t="s">
        <v>70</v>
      </c>
      <c r="C1180" t="s">
        <v>250</v>
      </c>
      <c r="D1180" t="s">
        <v>16</v>
      </c>
      <c r="E1180" t="s">
        <v>122</v>
      </c>
      <c r="G1180" t="str">
        <f>[1]Catalyst!A145</f>
        <v xml:space="preserve">     PM2.5</v>
      </c>
      <c r="H1180" s="4">
        <f ca="1">[1]Catalyst!V145</f>
        <v>467.21687945340176</v>
      </c>
      <c r="I1180" t="s">
        <v>127</v>
      </c>
      <c r="N1180" s="2"/>
    </row>
    <row r="1181" spans="1:14" x14ac:dyDescent="0.35">
      <c r="A1181" t="s">
        <v>572</v>
      </c>
      <c r="B1181" t="s">
        <v>70</v>
      </c>
      <c r="C1181" t="s">
        <v>250</v>
      </c>
      <c r="D1181" t="s">
        <v>16</v>
      </c>
      <c r="E1181" t="s">
        <v>122</v>
      </c>
      <c r="G1181" t="str">
        <f>[1]Catalyst!A146</f>
        <v xml:space="preserve">     SOx</v>
      </c>
      <c r="H1181" s="4">
        <f ca="1">[1]Catalyst!V146</f>
        <v>4048.68186562969</v>
      </c>
      <c r="I1181" t="s">
        <v>127</v>
      </c>
      <c r="N1181" s="2"/>
    </row>
    <row r="1182" spans="1:14" x14ac:dyDescent="0.35">
      <c r="A1182" t="s">
        <v>572</v>
      </c>
      <c r="B1182" t="s">
        <v>70</v>
      </c>
      <c r="C1182" t="s">
        <v>250</v>
      </c>
      <c r="D1182" t="s">
        <v>16</v>
      </c>
      <c r="E1182" t="s">
        <v>122</v>
      </c>
      <c r="G1182" t="str">
        <f>[1]Catalyst!A147</f>
        <v xml:space="preserve">     BC</v>
      </c>
      <c r="H1182" s="4">
        <f ca="1">[1]Catalyst!V147</f>
        <v>55.626193826618866</v>
      </c>
      <c r="I1182" t="s">
        <v>127</v>
      </c>
      <c r="N1182" s="2"/>
    </row>
    <row r="1183" spans="1:14" x14ac:dyDescent="0.35">
      <c r="A1183" t="s">
        <v>572</v>
      </c>
      <c r="B1183" t="s">
        <v>70</v>
      </c>
      <c r="C1183" t="s">
        <v>250</v>
      </c>
      <c r="D1183" t="s">
        <v>16</v>
      </c>
      <c r="E1183" t="s">
        <v>122</v>
      </c>
      <c r="G1183" t="str">
        <f>[1]Catalyst!A148</f>
        <v xml:space="preserve">     OC</v>
      </c>
      <c r="H1183" s="4">
        <f ca="1">[1]Catalyst!V148</f>
        <v>142.50793510901411</v>
      </c>
      <c r="I1183" t="s">
        <v>127</v>
      </c>
      <c r="N1183" s="2"/>
    </row>
    <row r="1184" spans="1:14" x14ac:dyDescent="0.35">
      <c r="A1184" t="s">
        <v>572</v>
      </c>
      <c r="B1184" t="s">
        <v>70</v>
      </c>
      <c r="C1184" t="s">
        <v>250</v>
      </c>
      <c r="D1184" t="s">
        <v>16</v>
      </c>
      <c r="E1184" t="s">
        <v>122</v>
      </c>
      <c r="G1184" t="str">
        <f>[1]Catalyst!A149</f>
        <v xml:space="preserve">     CH4</v>
      </c>
      <c r="H1184" s="4">
        <f ca="1">[1]Catalyst!V149</f>
        <v>17959.287665843476</v>
      </c>
      <c r="I1184" t="s">
        <v>127</v>
      </c>
      <c r="N1184" s="2"/>
    </row>
    <row r="1185" spans="1:14" x14ac:dyDescent="0.35">
      <c r="A1185" t="s">
        <v>572</v>
      </c>
      <c r="B1185" t="s">
        <v>70</v>
      </c>
      <c r="C1185" t="s">
        <v>250</v>
      </c>
      <c r="D1185" t="s">
        <v>16</v>
      </c>
      <c r="E1185" t="s">
        <v>122</v>
      </c>
      <c r="G1185" t="str">
        <f>[1]Catalyst!A150</f>
        <v xml:space="preserve">     N2O</v>
      </c>
      <c r="H1185" s="4">
        <f ca="1">[1]Catalyst!V150</f>
        <v>135.44594731054013</v>
      </c>
      <c r="I1185" t="s">
        <v>127</v>
      </c>
      <c r="N1185" s="2"/>
    </row>
    <row r="1186" spans="1:14" x14ac:dyDescent="0.35">
      <c r="A1186" t="s">
        <v>572</v>
      </c>
      <c r="B1186" t="s">
        <v>70</v>
      </c>
      <c r="C1186" t="s">
        <v>250</v>
      </c>
      <c r="D1186" t="s">
        <v>16</v>
      </c>
      <c r="E1186" t="s">
        <v>122</v>
      </c>
      <c r="G1186" t="str">
        <f>[1]Catalyst!A151</f>
        <v xml:space="preserve">     CO2</v>
      </c>
      <c r="H1186" s="4">
        <f ca="1">[1]Catalyst!V151</f>
        <v>5555366.0735320561</v>
      </c>
      <c r="I1186" t="s">
        <v>127</v>
      </c>
      <c r="N1186" s="2"/>
    </row>
    <row r="1187" spans="1:14" x14ac:dyDescent="0.35">
      <c r="A1187" t="s">
        <v>572</v>
      </c>
      <c r="B1187" t="s">
        <v>70</v>
      </c>
      <c r="C1187" t="s">
        <v>250</v>
      </c>
      <c r="D1187" t="s">
        <v>16</v>
      </c>
      <c r="E1187" t="s">
        <v>122</v>
      </c>
      <c r="G1187" t="str">
        <f>[1]Catalyst!A152</f>
        <v>Urban Emissions: grams/ton</v>
      </c>
      <c r="H1187" s="4">
        <f>[1]Catalyst!V152</f>
        <v>0</v>
      </c>
      <c r="N1187" s="2"/>
    </row>
    <row r="1188" spans="1:14" x14ac:dyDescent="0.35">
      <c r="A1188" t="s">
        <v>572</v>
      </c>
      <c r="B1188" t="s">
        <v>70</v>
      </c>
      <c r="C1188" t="s">
        <v>250</v>
      </c>
      <c r="D1188" t="s">
        <v>16</v>
      </c>
      <c r="E1188" t="s">
        <v>122</v>
      </c>
      <c r="G1188" t="str">
        <f>[1]Catalyst!A153</f>
        <v xml:space="preserve">     VOC</v>
      </c>
      <c r="H1188" s="4">
        <f ca="1">[1]Catalyst!V153</f>
        <v>110.99450212888067</v>
      </c>
      <c r="I1188" t="s">
        <v>127</v>
      </c>
      <c r="N1188" s="2"/>
    </row>
    <row r="1189" spans="1:14" x14ac:dyDescent="0.35">
      <c r="A1189" t="s">
        <v>572</v>
      </c>
      <c r="B1189" t="s">
        <v>70</v>
      </c>
      <c r="C1189" t="s">
        <v>250</v>
      </c>
      <c r="D1189" t="s">
        <v>16</v>
      </c>
      <c r="E1189" t="s">
        <v>122</v>
      </c>
      <c r="G1189" t="str">
        <f>[1]Catalyst!A154</f>
        <v xml:space="preserve">     CO</v>
      </c>
      <c r="H1189" s="4">
        <f ca="1">[1]Catalyst!V154</f>
        <v>286.09332214385591</v>
      </c>
      <c r="I1189" t="s">
        <v>127</v>
      </c>
      <c r="N1189" s="2"/>
    </row>
    <row r="1190" spans="1:14" x14ac:dyDescent="0.35">
      <c r="A1190" t="s">
        <v>572</v>
      </c>
      <c r="B1190" t="s">
        <v>70</v>
      </c>
      <c r="C1190" t="s">
        <v>250</v>
      </c>
      <c r="D1190" t="s">
        <v>16</v>
      </c>
      <c r="E1190" t="s">
        <v>122</v>
      </c>
      <c r="G1190" t="str">
        <f>[1]Catalyst!A155</f>
        <v xml:space="preserve">     NOx</v>
      </c>
      <c r="H1190" s="4">
        <f ca="1">[1]Catalyst!V155</f>
        <v>434.30609042665299</v>
      </c>
      <c r="I1190" t="s">
        <v>127</v>
      </c>
      <c r="N1190" s="2"/>
    </row>
    <row r="1191" spans="1:14" x14ac:dyDescent="0.35">
      <c r="A1191" t="s">
        <v>572</v>
      </c>
      <c r="B1191" t="s">
        <v>70</v>
      </c>
      <c r="C1191" t="s">
        <v>250</v>
      </c>
      <c r="D1191" t="s">
        <v>16</v>
      </c>
      <c r="E1191" t="s">
        <v>122</v>
      </c>
      <c r="G1191" t="str">
        <f>[1]Catalyst!A156</f>
        <v xml:space="preserve">     PM10</v>
      </c>
      <c r="H1191" s="4">
        <f ca="1">[1]Catalyst!V156</f>
        <v>26.093155476487151</v>
      </c>
      <c r="I1191" t="s">
        <v>127</v>
      </c>
      <c r="N1191" s="2"/>
    </row>
    <row r="1192" spans="1:14" x14ac:dyDescent="0.35">
      <c r="A1192" t="s">
        <v>572</v>
      </c>
      <c r="B1192" t="s">
        <v>70</v>
      </c>
      <c r="C1192" t="s">
        <v>250</v>
      </c>
      <c r="D1192" t="s">
        <v>16</v>
      </c>
      <c r="E1192" t="s">
        <v>122</v>
      </c>
      <c r="G1192" t="str">
        <f>[1]Catalyst!A157</f>
        <v xml:space="preserve">     PM2.5</v>
      </c>
      <c r="H1192" s="4">
        <f ca="1">[1]Catalyst!V157</f>
        <v>22.976874904677171</v>
      </c>
      <c r="I1192" t="s">
        <v>127</v>
      </c>
      <c r="N1192" s="2"/>
    </row>
    <row r="1193" spans="1:14" x14ac:dyDescent="0.35">
      <c r="A1193" t="s">
        <v>572</v>
      </c>
      <c r="B1193" t="s">
        <v>70</v>
      </c>
      <c r="C1193" t="s">
        <v>250</v>
      </c>
      <c r="D1193" t="s">
        <v>16</v>
      </c>
      <c r="E1193" t="s">
        <v>122</v>
      </c>
      <c r="G1193" t="str">
        <f>[1]Catalyst!A158</f>
        <v xml:space="preserve">     SOx</v>
      </c>
      <c r="H1193" s="4">
        <f ca="1">[1]Catalyst!V158</f>
        <v>137.51766782254472</v>
      </c>
      <c r="I1193" t="s">
        <v>127</v>
      </c>
      <c r="N1193" s="2"/>
    </row>
    <row r="1194" spans="1:14" x14ac:dyDescent="0.35">
      <c r="A1194" t="s">
        <v>572</v>
      </c>
      <c r="B1194" t="s">
        <v>70</v>
      </c>
      <c r="C1194" t="s">
        <v>250</v>
      </c>
      <c r="D1194" t="s">
        <v>16</v>
      </c>
      <c r="E1194" t="s">
        <v>122</v>
      </c>
      <c r="G1194" t="str">
        <f>[1]Catalyst!A159</f>
        <v xml:space="preserve">     BC</v>
      </c>
      <c r="H1194" s="4">
        <f ca="1">[1]Catalyst!V159</f>
        <v>1.5611447319248339</v>
      </c>
      <c r="I1194" t="s">
        <v>127</v>
      </c>
      <c r="N1194" s="2"/>
    </row>
    <row r="1195" spans="1:14" x14ac:dyDescent="0.35">
      <c r="A1195" t="s">
        <v>572</v>
      </c>
      <c r="B1195" t="s">
        <v>70</v>
      </c>
      <c r="C1195" t="s">
        <v>250</v>
      </c>
      <c r="D1195" t="s">
        <v>16</v>
      </c>
      <c r="E1195" t="s">
        <v>122</v>
      </c>
      <c r="G1195" t="str">
        <f>[1]Catalyst!A160</f>
        <v xml:space="preserve">     OC</v>
      </c>
      <c r="H1195" s="4">
        <f ca="1">[1]Catalyst!V160</f>
        <v>6.9193289871473622</v>
      </c>
      <c r="I1195" t="s">
        <v>127</v>
      </c>
      <c r="N1195" s="2"/>
    </row>
    <row r="1196" spans="1:14" x14ac:dyDescent="0.35">
      <c r="A1196" t="s">
        <v>572</v>
      </c>
      <c r="B1196" t="s">
        <v>99</v>
      </c>
      <c r="C1196" t="s">
        <v>250</v>
      </c>
      <c r="D1196" t="s">
        <v>16</v>
      </c>
      <c r="E1196" t="s">
        <v>122</v>
      </c>
      <c r="G1196" t="str">
        <f>[1]Catalyst!A133</f>
        <v>Energy Use: mmBtu/ton of product</v>
      </c>
      <c r="H1196" s="4">
        <f>[1]Catalyst!V133</f>
        <v>0</v>
      </c>
      <c r="N1196" s="2"/>
    </row>
    <row r="1197" spans="1:14" x14ac:dyDescent="0.35">
      <c r="A1197" t="s">
        <v>572</v>
      </c>
      <c r="B1197" t="s">
        <v>99</v>
      </c>
      <c r="C1197" t="s">
        <v>250</v>
      </c>
      <c r="D1197" t="s">
        <v>16</v>
      </c>
      <c r="E1197" t="s">
        <v>122</v>
      </c>
      <c r="G1197" t="str">
        <f>[1]Catalyst!A134</f>
        <v xml:space="preserve">     Total Energy</v>
      </c>
      <c r="H1197" s="4">
        <f ca="1">[1]Catalyst!V134</f>
        <v>98.925498680396998</v>
      </c>
      <c r="I1197" t="s">
        <v>125</v>
      </c>
      <c r="N1197" s="2"/>
    </row>
    <row r="1198" spans="1:14" x14ac:dyDescent="0.35">
      <c r="A1198" t="s">
        <v>572</v>
      </c>
      <c r="B1198" t="s">
        <v>99</v>
      </c>
      <c r="C1198" t="s">
        <v>250</v>
      </c>
      <c r="D1198" t="s">
        <v>16</v>
      </c>
      <c r="E1198" t="s">
        <v>122</v>
      </c>
      <c r="G1198" t="str">
        <f>[1]Catalyst!A135</f>
        <v xml:space="preserve">     Fossil Fuels</v>
      </c>
      <c r="H1198" s="4">
        <f ca="1">[1]Catalyst!V135</f>
        <v>95.140424472383984</v>
      </c>
      <c r="I1198" t="s">
        <v>125</v>
      </c>
      <c r="N1198" s="2"/>
    </row>
    <row r="1199" spans="1:14" x14ac:dyDescent="0.35">
      <c r="A1199" t="s">
        <v>572</v>
      </c>
      <c r="B1199" t="s">
        <v>99</v>
      </c>
      <c r="C1199" t="s">
        <v>250</v>
      </c>
      <c r="D1199" t="s">
        <v>16</v>
      </c>
      <c r="E1199" t="s">
        <v>122</v>
      </c>
      <c r="G1199" t="str">
        <f>[1]Catalyst!A136</f>
        <v xml:space="preserve">     Coal</v>
      </c>
      <c r="H1199" s="4">
        <f ca="1">[1]Catalyst!V136</f>
        <v>8.7041045524808229</v>
      </c>
      <c r="I1199" t="s">
        <v>125</v>
      </c>
      <c r="N1199" s="2"/>
    </row>
    <row r="1200" spans="1:14" x14ac:dyDescent="0.35">
      <c r="A1200" t="s">
        <v>572</v>
      </c>
      <c r="B1200" t="s">
        <v>99</v>
      </c>
      <c r="C1200" t="s">
        <v>250</v>
      </c>
      <c r="D1200" t="s">
        <v>16</v>
      </c>
      <c r="E1200" t="s">
        <v>122</v>
      </c>
      <c r="G1200" t="str">
        <f>[1]Catalyst!A137</f>
        <v xml:space="preserve">     Natural Gas</v>
      </c>
      <c r="H1200" s="4">
        <f ca="1">[1]Catalyst!V137</f>
        <v>82.740549131925107</v>
      </c>
      <c r="I1200" t="s">
        <v>125</v>
      </c>
      <c r="N1200" s="2"/>
    </row>
    <row r="1201" spans="1:14" x14ac:dyDescent="0.35">
      <c r="A1201" t="s">
        <v>572</v>
      </c>
      <c r="B1201" t="s">
        <v>99</v>
      </c>
      <c r="C1201" t="s">
        <v>250</v>
      </c>
      <c r="D1201" t="s">
        <v>16</v>
      </c>
      <c r="E1201" t="s">
        <v>122</v>
      </c>
      <c r="G1201" t="str">
        <f>[1]Catalyst!A138</f>
        <v xml:space="preserve">     Petroleum</v>
      </c>
      <c r="H1201" s="4">
        <f ca="1">[1]Catalyst!V138</f>
        <v>3.6957707879780579</v>
      </c>
      <c r="I1201" t="s">
        <v>125</v>
      </c>
      <c r="N1201" s="2"/>
    </row>
    <row r="1202" spans="1:14" x14ac:dyDescent="0.35">
      <c r="A1202" t="s">
        <v>572</v>
      </c>
      <c r="B1202" t="s">
        <v>99</v>
      </c>
      <c r="C1202" t="s">
        <v>250</v>
      </c>
      <c r="D1202" t="s">
        <v>16</v>
      </c>
      <c r="E1202" t="s">
        <v>122</v>
      </c>
      <c r="G1202" t="str">
        <f>[1]Catalyst!A139</f>
        <v>Water consumption, gallons/ton</v>
      </c>
      <c r="H1202" s="4">
        <f ca="1">[1]Catalyst!V139</f>
        <v>2848.0286462711556</v>
      </c>
      <c r="I1202" t="s">
        <v>136</v>
      </c>
      <c r="N1202" s="2"/>
    </row>
    <row r="1203" spans="1:14" x14ac:dyDescent="0.35">
      <c r="A1203" t="s">
        <v>572</v>
      </c>
      <c r="B1203" t="s">
        <v>99</v>
      </c>
      <c r="C1203" t="s">
        <v>250</v>
      </c>
      <c r="D1203" t="s">
        <v>16</v>
      </c>
      <c r="E1203" t="s">
        <v>122</v>
      </c>
      <c r="G1203" t="str">
        <f>[1]Catalyst!A140</f>
        <v>Total Emissions: grams/ton</v>
      </c>
      <c r="H1203" s="4">
        <f>[1]Catalyst!V140</f>
        <v>0</v>
      </c>
      <c r="N1203" s="2"/>
    </row>
    <row r="1204" spans="1:14" x14ac:dyDescent="0.35">
      <c r="A1204" t="s">
        <v>572</v>
      </c>
      <c r="B1204" t="s">
        <v>99</v>
      </c>
      <c r="C1204" t="s">
        <v>250</v>
      </c>
      <c r="D1204" t="s">
        <v>16</v>
      </c>
      <c r="E1204" t="s">
        <v>122</v>
      </c>
      <c r="G1204" t="str">
        <f>[1]Catalyst!A141</f>
        <v xml:space="preserve">     VOC</v>
      </c>
      <c r="H1204" s="4">
        <f ca="1">[1]Catalyst!V141</f>
        <v>1399.9311937435468</v>
      </c>
      <c r="I1204" t="s">
        <v>127</v>
      </c>
      <c r="N1204" s="2"/>
    </row>
    <row r="1205" spans="1:14" x14ac:dyDescent="0.35">
      <c r="A1205" t="s">
        <v>572</v>
      </c>
      <c r="B1205" t="s">
        <v>99</v>
      </c>
      <c r="C1205" t="s">
        <v>250</v>
      </c>
      <c r="D1205" t="s">
        <v>16</v>
      </c>
      <c r="E1205" t="s">
        <v>122</v>
      </c>
      <c r="G1205" t="str">
        <f>[1]Catalyst!A142</f>
        <v xml:space="preserve">     CO</v>
      </c>
      <c r="H1205" s="4">
        <f ca="1">[1]Catalyst!V142</f>
        <v>4938.2127099495683</v>
      </c>
      <c r="I1205" t="s">
        <v>127</v>
      </c>
      <c r="N1205" s="2"/>
    </row>
    <row r="1206" spans="1:14" x14ac:dyDescent="0.35">
      <c r="A1206" t="s">
        <v>572</v>
      </c>
      <c r="B1206" t="s">
        <v>99</v>
      </c>
      <c r="C1206" t="s">
        <v>250</v>
      </c>
      <c r="D1206" t="s">
        <v>16</v>
      </c>
      <c r="E1206" t="s">
        <v>122</v>
      </c>
      <c r="G1206" t="str">
        <f>[1]Catalyst!A143</f>
        <v xml:space="preserve">     NOx</v>
      </c>
      <c r="H1206" s="4">
        <f ca="1">[1]Catalyst!V143</f>
        <v>6508.9882165561467</v>
      </c>
      <c r="I1206" t="s">
        <v>127</v>
      </c>
      <c r="N1206" s="2"/>
    </row>
    <row r="1207" spans="1:14" x14ac:dyDescent="0.35">
      <c r="A1207" t="s">
        <v>572</v>
      </c>
      <c r="B1207" t="s">
        <v>99</v>
      </c>
      <c r="C1207" t="s">
        <v>250</v>
      </c>
      <c r="D1207" t="s">
        <v>16</v>
      </c>
      <c r="E1207" t="s">
        <v>122</v>
      </c>
      <c r="G1207" t="str">
        <f>[1]Catalyst!A144</f>
        <v xml:space="preserve">     PM10</v>
      </c>
      <c r="H1207" s="4">
        <f ca="1">[1]Catalyst!V144</f>
        <v>583.59001678290019</v>
      </c>
      <c r="I1207" t="s">
        <v>127</v>
      </c>
      <c r="N1207" s="2"/>
    </row>
    <row r="1208" spans="1:14" x14ac:dyDescent="0.35">
      <c r="A1208" t="s">
        <v>572</v>
      </c>
      <c r="B1208" t="s">
        <v>99</v>
      </c>
      <c r="C1208" t="s">
        <v>250</v>
      </c>
      <c r="D1208" t="s">
        <v>16</v>
      </c>
      <c r="E1208" t="s">
        <v>122</v>
      </c>
      <c r="G1208" t="str">
        <f>[1]Catalyst!A145</f>
        <v xml:space="preserve">     PM2.5</v>
      </c>
      <c r="H1208" s="4">
        <f ca="1">[1]Catalyst!V145</f>
        <v>467.21687945340176</v>
      </c>
      <c r="I1208" t="s">
        <v>127</v>
      </c>
      <c r="N1208" s="2"/>
    </row>
    <row r="1209" spans="1:14" x14ac:dyDescent="0.35">
      <c r="A1209" t="s">
        <v>572</v>
      </c>
      <c r="B1209" t="s">
        <v>99</v>
      </c>
      <c r="C1209" t="s">
        <v>250</v>
      </c>
      <c r="D1209" t="s">
        <v>16</v>
      </c>
      <c r="E1209" t="s">
        <v>122</v>
      </c>
      <c r="G1209" t="str">
        <f>[1]Catalyst!A146</f>
        <v xml:space="preserve">     SOx</v>
      </c>
      <c r="H1209" s="4">
        <f ca="1">[1]Catalyst!V146</f>
        <v>4048.68186562969</v>
      </c>
      <c r="I1209" t="s">
        <v>127</v>
      </c>
      <c r="N1209" s="2"/>
    </row>
    <row r="1210" spans="1:14" x14ac:dyDescent="0.35">
      <c r="A1210" t="s">
        <v>572</v>
      </c>
      <c r="B1210" t="s">
        <v>99</v>
      </c>
      <c r="C1210" t="s">
        <v>250</v>
      </c>
      <c r="D1210" t="s">
        <v>16</v>
      </c>
      <c r="E1210" t="s">
        <v>122</v>
      </c>
      <c r="G1210" t="str">
        <f>[1]Catalyst!A147</f>
        <v xml:space="preserve">     BC</v>
      </c>
      <c r="H1210" s="4">
        <f ca="1">[1]Catalyst!V147</f>
        <v>55.626193826618866</v>
      </c>
      <c r="I1210" t="s">
        <v>127</v>
      </c>
      <c r="N1210" s="2"/>
    </row>
    <row r="1211" spans="1:14" x14ac:dyDescent="0.35">
      <c r="A1211" t="s">
        <v>572</v>
      </c>
      <c r="B1211" t="s">
        <v>99</v>
      </c>
      <c r="C1211" t="s">
        <v>250</v>
      </c>
      <c r="D1211" t="s">
        <v>16</v>
      </c>
      <c r="E1211" t="s">
        <v>122</v>
      </c>
      <c r="G1211" t="str">
        <f>[1]Catalyst!A148</f>
        <v xml:space="preserve">     OC</v>
      </c>
      <c r="H1211" s="4">
        <f ca="1">[1]Catalyst!V148</f>
        <v>142.50793510901411</v>
      </c>
      <c r="I1211" t="s">
        <v>127</v>
      </c>
      <c r="N1211" s="2"/>
    </row>
    <row r="1212" spans="1:14" x14ac:dyDescent="0.35">
      <c r="A1212" t="s">
        <v>572</v>
      </c>
      <c r="B1212" t="s">
        <v>99</v>
      </c>
      <c r="C1212" t="s">
        <v>250</v>
      </c>
      <c r="D1212" t="s">
        <v>16</v>
      </c>
      <c r="E1212" t="s">
        <v>122</v>
      </c>
      <c r="G1212" t="str">
        <f>[1]Catalyst!A149</f>
        <v xml:space="preserve">     CH4</v>
      </c>
      <c r="H1212" s="4">
        <f ca="1">[1]Catalyst!V149</f>
        <v>17959.287665843476</v>
      </c>
      <c r="I1212" t="s">
        <v>127</v>
      </c>
      <c r="N1212" s="2"/>
    </row>
    <row r="1213" spans="1:14" x14ac:dyDescent="0.35">
      <c r="A1213" t="s">
        <v>572</v>
      </c>
      <c r="B1213" t="s">
        <v>99</v>
      </c>
      <c r="C1213" t="s">
        <v>250</v>
      </c>
      <c r="D1213" t="s">
        <v>16</v>
      </c>
      <c r="E1213" t="s">
        <v>122</v>
      </c>
      <c r="G1213" t="str">
        <f>[1]Catalyst!A150</f>
        <v xml:space="preserve">     N2O</v>
      </c>
      <c r="H1213" s="4">
        <f ca="1">[1]Catalyst!V150</f>
        <v>135.44594731054013</v>
      </c>
      <c r="I1213" t="s">
        <v>127</v>
      </c>
      <c r="N1213" s="2"/>
    </row>
    <row r="1214" spans="1:14" x14ac:dyDescent="0.35">
      <c r="A1214" t="s">
        <v>572</v>
      </c>
      <c r="B1214" t="s">
        <v>99</v>
      </c>
      <c r="C1214" t="s">
        <v>250</v>
      </c>
      <c r="D1214" t="s">
        <v>16</v>
      </c>
      <c r="E1214" t="s">
        <v>122</v>
      </c>
      <c r="G1214" t="str">
        <f>[1]Catalyst!A151</f>
        <v xml:space="preserve">     CO2</v>
      </c>
      <c r="H1214" s="4">
        <f ca="1">[1]Catalyst!V151</f>
        <v>5555366.0735320561</v>
      </c>
      <c r="I1214" t="s">
        <v>127</v>
      </c>
      <c r="N1214" s="2"/>
    </row>
    <row r="1215" spans="1:14" x14ac:dyDescent="0.35">
      <c r="A1215" t="s">
        <v>572</v>
      </c>
      <c r="B1215" t="s">
        <v>99</v>
      </c>
      <c r="C1215" t="s">
        <v>250</v>
      </c>
      <c r="D1215" t="s">
        <v>16</v>
      </c>
      <c r="E1215" t="s">
        <v>122</v>
      </c>
      <c r="G1215" t="str">
        <f>[1]Catalyst!A152</f>
        <v>Urban Emissions: grams/ton</v>
      </c>
      <c r="H1215" s="4">
        <f>[1]Catalyst!V152</f>
        <v>0</v>
      </c>
      <c r="N1215" s="2"/>
    </row>
    <row r="1216" spans="1:14" x14ac:dyDescent="0.35">
      <c r="A1216" t="s">
        <v>572</v>
      </c>
      <c r="B1216" t="s">
        <v>99</v>
      </c>
      <c r="C1216" t="s">
        <v>250</v>
      </c>
      <c r="D1216" t="s">
        <v>16</v>
      </c>
      <c r="E1216" t="s">
        <v>122</v>
      </c>
      <c r="G1216" t="str">
        <f>[1]Catalyst!A153</f>
        <v xml:space="preserve">     VOC</v>
      </c>
      <c r="H1216" s="4">
        <f ca="1">[1]Catalyst!V153</f>
        <v>110.99450212888067</v>
      </c>
      <c r="I1216" t="s">
        <v>127</v>
      </c>
      <c r="N1216" s="2"/>
    </row>
    <row r="1217" spans="1:14" x14ac:dyDescent="0.35">
      <c r="A1217" t="s">
        <v>572</v>
      </c>
      <c r="B1217" t="s">
        <v>99</v>
      </c>
      <c r="C1217" t="s">
        <v>250</v>
      </c>
      <c r="D1217" t="s">
        <v>16</v>
      </c>
      <c r="E1217" t="s">
        <v>122</v>
      </c>
      <c r="G1217" t="str">
        <f>[1]Catalyst!A154</f>
        <v xml:space="preserve">     CO</v>
      </c>
      <c r="H1217" s="4">
        <f ca="1">[1]Catalyst!V154</f>
        <v>286.09332214385591</v>
      </c>
      <c r="I1217" t="s">
        <v>127</v>
      </c>
      <c r="N1217" s="2"/>
    </row>
    <row r="1218" spans="1:14" x14ac:dyDescent="0.35">
      <c r="A1218" t="s">
        <v>572</v>
      </c>
      <c r="B1218" t="s">
        <v>99</v>
      </c>
      <c r="C1218" t="s">
        <v>250</v>
      </c>
      <c r="D1218" t="s">
        <v>16</v>
      </c>
      <c r="E1218" t="s">
        <v>122</v>
      </c>
      <c r="G1218" t="str">
        <f>[1]Catalyst!A155</f>
        <v xml:space="preserve">     NOx</v>
      </c>
      <c r="H1218" s="4">
        <f ca="1">[1]Catalyst!V155</f>
        <v>434.30609042665299</v>
      </c>
      <c r="I1218" t="s">
        <v>127</v>
      </c>
      <c r="N1218" s="2"/>
    </row>
    <row r="1219" spans="1:14" x14ac:dyDescent="0.35">
      <c r="A1219" t="s">
        <v>572</v>
      </c>
      <c r="B1219" t="s">
        <v>99</v>
      </c>
      <c r="C1219" t="s">
        <v>250</v>
      </c>
      <c r="D1219" t="s">
        <v>16</v>
      </c>
      <c r="E1219" t="s">
        <v>122</v>
      </c>
      <c r="G1219" t="str">
        <f>[1]Catalyst!A156</f>
        <v xml:space="preserve">     PM10</v>
      </c>
      <c r="H1219" s="4">
        <f ca="1">[1]Catalyst!V156</f>
        <v>26.093155476487151</v>
      </c>
      <c r="I1219" t="s">
        <v>127</v>
      </c>
      <c r="N1219" s="2"/>
    </row>
    <row r="1220" spans="1:14" x14ac:dyDescent="0.35">
      <c r="A1220" t="s">
        <v>572</v>
      </c>
      <c r="B1220" t="s">
        <v>99</v>
      </c>
      <c r="C1220" t="s">
        <v>250</v>
      </c>
      <c r="D1220" t="s">
        <v>16</v>
      </c>
      <c r="E1220" t="s">
        <v>122</v>
      </c>
      <c r="G1220" t="str">
        <f>[1]Catalyst!A157</f>
        <v xml:space="preserve">     PM2.5</v>
      </c>
      <c r="H1220" s="4">
        <f ca="1">[1]Catalyst!V157</f>
        <v>22.976874904677171</v>
      </c>
      <c r="I1220" t="s">
        <v>127</v>
      </c>
      <c r="N1220" s="2"/>
    </row>
    <row r="1221" spans="1:14" x14ac:dyDescent="0.35">
      <c r="A1221" t="s">
        <v>572</v>
      </c>
      <c r="B1221" t="s">
        <v>99</v>
      </c>
      <c r="C1221" t="s">
        <v>250</v>
      </c>
      <c r="D1221" t="s">
        <v>16</v>
      </c>
      <c r="E1221" t="s">
        <v>122</v>
      </c>
      <c r="G1221" t="str">
        <f>[1]Catalyst!A158</f>
        <v xml:space="preserve">     SOx</v>
      </c>
      <c r="H1221" s="4">
        <f ca="1">[1]Catalyst!V158</f>
        <v>137.51766782254472</v>
      </c>
      <c r="I1221" t="s">
        <v>127</v>
      </c>
      <c r="N1221" s="2"/>
    </row>
    <row r="1222" spans="1:14" x14ac:dyDescent="0.35">
      <c r="A1222" t="s">
        <v>572</v>
      </c>
      <c r="B1222" t="s">
        <v>99</v>
      </c>
      <c r="C1222" t="s">
        <v>250</v>
      </c>
      <c r="D1222" t="s">
        <v>16</v>
      </c>
      <c r="E1222" t="s">
        <v>122</v>
      </c>
      <c r="G1222" t="str">
        <f>[1]Catalyst!A159</f>
        <v xml:space="preserve">     BC</v>
      </c>
      <c r="H1222" s="4">
        <f ca="1">[1]Catalyst!V159</f>
        <v>1.5611447319248339</v>
      </c>
      <c r="I1222" t="s">
        <v>127</v>
      </c>
      <c r="N1222" s="2"/>
    </row>
    <row r="1223" spans="1:14" x14ac:dyDescent="0.35">
      <c r="A1223" t="s">
        <v>572</v>
      </c>
      <c r="B1223" t="s">
        <v>99</v>
      </c>
      <c r="C1223" t="s">
        <v>250</v>
      </c>
      <c r="D1223" t="s">
        <v>16</v>
      </c>
      <c r="E1223" t="s">
        <v>122</v>
      </c>
      <c r="G1223" t="str">
        <f>[1]Catalyst!A160</f>
        <v xml:space="preserve">     OC</v>
      </c>
      <c r="H1223" s="4">
        <f ca="1">[1]Catalyst!V160</f>
        <v>6.9193289871473622</v>
      </c>
      <c r="I1223" t="s">
        <v>127</v>
      </c>
      <c r="N1223" s="2"/>
    </row>
    <row r="1224" spans="1:14" x14ac:dyDescent="0.35">
      <c r="A1224" t="s">
        <v>572</v>
      </c>
      <c r="B1224" t="s">
        <v>52</v>
      </c>
      <c r="C1224" t="s">
        <v>80</v>
      </c>
      <c r="D1224" t="s">
        <v>155</v>
      </c>
      <c r="E1224" t="s">
        <v>122</v>
      </c>
      <c r="G1224" t="str">
        <f>[1]Inputs!E1467</f>
        <v>Energy Use: mmBtu per ton</v>
      </c>
      <c r="H1224" s="4">
        <f>[1]Inputs!AR1467</f>
        <v>0</v>
      </c>
      <c r="N1224" s="2"/>
    </row>
    <row r="1225" spans="1:14" x14ac:dyDescent="0.35">
      <c r="A1225" t="s">
        <v>572</v>
      </c>
      <c r="B1225" t="s">
        <v>52</v>
      </c>
      <c r="C1225" t="s">
        <v>80</v>
      </c>
      <c r="D1225" t="s">
        <v>155</v>
      </c>
      <c r="E1225" t="s">
        <v>122</v>
      </c>
      <c r="G1225" t="str">
        <f>[1]Inputs!E1468</f>
        <v xml:space="preserve">    Total energy</v>
      </c>
      <c r="H1225" s="4">
        <f>[1]Inputs!AR1468</f>
        <v>71.962516571030534</v>
      </c>
      <c r="I1225" t="s">
        <v>125</v>
      </c>
      <c r="N1225" s="2"/>
    </row>
    <row r="1226" spans="1:14" x14ac:dyDescent="0.35">
      <c r="A1226" t="s">
        <v>572</v>
      </c>
      <c r="B1226" t="s">
        <v>52</v>
      </c>
      <c r="C1226" t="s">
        <v>80</v>
      </c>
      <c r="D1226" t="s">
        <v>155</v>
      </c>
      <c r="E1226" t="s">
        <v>122</v>
      </c>
      <c r="G1226" t="str">
        <f>[1]Inputs!E1469</f>
        <v xml:space="preserve">    Fossil fuels</v>
      </c>
      <c r="H1226" s="4">
        <f>[1]Inputs!AR1469</f>
        <v>66.004270519864079</v>
      </c>
      <c r="I1226" t="s">
        <v>125</v>
      </c>
      <c r="N1226" s="2"/>
    </row>
    <row r="1227" spans="1:14" x14ac:dyDescent="0.35">
      <c r="A1227" t="s">
        <v>572</v>
      </c>
      <c r="B1227" t="s">
        <v>52</v>
      </c>
      <c r="C1227" t="s">
        <v>80</v>
      </c>
      <c r="D1227" t="s">
        <v>155</v>
      </c>
      <c r="E1227" t="s">
        <v>122</v>
      </c>
      <c r="G1227" t="str">
        <f>[1]Inputs!E1470</f>
        <v xml:space="preserve">    Coal</v>
      </c>
      <c r="H1227" s="4">
        <f>[1]Inputs!AR1470</f>
        <v>26.031205469209919</v>
      </c>
      <c r="I1227" t="s">
        <v>125</v>
      </c>
      <c r="N1227" s="2"/>
    </row>
    <row r="1228" spans="1:14" x14ac:dyDescent="0.35">
      <c r="A1228" t="s">
        <v>572</v>
      </c>
      <c r="B1228" t="s">
        <v>52</v>
      </c>
      <c r="C1228" t="s">
        <v>80</v>
      </c>
      <c r="D1228" t="s">
        <v>155</v>
      </c>
      <c r="E1228" t="s">
        <v>122</v>
      </c>
      <c r="G1228" t="str">
        <f>[1]Inputs!E1471</f>
        <v xml:space="preserve">    Natural gas</v>
      </c>
      <c r="H1228" s="4">
        <f>[1]Inputs!AR1471</f>
        <v>15.116507692435611</v>
      </c>
      <c r="I1228" t="s">
        <v>125</v>
      </c>
      <c r="N1228" s="2"/>
    </row>
    <row r="1229" spans="1:14" x14ac:dyDescent="0.35">
      <c r="A1229" t="s">
        <v>572</v>
      </c>
      <c r="B1229" t="s">
        <v>52</v>
      </c>
      <c r="C1229" t="s">
        <v>80</v>
      </c>
      <c r="D1229" t="s">
        <v>155</v>
      </c>
      <c r="E1229" t="s">
        <v>122</v>
      </c>
      <c r="G1229" t="str">
        <f>[1]Inputs!E1472</f>
        <v xml:space="preserve">    Petroleum</v>
      </c>
      <c r="H1229" s="4">
        <f>[1]Inputs!AR1472</f>
        <v>24.856557358218552</v>
      </c>
      <c r="I1229" t="s">
        <v>125</v>
      </c>
      <c r="N1229" s="2"/>
    </row>
    <row r="1230" spans="1:14" x14ac:dyDescent="0.35">
      <c r="A1230" t="s">
        <v>572</v>
      </c>
      <c r="B1230" t="s">
        <v>52</v>
      </c>
      <c r="C1230" t="s">
        <v>80</v>
      </c>
      <c r="D1230" t="s">
        <v>155</v>
      </c>
      <c r="E1230" t="s">
        <v>122</v>
      </c>
      <c r="G1230" t="str">
        <f>[1]Inputs!E1473</f>
        <v>Water consumption</v>
      </c>
      <c r="H1230" s="4">
        <f>[1]Inputs!AR1473</f>
        <v>5470.9651720130341</v>
      </c>
      <c r="I1230" t="s">
        <v>136</v>
      </c>
      <c r="N1230" s="2"/>
    </row>
    <row r="1231" spans="1:14" x14ac:dyDescent="0.35">
      <c r="A1231" t="s">
        <v>572</v>
      </c>
      <c r="B1231" t="s">
        <v>52</v>
      </c>
      <c r="C1231" t="s">
        <v>80</v>
      </c>
      <c r="D1231" t="s">
        <v>155</v>
      </c>
      <c r="E1231" t="s">
        <v>122</v>
      </c>
      <c r="G1231" t="str">
        <f>[1]Inputs!E1474</f>
        <v>Total Emissions: grams per ton</v>
      </c>
      <c r="H1231" s="4">
        <f>[1]Inputs!AR1474</f>
        <v>0</v>
      </c>
      <c r="N1231" s="2"/>
    </row>
    <row r="1232" spans="1:14" x14ac:dyDescent="0.35">
      <c r="A1232" t="s">
        <v>572</v>
      </c>
      <c r="B1232" t="s">
        <v>52</v>
      </c>
      <c r="C1232" t="s">
        <v>80</v>
      </c>
      <c r="D1232" t="s">
        <v>155</v>
      </c>
      <c r="E1232" t="s">
        <v>122</v>
      </c>
      <c r="G1232" t="str">
        <f>[1]Inputs!E1475</f>
        <v xml:space="preserve">    VOC</v>
      </c>
      <c r="H1232" s="4">
        <f>[1]Inputs!AR1475</f>
        <v>501.86220196562806</v>
      </c>
      <c r="I1232" t="s">
        <v>127</v>
      </c>
      <c r="N1232" s="2"/>
    </row>
    <row r="1233" spans="1:14" x14ac:dyDescent="0.35">
      <c r="A1233" t="s">
        <v>572</v>
      </c>
      <c r="B1233" t="s">
        <v>52</v>
      </c>
      <c r="C1233" t="s">
        <v>80</v>
      </c>
      <c r="D1233" t="s">
        <v>155</v>
      </c>
      <c r="E1233" t="s">
        <v>122</v>
      </c>
      <c r="G1233" t="str">
        <f>[1]Inputs!E1476</f>
        <v xml:space="preserve">    CO</v>
      </c>
      <c r="H1233" s="4">
        <f>[1]Inputs!AR1476</f>
        <v>1986.6537401685357</v>
      </c>
      <c r="I1233" t="s">
        <v>127</v>
      </c>
      <c r="N1233" s="2"/>
    </row>
    <row r="1234" spans="1:14" x14ac:dyDescent="0.35">
      <c r="A1234" t="s">
        <v>572</v>
      </c>
      <c r="B1234" t="s">
        <v>52</v>
      </c>
      <c r="C1234" t="s">
        <v>80</v>
      </c>
      <c r="D1234" t="s">
        <v>155</v>
      </c>
      <c r="E1234" t="s">
        <v>122</v>
      </c>
      <c r="G1234" t="str">
        <f>[1]Inputs!E1477</f>
        <v xml:space="preserve">    NOx</v>
      </c>
      <c r="H1234" s="4">
        <f>[1]Inputs!AR1477</f>
        <v>5138.3225584341599</v>
      </c>
      <c r="I1234" t="s">
        <v>127</v>
      </c>
      <c r="N1234" s="2"/>
    </row>
    <row r="1235" spans="1:14" x14ac:dyDescent="0.35">
      <c r="A1235" t="s">
        <v>572</v>
      </c>
      <c r="B1235" t="s">
        <v>52</v>
      </c>
      <c r="C1235" t="s">
        <v>80</v>
      </c>
      <c r="D1235" t="s">
        <v>155</v>
      </c>
      <c r="E1235" t="s">
        <v>122</v>
      </c>
      <c r="G1235" t="str">
        <f>[1]Inputs!E1478</f>
        <v xml:space="preserve">    PM10</v>
      </c>
      <c r="H1235" s="4">
        <f>[1]Inputs!AR1478</f>
        <v>2353.0062696408831</v>
      </c>
      <c r="I1235" t="s">
        <v>127</v>
      </c>
      <c r="N1235" s="2"/>
    </row>
    <row r="1236" spans="1:14" x14ac:dyDescent="0.35">
      <c r="A1236" t="s">
        <v>572</v>
      </c>
      <c r="B1236" t="s">
        <v>52</v>
      </c>
      <c r="C1236" t="s">
        <v>80</v>
      </c>
      <c r="D1236" t="s">
        <v>155</v>
      </c>
      <c r="E1236" t="s">
        <v>122</v>
      </c>
      <c r="G1236" t="str">
        <f>[1]Inputs!E1479</f>
        <v xml:space="preserve">    PM2.5</v>
      </c>
      <c r="H1236" s="4">
        <f>[1]Inputs!AR1479</f>
        <v>1157.008053820779</v>
      </c>
      <c r="I1236" t="s">
        <v>127</v>
      </c>
      <c r="N1236" s="2"/>
    </row>
    <row r="1237" spans="1:14" x14ac:dyDescent="0.35">
      <c r="A1237" t="s">
        <v>572</v>
      </c>
      <c r="B1237" t="s">
        <v>52</v>
      </c>
      <c r="C1237" t="s">
        <v>80</v>
      </c>
      <c r="D1237" t="s">
        <v>155</v>
      </c>
      <c r="E1237" t="s">
        <v>122</v>
      </c>
      <c r="G1237" t="str">
        <f>[1]Inputs!E1480</f>
        <v xml:space="preserve">    SOx</v>
      </c>
      <c r="H1237" s="4">
        <f>[1]Inputs!AR1480</f>
        <v>4087.1307819919757</v>
      </c>
      <c r="I1237" t="s">
        <v>127</v>
      </c>
      <c r="N1237" s="2"/>
    </row>
    <row r="1238" spans="1:14" x14ac:dyDescent="0.35">
      <c r="A1238" t="s">
        <v>572</v>
      </c>
      <c r="B1238" t="s">
        <v>52</v>
      </c>
      <c r="C1238" t="s">
        <v>80</v>
      </c>
      <c r="D1238" t="s">
        <v>155</v>
      </c>
      <c r="E1238" t="s">
        <v>122</v>
      </c>
      <c r="G1238" t="str">
        <f>[1]Inputs!E1481</f>
        <v xml:space="preserve">    BC</v>
      </c>
      <c r="H1238" s="4">
        <f>[1]Inputs!AR1481</f>
        <v>32.900211384930373</v>
      </c>
      <c r="I1238" t="s">
        <v>127</v>
      </c>
      <c r="N1238" s="2"/>
    </row>
    <row r="1239" spans="1:14" x14ac:dyDescent="0.35">
      <c r="A1239" t="s">
        <v>572</v>
      </c>
      <c r="B1239" t="s">
        <v>52</v>
      </c>
      <c r="C1239" t="s">
        <v>80</v>
      </c>
      <c r="D1239" t="s">
        <v>155</v>
      </c>
      <c r="E1239" t="s">
        <v>122</v>
      </c>
      <c r="G1239" t="str">
        <f>[1]Inputs!E1482</f>
        <v xml:space="preserve">    OC</v>
      </c>
      <c r="H1239" s="4">
        <f>[1]Inputs!AR1482</f>
        <v>54.785748955306552</v>
      </c>
      <c r="I1239" t="s">
        <v>127</v>
      </c>
      <c r="N1239" s="2"/>
    </row>
    <row r="1240" spans="1:14" x14ac:dyDescent="0.35">
      <c r="A1240" t="s">
        <v>572</v>
      </c>
      <c r="B1240" t="s">
        <v>52</v>
      </c>
      <c r="C1240" t="s">
        <v>80</v>
      </c>
      <c r="D1240" t="s">
        <v>155</v>
      </c>
      <c r="E1240" t="s">
        <v>122</v>
      </c>
      <c r="G1240" t="str">
        <f>[1]Inputs!E1483</f>
        <v xml:space="preserve">    CH4</v>
      </c>
      <c r="H1240" s="4">
        <f>[1]Inputs!AR1483</f>
        <v>8704.4152050946504</v>
      </c>
      <c r="I1240" t="s">
        <v>127</v>
      </c>
      <c r="N1240" s="2"/>
    </row>
    <row r="1241" spans="1:14" x14ac:dyDescent="0.35">
      <c r="A1241" t="s">
        <v>572</v>
      </c>
      <c r="B1241" t="s">
        <v>52</v>
      </c>
      <c r="C1241" t="s">
        <v>80</v>
      </c>
      <c r="D1241" t="s">
        <v>155</v>
      </c>
      <c r="E1241" t="s">
        <v>122</v>
      </c>
      <c r="G1241" t="str">
        <f>[1]Inputs!E1484</f>
        <v xml:space="preserve">    N2O</v>
      </c>
      <c r="H1241" s="4">
        <f>[1]Inputs!AR1484</f>
        <v>80.960533486730299</v>
      </c>
      <c r="I1241" t="s">
        <v>127</v>
      </c>
      <c r="N1241" s="2"/>
    </row>
    <row r="1242" spans="1:14" x14ac:dyDescent="0.35">
      <c r="A1242" t="s">
        <v>572</v>
      </c>
      <c r="B1242" t="s">
        <v>52</v>
      </c>
      <c r="C1242" t="s">
        <v>80</v>
      </c>
      <c r="D1242" t="s">
        <v>155</v>
      </c>
      <c r="E1242" t="s">
        <v>122</v>
      </c>
      <c r="G1242" t="str">
        <f>[1]Inputs!E1485</f>
        <v xml:space="preserve">    CO2</v>
      </c>
      <c r="H1242" s="4">
        <f>[1]Inputs!AR1485</f>
        <v>5481665.203029125</v>
      </c>
      <c r="I1242" t="s">
        <v>127</v>
      </c>
      <c r="N1242" s="2"/>
    </row>
    <row r="1243" spans="1:14" x14ac:dyDescent="0.35">
      <c r="A1243" t="s">
        <v>572</v>
      </c>
      <c r="B1243" t="s">
        <v>52</v>
      </c>
      <c r="C1243" t="s">
        <v>80</v>
      </c>
      <c r="D1243" t="s">
        <v>155</v>
      </c>
      <c r="E1243" t="s">
        <v>122</v>
      </c>
      <c r="G1243" t="str">
        <f>[1]Inputs!E1486</f>
        <v xml:space="preserve">    CO2 (w/ C in VOC &amp; CO)</v>
      </c>
      <c r="H1243" s="4">
        <f>[1]Inputs!AR1486</f>
        <v>5486351.224674087</v>
      </c>
      <c r="I1243" t="s">
        <v>127</v>
      </c>
      <c r="N1243" s="2"/>
    </row>
    <row r="1244" spans="1:14" x14ac:dyDescent="0.35">
      <c r="A1244" t="s">
        <v>572</v>
      </c>
      <c r="B1244" t="s">
        <v>52</v>
      </c>
      <c r="C1244" t="s">
        <v>80</v>
      </c>
      <c r="D1244" t="s">
        <v>155</v>
      </c>
      <c r="E1244" t="s">
        <v>122</v>
      </c>
      <c r="G1244" t="str">
        <f>[1]Inputs!E1487</f>
        <v xml:space="preserve">    GHGs</v>
      </c>
      <c r="H1244" s="4">
        <f>[1]Inputs!AR1487</f>
        <v>5767845.0234277854</v>
      </c>
      <c r="I1244" t="s">
        <v>127</v>
      </c>
      <c r="N1244" s="2"/>
    </row>
    <row r="1245" spans="1:14" x14ac:dyDescent="0.35">
      <c r="A1245" t="s">
        <v>572</v>
      </c>
      <c r="B1245" t="s">
        <v>52</v>
      </c>
      <c r="C1245" t="s">
        <v>80</v>
      </c>
      <c r="D1245" t="s">
        <v>155</v>
      </c>
      <c r="E1245" t="s">
        <v>122</v>
      </c>
      <c r="G1245" t="str">
        <f>[1]Inputs!E1488</f>
        <v>Urban Emissions: grams per ton</v>
      </c>
      <c r="H1245" s="4">
        <f>[1]Inputs!AR1488</f>
        <v>0</v>
      </c>
      <c r="N1245" s="2"/>
    </row>
    <row r="1246" spans="1:14" x14ac:dyDescent="0.35">
      <c r="A1246" t="s">
        <v>572</v>
      </c>
      <c r="B1246" t="s">
        <v>52</v>
      </c>
      <c r="C1246" t="s">
        <v>80</v>
      </c>
      <c r="D1246" t="s">
        <v>155</v>
      </c>
      <c r="E1246" t="s">
        <v>122</v>
      </c>
      <c r="G1246" t="str">
        <f>[1]Inputs!E1489</f>
        <v xml:space="preserve">    VOC</v>
      </c>
      <c r="H1246" s="4">
        <f>[1]Inputs!AR1489</f>
        <v>62.489241059613114</v>
      </c>
      <c r="I1246" t="s">
        <v>127</v>
      </c>
      <c r="N1246" s="2"/>
    </row>
    <row r="1247" spans="1:14" x14ac:dyDescent="0.35">
      <c r="A1247" t="s">
        <v>572</v>
      </c>
      <c r="B1247" t="s">
        <v>52</v>
      </c>
      <c r="C1247" t="s">
        <v>80</v>
      </c>
      <c r="D1247" t="s">
        <v>155</v>
      </c>
      <c r="E1247" t="s">
        <v>122</v>
      </c>
      <c r="G1247" t="str">
        <f>[1]Inputs!E1490</f>
        <v xml:space="preserve">    CO</v>
      </c>
      <c r="H1247" s="4">
        <f>[1]Inputs!AR1490</f>
        <v>201.06753560847883</v>
      </c>
      <c r="I1247" t="s">
        <v>127</v>
      </c>
      <c r="N1247" s="2"/>
    </row>
    <row r="1248" spans="1:14" x14ac:dyDescent="0.35">
      <c r="A1248" t="s">
        <v>572</v>
      </c>
      <c r="B1248" t="s">
        <v>52</v>
      </c>
      <c r="C1248" t="s">
        <v>80</v>
      </c>
      <c r="D1248" t="s">
        <v>155</v>
      </c>
      <c r="E1248" t="s">
        <v>122</v>
      </c>
      <c r="G1248" t="str">
        <f>[1]Inputs!E1491</f>
        <v xml:space="preserve">    NOx</v>
      </c>
      <c r="H1248" s="4">
        <f>[1]Inputs!AR1491</f>
        <v>412.39232119454357</v>
      </c>
      <c r="I1248" t="s">
        <v>127</v>
      </c>
      <c r="N1248" s="2"/>
    </row>
    <row r="1249" spans="1:14" x14ac:dyDescent="0.35">
      <c r="A1249" t="s">
        <v>572</v>
      </c>
      <c r="B1249" t="s">
        <v>52</v>
      </c>
      <c r="C1249" t="s">
        <v>80</v>
      </c>
      <c r="D1249" t="s">
        <v>155</v>
      </c>
      <c r="E1249" t="s">
        <v>122</v>
      </c>
      <c r="G1249" t="str">
        <f>[1]Inputs!E1492</f>
        <v xml:space="preserve">    PM10</v>
      </c>
      <c r="H1249" s="4">
        <f>[1]Inputs!AR1492</f>
        <v>49.408324380520789</v>
      </c>
      <c r="I1249" t="s">
        <v>127</v>
      </c>
      <c r="N1249" s="2"/>
    </row>
    <row r="1250" spans="1:14" x14ac:dyDescent="0.35">
      <c r="A1250" t="s">
        <v>572</v>
      </c>
      <c r="B1250" t="s">
        <v>52</v>
      </c>
      <c r="C1250" t="s">
        <v>80</v>
      </c>
      <c r="D1250" t="s">
        <v>155</v>
      </c>
      <c r="E1250" t="s">
        <v>122</v>
      </c>
      <c r="G1250" t="str">
        <f>[1]Inputs!E1493</f>
        <v xml:space="preserve">    PM2.5</v>
      </c>
      <c r="H1250" s="4">
        <f>[1]Inputs!AR1493</f>
        <v>41.434548338837274</v>
      </c>
      <c r="I1250" t="s">
        <v>127</v>
      </c>
      <c r="N1250" s="2"/>
    </row>
    <row r="1251" spans="1:14" x14ac:dyDescent="0.35">
      <c r="A1251" t="s">
        <v>572</v>
      </c>
      <c r="B1251" t="s">
        <v>52</v>
      </c>
      <c r="C1251" t="s">
        <v>80</v>
      </c>
      <c r="D1251" t="s">
        <v>155</v>
      </c>
      <c r="E1251" t="s">
        <v>122</v>
      </c>
      <c r="G1251" t="str">
        <f>[1]Inputs!E1494</f>
        <v xml:space="preserve">    SOx</v>
      </c>
      <c r="H1251" s="4">
        <f>[1]Inputs!AR1494</f>
        <v>389.40151451436691</v>
      </c>
      <c r="I1251" t="s">
        <v>127</v>
      </c>
      <c r="N1251" s="2"/>
    </row>
    <row r="1252" spans="1:14" x14ac:dyDescent="0.35">
      <c r="A1252" t="s">
        <v>572</v>
      </c>
      <c r="B1252" t="s">
        <v>52</v>
      </c>
      <c r="C1252" t="s">
        <v>80</v>
      </c>
      <c r="D1252" t="s">
        <v>155</v>
      </c>
      <c r="E1252" t="s">
        <v>122</v>
      </c>
      <c r="G1252" t="str">
        <f>[1]Inputs!E1495</f>
        <v xml:space="preserve">    BC</v>
      </c>
      <c r="H1252" s="4">
        <f>[1]Inputs!AR1495</f>
        <v>2.4337493630904068</v>
      </c>
      <c r="I1252" t="s">
        <v>127</v>
      </c>
      <c r="N1252" s="2"/>
    </row>
    <row r="1253" spans="1:14" x14ac:dyDescent="0.35">
      <c r="A1253" t="s">
        <v>572</v>
      </c>
      <c r="B1253" t="s">
        <v>52</v>
      </c>
      <c r="C1253" t="s">
        <v>80</v>
      </c>
      <c r="D1253" t="s">
        <v>155</v>
      </c>
      <c r="E1253" t="s">
        <v>122</v>
      </c>
      <c r="G1253" t="str">
        <f>[1]Inputs!E1496</f>
        <v xml:space="preserve">    OC</v>
      </c>
      <c r="H1253" s="4">
        <f>[1]Inputs!AR1496</f>
        <v>9.6832980466738121</v>
      </c>
      <c r="I1253" t="s">
        <v>127</v>
      </c>
      <c r="N1253" s="2"/>
    </row>
    <row r="1254" spans="1:14" x14ac:dyDescent="0.35">
      <c r="A1254" t="s">
        <v>572</v>
      </c>
      <c r="B1254" t="s">
        <v>52</v>
      </c>
      <c r="C1254" t="s">
        <v>80</v>
      </c>
      <c r="D1254" t="s">
        <v>155</v>
      </c>
      <c r="E1254" t="s">
        <v>122</v>
      </c>
      <c r="G1254" t="str">
        <f>[1]Inputs!E1497</f>
        <v>Other GHG Emissions</v>
      </c>
      <c r="H1254" s="4">
        <f>[1]Inputs!AR1497</f>
        <v>0</v>
      </c>
      <c r="I1254" t="s">
        <v>127</v>
      </c>
      <c r="N1254" s="2"/>
    </row>
    <row r="1255" spans="1:14" x14ac:dyDescent="0.35">
      <c r="A1255" t="s">
        <v>572</v>
      </c>
      <c r="B1255" t="s">
        <v>96</v>
      </c>
      <c r="C1255" t="s">
        <v>250</v>
      </c>
      <c r="D1255" t="s">
        <v>16</v>
      </c>
      <c r="E1255" t="s">
        <v>122</v>
      </c>
      <c r="G1255" t="str">
        <f>[1]Catalyst!A133</f>
        <v>Energy Use: mmBtu/ton of product</v>
      </c>
      <c r="H1255" s="4">
        <f>[1]Catalyst!V133</f>
        <v>0</v>
      </c>
      <c r="N1255" s="2"/>
    </row>
    <row r="1256" spans="1:14" x14ac:dyDescent="0.35">
      <c r="A1256" t="s">
        <v>572</v>
      </c>
      <c r="B1256" t="s">
        <v>96</v>
      </c>
      <c r="C1256" t="s">
        <v>250</v>
      </c>
      <c r="D1256" t="s">
        <v>16</v>
      </c>
      <c r="E1256" t="s">
        <v>122</v>
      </c>
      <c r="G1256" t="str">
        <f>[1]Catalyst!A134</f>
        <v xml:space="preserve">     Total Energy</v>
      </c>
      <c r="H1256" s="4">
        <f ca="1">[1]Catalyst!V134</f>
        <v>98.925498680396998</v>
      </c>
      <c r="I1256" t="s">
        <v>125</v>
      </c>
      <c r="N1256" s="2"/>
    </row>
    <row r="1257" spans="1:14" x14ac:dyDescent="0.35">
      <c r="A1257" t="s">
        <v>572</v>
      </c>
      <c r="B1257" t="s">
        <v>96</v>
      </c>
      <c r="C1257" t="s">
        <v>250</v>
      </c>
      <c r="D1257" t="s">
        <v>16</v>
      </c>
      <c r="E1257" t="s">
        <v>122</v>
      </c>
      <c r="G1257" t="str">
        <f>[1]Catalyst!A135</f>
        <v xml:space="preserve">     Fossil Fuels</v>
      </c>
      <c r="H1257" s="4">
        <f ca="1">[1]Catalyst!V135</f>
        <v>95.140424472383984</v>
      </c>
      <c r="I1257" t="s">
        <v>125</v>
      </c>
      <c r="N1257" s="2"/>
    </row>
    <row r="1258" spans="1:14" x14ac:dyDescent="0.35">
      <c r="A1258" t="s">
        <v>572</v>
      </c>
      <c r="B1258" t="s">
        <v>96</v>
      </c>
      <c r="C1258" t="s">
        <v>250</v>
      </c>
      <c r="D1258" t="s">
        <v>16</v>
      </c>
      <c r="E1258" t="s">
        <v>122</v>
      </c>
      <c r="G1258" t="str">
        <f>[1]Catalyst!A136</f>
        <v xml:space="preserve">     Coal</v>
      </c>
      <c r="H1258" s="4">
        <f ca="1">[1]Catalyst!V136</f>
        <v>8.7041045524808229</v>
      </c>
      <c r="I1258" t="s">
        <v>125</v>
      </c>
      <c r="N1258" s="2"/>
    </row>
    <row r="1259" spans="1:14" x14ac:dyDescent="0.35">
      <c r="A1259" t="s">
        <v>572</v>
      </c>
      <c r="B1259" t="s">
        <v>96</v>
      </c>
      <c r="C1259" t="s">
        <v>250</v>
      </c>
      <c r="D1259" t="s">
        <v>16</v>
      </c>
      <c r="E1259" t="s">
        <v>122</v>
      </c>
      <c r="G1259" t="str">
        <f>[1]Catalyst!A137</f>
        <v xml:space="preserve">     Natural Gas</v>
      </c>
      <c r="H1259" s="4">
        <f ca="1">[1]Catalyst!V137</f>
        <v>82.740549131925107</v>
      </c>
      <c r="I1259" t="s">
        <v>125</v>
      </c>
      <c r="N1259" s="2"/>
    </row>
    <row r="1260" spans="1:14" x14ac:dyDescent="0.35">
      <c r="A1260" t="s">
        <v>572</v>
      </c>
      <c r="B1260" t="s">
        <v>96</v>
      </c>
      <c r="C1260" t="s">
        <v>250</v>
      </c>
      <c r="D1260" t="s">
        <v>16</v>
      </c>
      <c r="E1260" t="s">
        <v>122</v>
      </c>
      <c r="G1260" t="str">
        <f>[1]Catalyst!A138</f>
        <v xml:space="preserve">     Petroleum</v>
      </c>
      <c r="H1260" s="4">
        <f ca="1">[1]Catalyst!V138</f>
        <v>3.6957707879780579</v>
      </c>
      <c r="I1260" t="s">
        <v>125</v>
      </c>
      <c r="N1260" s="2"/>
    </row>
    <row r="1261" spans="1:14" x14ac:dyDescent="0.35">
      <c r="A1261" t="s">
        <v>572</v>
      </c>
      <c r="B1261" t="s">
        <v>96</v>
      </c>
      <c r="C1261" t="s">
        <v>250</v>
      </c>
      <c r="D1261" t="s">
        <v>16</v>
      </c>
      <c r="E1261" t="s">
        <v>122</v>
      </c>
      <c r="G1261" t="str">
        <f>[1]Catalyst!A139</f>
        <v>Water consumption, gallons/ton</v>
      </c>
      <c r="H1261" s="4">
        <f ca="1">[1]Catalyst!V139</f>
        <v>2848.0286462711556</v>
      </c>
      <c r="I1261" t="s">
        <v>136</v>
      </c>
      <c r="N1261" s="2"/>
    </row>
    <row r="1262" spans="1:14" x14ac:dyDescent="0.35">
      <c r="A1262" t="s">
        <v>572</v>
      </c>
      <c r="B1262" t="s">
        <v>96</v>
      </c>
      <c r="C1262" t="s">
        <v>250</v>
      </c>
      <c r="D1262" t="s">
        <v>16</v>
      </c>
      <c r="E1262" t="s">
        <v>122</v>
      </c>
      <c r="G1262" t="str">
        <f>[1]Catalyst!A140</f>
        <v>Total Emissions: grams/ton</v>
      </c>
      <c r="H1262" s="4">
        <f>[1]Catalyst!V140</f>
        <v>0</v>
      </c>
      <c r="N1262" s="2"/>
    </row>
    <row r="1263" spans="1:14" x14ac:dyDescent="0.35">
      <c r="A1263" t="s">
        <v>572</v>
      </c>
      <c r="B1263" t="s">
        <v>96</v>
      </c>
      <c r="C1263" t="s">
        <v>250</v>
      </c>
      <c r="D1263" t="s">
        <v>16</v>
      </c>
      <c r="E1263" t="s">
        <v>122</v>
      </c>
      <c r="G1263" t="str">
        <f>[1]Catalyst!A141</f>
        <v xml:space="preserve">     VOC</v>
      </c>
      <c r="H1263" s="4">
        <f ca="1">[1]Catalyst!V141</f>
        <v>1399.9311937435468</v>
      </c>
      <c r="I1263" t="s">
        <v>127</v>
      </c>
      <c r="N1263" s="2"/>
    </row>
    <row r="1264" spans="1:14" x14ac:dyDescent="0.35">
      <c r="A1264" t="s">
        <v>572</v>
      </c>
      <c r="B1264" t="s">
        <v>96</v>
      </c>
      <c r="C1264" t="s">
        <v>250</v>
      </c>
      <c r="D1264" t="s">
        <v>16</v>
      </c>
      <c r="E1264" t="s">
        <v>122</v>
      </c>
      <c r="G1264" t="str">
        <f>[1]Catalyst!A142</f>
        <v xml:space="preserve">     CO</v>
      </c>
      <c r="H1264" s="4">
        <f ca="1">[1]Catalyst!V142</f>
        <v>4938.2127099495683</v>
      </c>
      <c r="I1264" t="s">
        <v>127</v>
      </c>
      <c r="N1264" s="2"/>
    </row>
    <row r="1265" spans="1:14" x14ac:dyDescent="0.35">
      <c r="A1265" t="s">
        <v>572</v>
      </c>
      <c r="B1265" t="s">
        <v>96</v>
      </c>
      <c r="C1265" t="s">
        <v>250</v>
      </c>
      <c r="D1265" t="s">
        <v>16</v>
      </c>
      <c r="E1265" t="s">
        <v>122</v>
      </c>
      <c r="G1265" t="str">
        <f>[1]Catalyst!A143</f>
        <v xml:space="preserve">     NOx</v>
      </c>
      <c r="H1265" s="4">
        <f ca="1">[1]Catalyst!V143</f>
        <v>6508.9882165561467</v>
      </c>
      <c r="I1265" t="s">
        <v>127</v>
      </c>
      <c r="N1265" s="2"/>
    </row>
    <row r="1266" spans="1:14" x14ac:dyDescent="0.35">
      <c r="A1266" t="s">
        <v>572</v>
      </c>
      <c r="B1266" t="s">
        <v>96</v>
      </c>
      <c r="C1266" t="s">
        <v>250</v>
      </c>
      <c r="D1266" t="s">
        <v>16</v>
      </c>
      <c r="E1266" t="s">
        <v>122</v>
      </c>
      <c r="G1266" t="str">
        <f>[1]Catalyst!A144</f>
        <v xml:space="preserve">     PM10</v>
      </c>
      <c r="H1266" s="4">
        <f ca="1">[1]Catalyst!V144</f>
        <v>583.59001678290019</v>
      </c>
      <c r="I1266" t="s">
        <v>127</v>
      </c>
      <c r="N1266" s="2"/>
    </row>
    <row r="1267" spans="1:14" x14ac:dyDescent="0.35">
      <c r="A1267" t="s">
        <v>572</v>
      </c>
      <c r="B1267" t="s">
        <v>96</v>
      </c>
      <c r="C1267" t="s">
        <v>250</v>
      </c>
      <c r="D1267" t="s">
        <v>16</v>
      </c>
      <c r="E1267" t="s">
        <v>122</v>
      </c>
      <c r="G1267" t="str">
        <f>[1]Catalyst!A145</f>
        <v xml:space="preserve">     PM2.5</v>
      </c>
      <c r="H1267" s="4">
        <f ca="1">[1]Catalyst!V145</f>
        <v>467.21687945340176</v>
      </c>
      <c r="I1267" t="s">
        <v>127</v>
      </c>
      <c r="N1267" s="2"/>
    </row>
    <row r="1268" spans="1:14" x14ac:dyDescent="0.35">
      <c r="A1268" t="s">
        <v>572</v>
      </c>
      <c r="B1268" t="s">
        <v>96</v>
      </c>
      <c r="C1268" t="s">
        <v>250</v>
      </c>
      <c r="D1268" t="s">
        <v>16</v>
      </c>
      <c r="E1268" t="s">
        <v>122</v>
      </c>
      <c r="G1268" t="str">
        <f>[1]Catalyst!A146</f>
        <v xml:space="preserve">     SOx</v>
      </c>
      <c r="H1268" s="4">
        <f ca="1">[1]Catalyst!V146</f>
        <v>4048.68186562969</v>
      </c>
      <c r="I1268" t="s">
        <v>127</v>
      </c>
      <c r="N1268" s="2"/>
    </row>
    <row r="1269" spans="1:14" x14ac:dyDescent="0.35">
      <c r="A1269" t="s">
        <v>572</v>
      </c>
      <c r="B1269" t="s">
        <v>96</v>
      </c>
      <c r="C1269" t="s">
        <v>250</v>
      </c>
      <c r="D1269" t="s">
        <v>16</v>
      </c>
      <c r="E1269" t="s">
        <v>122</v>
      </c>
      <c r="G1269" t="str">
        <f>[1]Catalyst!A147</f>
        <v xml:space="preserve">     BC</v>
      </c>
      <c r="H1269" s="4">
        <f ca="1">[1]Catalyst!V147</f>
        <v>55.626193826618866</v>
      </c>
      <c r="I1269" t="s">
        <v>127</v>
      </c>
      <c r="N1269" s="2"/>
    </row>
    <row r="1270" spans="1:14" x14ac:dyDescent="0.35">
      <c r="A1270" t="s">
        <v>572</v>
      </c>
      <c r="B1270" t="s">
        <v>96</v>
      </c>
      <c r="C1270" t="s">
        <v>250</v>
      </c>
      <c r="D1270" t="s">
        <v>16</v>
      </c>
      <c r="E1270" t="s">
        <v>122</v>
      </c>
      <c r="G1270" t="str">
        <f>[1]Catalyst!A148</f>
        <v xml:space="preserve">     OC</v>
      </c>
      <c r="H1270" s="4">
        <f ca="1">[1]Catalyst!V148</f>
        <v>142.50793510901411</v>
      </c>
      <c r="I1270" t="s">
        <v>127</v>
      </c>
      <c r="N1270" s="2"/>
    </row>
    <row r="1271" spans="1:14" x14ac:dyDescent="0.35">
      <c r="A1271" t="s">
        <v>572</v>
      </c>
      <c r="B1271" t="s">
        <v>96</v>
      </c>
      <c r="C1271" t="s">
        <v>250</v>
      </c>
      <c r="D1271" t="s">
        <v>16</v>
      </c>
      <c r="E1271" t="s">
        <v>122</v>
      </c>
      <c r="G1271" t="str">
        <f>[1]Catalyst!A149</f>
        <v xml:space="preserve">     CH4</v>
      </c>
      <c r="H1271" s="4">
        <f ca="1">[1]Catalyst!V149</f>
        <v>17959.287665843476</v>
      </c>
      <c r="I1271" t="s">
        <v>127</v>
      </c>
      <c r="N1271" s="2"/>
    </row>
    <row r="1272" spans="1:14" x14ac:dyDescent="0.35">
      <c r="A1272" t="s">
        <v>572</v>
      </c>
      <c r="B1272" t="s">
        <v>96</v>
      </c>
      <c r="C1272" t="s">
        <v>250</v>
      </c>
      <c r="D1272" t="s">
        <v>16</v>
      </c>
      <c r="E1272" t="s">
        <v>122</v>
      </c>
      <c r="G1272" t="str">
        <f>[1]Catalyst!A150</f>
        <v xml:space="preserve">     N2O</v>
      </c>
      <c r="H1272" s="4">
        <f ca="1">[1]Catalyst!V150</f>
        <v>135.44594731054013</v>
      </c>
      <c r="I1272" t="s">
        <v>127</v>
      </c>
      <c r="N1272" s="2"/>
    </row>
    <row r="1273" spans="1:14" x14ac:dyDescent="0.35">
      <c r="A1273" t="s">
        <v>572</v>
      </c>
      <c r="B1273" t="s">
        <v>96</v>
      </c>
      <c r="C1273" t="s">
        <v>250</v>
      </c>
      <c r="D1273" t="s">
        <v>16</v>
      </c>
      <c r="E1273" t="s">
        <v>122</v>
      </c>
      <c r="G1273" t="str">
        <f>[1]Catalyst!A151</f>
        <v xml:space="preserve">     CO2</v>
      </c>
      <c r="H1273" s="4">
        <f ca="1">[1]Catalyst!V151</f>
        <v>5555366.0735320561</v>
      </c>
      <c r="I1273" t="s">
        <v>127</v>
      </c>
      <c r="N1273" s="2"/>
    </row>
    <row r="1274" spans="1:14" x14ac:dyDescent="0.35">
      <c r="A1274" t="s">
        <v>572</v>
      </c>
      <c r="B1274" t="s">
        <v>96</v>
      </c>
      <c r="C1274" t="s">
        <v>250</v>
      </c>
      <c r="D1274" t="s">
        <v>16</v>
      </c>
      <c r="E1274" t="s">
        <v>122</v>
      </c>
      <c r="G1274" t="str">
        <f>[1]Catalyst!A152</f>
        <v>Urban Emissions: grams/ton</v>
      </c>
      <c r="H1274" s="4">
        <f>[1]Catalyst!V152</f>
        <v>0</v>
      </c>
      <c r="N1274" s="2"/>
    </row>
    <row r="1275" spans="1:14" x14ac:dyDescent="0.35">
      <c r="A1275" t="s">
        <v>572</v>
      </c>
      <c r="B1275" t="s">
        <v>96</v>
      </c>
      <c r="C1275" t="s">
        <v>250</v>
      </c>
      <c r="D1275" t="s">
        <v>16</v>
      </c>
      <c r="E1275" t="s">
        <v>122</v>
      </c>
      <c r="G1275" t="str">
        <f>[1]Catalyst!A153</f>
        <v xml:space="preserve">     VOC</v>
      </c>
      <c r="H1275" s="4">
        <f ca="1">[1]Catalyst!V153</f>
        <v>110.99450212888067</v>
      </c>
      <c r="I1275" t="s">
        <v>127</v>
      </c>
      <c r="N1275" s="2"/>
    </row>
    <row r="1276" spans="1:14" x14ac:dyDescent="0.35">
      <c r="A1276" t="s">
        <v>572</v>
      </c>
      <c r="B1276" t="s">
        <v>96</v>
      </c>
      <c r="C1276" t="s">
        <v>250</v>
      </c>
      <c r="D1276" t="s">
        <v>16</v>
      </c>
      <c r="E1276" t="s">
        <v>122</v>
      </c>
      <c r="G1276" t="str">
        <f>[1]Catalyst!A154</f>
        <v xml:space="preserve">     CO</v>
      </c>
      <c r="H1276" s="4">
        <f ca="1">[1]Catalyst!V154</f>
        <v>286.09332214385591</v>
      </c>
      <c r="I1276" t="s">
        <v>127</v>
      </c>
      <c r="N1276" s="2"/>
    </row>
    <row r="1277" spans="1:14" x14ac:dyDescent="0.35">
      <c r="A1277" t="s">
        <v>572</v>
      </c>
      <c r="B1277" t="s">
        <v>96</v>
      </c>
      <c r="C1277" t="s">
        <v>250</v>
      </c>
      <c r="D1277" t="s">
        <v>16</v>
      </c>
      <c r="E1277" t="s">
        <v>122</v>
      </c>
      <c r="G1277" t="str">
        <f>[1]Catalyst!A155</f>
        <v xml:space="preserve">     NOx</v>
      </c>
      <c r="H1277" s="4">
        <f ca="1">[1]Catalyst!V155</f>
        <v>434.30609042665299</v>
      </c>
      <c r="I1277" t="s">
        <v>127</v>
      </c>
      <c r="N1277" s="2"/>
    </row>
    <row r="1278" spans="1:14" x14ac:dyDescent="0.35">
      <c r="A1278" t="s">
        <v>572</v>
      </c>
      <c r="B1278" t="s">
        <v>96</v>
      </c>
      <c r="C1278" t="s">
        <v>250</v>
      </c>
      <c r="D1278" t="s">
        <v>16</v>
      </c>
      <c r="E1278" t="s">
        <v>122</v>
      </c>
      <c r="G1278" t="str">
        <f>[1]Catalyst!A156</f>
        <v xml:space="preserve">     PM10</v>
      </c>
      <c r="H1278" s="4">
        <f ca="1">[1]Catalyst!V156</f>
        <v>26.093155476487151</v>
      </c>
      <c r="I1278" t="s">
        <v>127</v>
      </c>
      <c r="N1278" s="2"/>
    </row>
    <row r="1279" spans="1:14" x14ac:dyDescent="0.35">
      <c r="A1279" t="s">
        <v>572</v>
      </c>
      <c r="B1279" t="s">
        <v>96</v>
      </c>
      <c r="C1279" t="s">
        <v>250</v>
      </c>
      <c r="D1279" t="s">
        <v>16</v>
      </c>
      <c r="E1279" t="s">
        <v>122</v>
      </c>
      <c r="G1279" t="str">
        <f>[1]Catalyst!A157</f>
        <v xml:space="preserve">     PM2.5</v>
      </c>
      <c r="H1279" s="4">
        <f ca="1">[1]Catalyst!V157</f>
        <v>22.976874904677171</v>
      </c>
      <c r="I1279" t="s">
        <v>127</v>
      </c>
      <c r="N1279" s="2"/>
    </row>
    <row r="1280" spans="1:14" x14ac:dyDescent="0.35">
      <c r="A1280" t="s">
        <v>572</v>
      </c>
      <c r="B1280" t="s">
        <v>96</v>
      </c>
      <c r="C1280" t="s">
        <v>250</v>
      </c>
      <c r="D1280" t="s">
        <v>16</v>
      </c>
      <c r="E1280" t="s">
        <v>122</v>
      </c>
      <c r="G1280" t="str">
        <f>[1]Catalyst!A158</f>
        <v xml:space="preserve">     SOx</v>
      </c>
      <c r="H1280" s="4">
        <f ca="1">[1]Catalyst!V158</f>
        <v>137.51766782254472</v>
      </c>
      <c r="I1280" t="s">
        <v>127</v>
      </c>
      <c r="N1280" s="2"/>
    </row>
    <row r="1281" spans="1:14" x14ac:dyDescent="0.35">
      <c r="A1281" t="s">
        <v>572</v>
      </c>
      <c r="B1281" t="s">
        <v>96</v>
      </c>
      <c r="C1281" t="s">
        <v>250</v>
      </c>
      <c r="D1281" t="s">
        <v>16</v>
      </c>
      <c r="E1281" t="s">
        <v>122</v>
      </c>
      <c r="G1281" t="str">
        <f>[1]Catalyst!A159</f>
        <v xml:space="preserve">     BC</v>
      </c>
      <c r="H1281" s="4">
        <f ca="1">[1]Catalyst!V159</f>
        <v>1.5611447319248339</v>
      </c>
      <c r="I1281" t="s">
        <v>127</v>
      </c>
      <c r="N1281" s="2"/>
    </row>
    <row r="1282" spans="1:14" x14ac:dyDescent="0.35">
      <c r="A1282" t="s">
        <v>572</v>
      </c>
      <c r="B1282" t="s">
        <v>96</v>
      </c>
      <c r="C1282" t="s">
        <v>250</v>
      </c>
      <c r="D1282" t="s">
        <v>16</v>
      </c>
      <c r="E1282" t="s">
        <v>122</v>
      </c>
      <c r="G1282" t="str">
        <f>[1]Catalyst!A160</f>
        <v xml:space="preserve">     OC</v>
      </c>
      <c r="H1282" s="4">
        <f ca="1">[1]Catalyst!V160</f>
        <v>6.9193289871473622</v>
      </c>
      <c r="I1282" t="s">
        <v>127</v>
      </c>
      <c r="N1282" s="2"/>
    </row>
    <row r="1283" spans="1:14" x14ac:dyDescent="0.35">
      <c r="A1283" t="s">
        <v>572</v>
      </c>
      <c r="B1283" t="s">
        <v>92</v>
      </c>
      <c r="C1283" t="s">
        <v>255</v>
      </c>
      <c r="D1283" t="s">
        <v>16</v>
      </c>
      <c r="E1283" t="s">
        <v>122</v>
      </c>
      <c r="G1283" t="str">
        <f>[1]Catalyst!A133</f>
        <v>Energy Use: mmBtu/ton of product</v>
      </c>
      <c r="H1283" s="4">
        <f>[1]Catalyst!F133</f>
        <v>0</v>
      </c>
      <c r="J1283" t="s">
        <v>152</v>
      </c>
      <c r="N1283" s="2"/>
    </row>
    <row r="1284" spans="1:14" x14ac:dyDescent="0.35">
      <c r="A1284" t="s">
        <v>572</v>
      </c>
      <c r="B1284" t="s">
        <v>92</v>
      </c>
      <c r="C1284" t="s">
        <v>255</v>
      </c>
      <c r="D1284" t="s">
        <v>16</v>
      </c>
      <c r="E1284" t="s">
        <v>122</v>
      </c>
      <c r="G1284" t="str">
        <f>[1]Catalyst!A134</f>
        <v xml:space="preserve">     Total Energy</v>
      </c>
      <c r="H1284" s="4">
        <f ca="1">[1]Catalyst!F134</f>
        <v>177.79959831791797</v>
      </c>
      <c r="I1284" t="s">
        <v>125</v>
      </c>
      <c r="N1284" s="2"/>
    </row>
    <row r="1285" spans="1:14" x14ac:dyDescent="0.35">
      <c r="A1285" t="s">
        <v>572</v>
      </c>
      <c r="B1285" t="s">
        <v>92</v>
      </c>
      <c r="C1285" t="s">
        <v>255</v>
      </c>
      <c r="D1285" t="s">
        <v>16</v>
      </c>
      <c r="E1285" t="s">
        <v>122</v>
      </c>
      <c r="G1285" t="str">
        <f>[1]Catalyst!A135</f>
        <v xml:space="preserve">     Fossil Fuels</v>
      </c>
      <c r="H1285" s="4">
        <f ca="1">[1]Catalyst!F135</f>
        <v>171.69502658047796</v>
      </c>
      <c r="I1285" t="s">
        <v>125</v>
      </c>
      <c r="N1285" s="2"/>
    </row>
    <row r="1286" spans="1:14" x14ac:dyDescent="0.35">
      <c r="A1286" t="s">
        <v>572</v>
      </c>
      <c r="B1286" t="s">
        <v>92</v>
      </c>
      <c r="C1286" t="s">
        <v>255</v>
      </c>
      <c r="D1286" t="s">
        <v>16</v>
      </c>
      <c r="E1286" t="s">
        <v>122</v>
      </c>
      <c r="G1286" t="str">
        <f>[1]Catalyst!A136</f>
        <v xml:space="preserve">     Coal</v>
      </c>
      <c r="H1286" s="4">
        <f ca="1">[1]Catalyst!F136</f>
        <v>12.787873708893629</v>
      </c>
      <c r="I1286" t="s">
        <v>125</v>
      </c>
      <c r="N1286" s="2"/>
    </row>
    <row r="1287" spans="1:14" x14ac:dyDescent="0.35">
      <c r="A1287" t="s">
        <v>572</v>
      </c>
      <c r="B1287" t="s">
        <v>92</v>
      </c>
      <c r="C1287" t="s">
        <v>255</v>
      </c>
      <c r="D1287" t="s">
        <v>16</v>
      </c>
      <c r="E1287" t="s">
        <v>122</v>
      </c>
      <c r="G1287" t="str">
        <f>[1]Catalyst!A137</f>
        <v xml:space="preserve">     Natural Gas</v>
      </c>
      <c r="H1287" s="4">
        <f ca="1">[1]Catalyst!F137</f>
        <v>152.99931215256592</v>
      </c>
      <c r="I1287" t="s">
        <v>125</v>
      </c>
      <c r="N1287" s="2"/>
    </row>
    <row r="1288" spans="1:14" x14ac:dyDescent="0.35">
      <c r="A1288" t="s">
        <v>572</v>
      </c>
      <c r="B1288" t="s">
        <v>92</v>
      </c>
      <c r="C1288" t="s">
        <v>255</v>
      </c>
      <c r="D1288" t="s">
        <v>16</v>
      </c>
      <c r="E1288" t="s">
        <v>122</v>
      </c>
      <c r="G1288" t="str">
        <f>[1]Catalyst!A138</f>
        <v xml:space="preserve">     Petroleum</v>
      </c>
      <c r="H1288" s="4">
        <f ca="1">[1]Catalyst!F138</f>
        <v>5.9078407190183944</v>
      </c>
      <c r="I1288" t="s">
        <v>125</v>
      </c>
      <c r="N1288" s="2"/>
    </row>
    <row r="1289" spans="1:14" x14ac:dyDescent="0.35">
      <c r="A1289" t="s">
        <v>572</v>
      </c>
      <c r="B1289" t="s">
        <v>92</v>
      </c>
      <c r="C1289" t="s">
        <v>255</v>
      </c>
      <c r="D1289" t="s">
        <v>16</v>
      </c>
      <c r="E1289" t="s">
        <v>122</v>
      </c>
      <c r="G1289" t="str">
        <f>[1]Catalyst!A139</f>
        <v>Water consumption, gallons/ton</v>
      </c>
      <c r="H1289" s="4">
        <f ca="1">[1]Catalyst!F139</f>
        <v>4906.3906891971665</v>
      </c>
      <c r="I1289" t="s">
        <v>136</v>
      </c>
      <c r="N1289" s="2"/>
    </row>
    <row r="1290" spans="1:14" x14ac:dyDescent="0.35">
      <c r="A1290" t="s">
        <v>572</v>
      </c>
      <c r="B1290" t="s">
        <v>92</v>
      </c>
      <c r="C1290" t="s">
        <v>255</v>
      </c>
      <c r="D1290" t="s">
        <v>16</v>
      </c>
      <c r="E1290" t="s">
        <v>122</v>
      </c>
      <c r="G1290" t="str">
        <f>[1]Catalyst!A140</f>
        <v>Total Emissions: grams/ton</v>
      </c>
      <c r="H1290" s="4">
        <f>[1]Catalyst!F140</f>
        <v>0</v>
      </c>
      <c r="N1290" s="2"/>
    </row>
    <row r="1291" spans="1:14" x14ac:dyDescent="0.35">
      <c r="A1291" t="s">
        <v>572</v>
      </c>
      <c r="B1291" t="s">
        <v>92</v>
      </c>
      <c r="C1291" t="s">
        <v>255</v>
      </c>
      <c r="D1291" t="s">
        <v>16</v>
      </c>
      <c r="E1291" t="s">
        <v>122</v>
      </c>
      <c r="G1291" t="str">
        <f>[1]Catalyst!A141</f>
        <v xml:space="preserve">     VOC</v>
      </c>
      <c r="H1291" s="4">
        <f ca="1">[1]Catalyst!F141</f>
        <v>2523.6813696817153</v>
      </c>
      <c r="I1291" t="s">
        <v>127</v>
      </c>
      <c r="N1291" s="2"/>
    </row>
    <row r="1292" spans="1:14" x14ac:dyDescent="0.35">
      <c r="A1292" t="s">
        <v>572</v>
      </c>
      <c r="B1292" t="s">
        <v>92</v>
      </c>
      <c r="C1292" t="s">
        <v>255</v>
      </c>
      <c r="D1292" t="s">
        <v>16</v>
      </c>
      <c r="E1292" t="s">
        <v>122</v>
      </c>
      <c r="G1292" t="str">
        <f>[1]Catalyst!A142</f>
        <v xml:space="preserve">     CO</v>
      </c>
      <c r="H1292" s="4">
        <f ca="1">[1]Catalyst!F142</f>
        <v>8689.9974105638266</v>
      </c>
      <c r="I1292" t="s">
        <v>127</v>
      </c>
      <c r="N1292" s="2"/>
    </row>
    <row r="1293" spans="1:14" x14ac:dyDescent="0.35">
      <c r="A1293" t="s">
        <v>572</v>
      </c>
      <c r="B1293" t="s">
        <v>92</v>
      </c>
      <c r="C1293" t="s">
        <v>255</v>
      </c>
      <c r="D1293" t="s">
        <v>16</v>
      </c>
      <c r="E1293" t="s">
        <v>122</v>
      </c>
      <c r="G1293" t="str">
        <f>[1]Catalyst!A143</f>
        <v xml:space="preserve">     NOx</v>
      </c>
      <c r="H1293" s="4">
        <f ca="1">[1]Catalyst!F143</f>
        <v>11474.276112060057</v>
      </c>
      <c r="I1293" t="s">
        <v>127</v>
      </c>
      <c r="N1293" s="2"/>
    </row>
    <row r="1294" spans="1:14" x14ac:dyDescent="0.35">
      <c r="A1294" t="s">
        <v>572</v>
      </c>
      <c r="B1294" t="s">
        <v>92</v>
      </c>
      <c r="C1294" t="s">
        <v>255</v>
      </c>
      <c r="D1294" t="s">
        <v>16</v>
      </c>
      <c r="E1294" t="s">
        <v>122</v>
      </c>
      <c r="G1294" t="str">
        <f>[1]Catalyst!A144</f>
        <v xml:space="preserve">     PM10</v>
      </c>
      <c r="H1294" s="4">
        <f ca="1">[1]Catalyst!F144</f>
        <v>918.44611143259851</v>
      </c>
      <c r="I1294" t="s">
        <v>127</v>
      </c>
      <c r="N1294" s="2"/>
    </row>
    <row r="1295" spans="1:14" x14ac:dyDescent="0.35">
      <c r="A1295" t="s">
        <v>572</v>
      </c>
      <c r="B1295" t="s">
        <v>92</v>
      </c>
      <c r="C1295" t="s">
        <v>255</v>
      </c>
      <c r="D1295" t="s">
        <v>16</v>
      </c>
      <c r="E1295" t="s">
        <v>122</v>
      </c>
      <c r="G1295" t="str">
        <f>[1]Catalyst!A145</f>
        <v xml:space="preserve">     PM2.5</v>
      </c>
      <c r="H1295" s="4">
        <f ca="1">[1]Catalyst!F145</f>
        <v>753.59412605501507</v>
      </c>
      <c r="I1295" t="s">
        <v>127</v>
      </c>
      <c r="N1295" s="2"/>
    </row>
    <row r="1296" spans="1:14" x14ac:dyDescent="0.35">
      <c r="A1296" t="s">
        <v>572</v>
      </c>
      <c r="B1296" t="s">
        <v>92</v>
      </c>
      <c r="C1296" t="s">
        <v>255</v>
      </c>
      <c r="D1296" t="s">
        <v>16</v>
      </c>
      <c r="E1296" t="s">
        <v>122</v>
      </c>
      <c r="G1296" t="str">
        <f>[1]Catalyst!A146</f>
        <v xml:space="preserve">     SOx</v>
      </c>
      <c r="H1296" s="4">
        <f ca="1">[1]Catalyst!F146</f>
        <v>5863.4976168957337</v>
      </c>
      <c r="I1296" t="s">
        <v>127</v>
      </c>
      <c r="N1296" s="2"/>
    </row>
    <row r="1297" spans="1:14" x14ac:dyDescent="0.35">
      <c r="A1297" t="s">
        <v>572</v>
      </c>
      <c r="B1297" t="s">
        <v>92</v>
      </c>
      <c r="C1297" t="s">
        <v>255</v>
      </c>
      <c r="D1297" t="s">
        <v>16</v>
      </c>
      <c r="E1297" t="s">
        <v>122</v>
      </c>
      <c r="G1297" t="str">
        <f>[1]Catalyst!A147</f>
        <v xml:space="preserve">     BC</v>
      </c>
      <c r="H1297" s="4">
        <f ca="1">[1]Catalyst!F147</f>
        <v>95.51141259381275</v>
      </c>
      <c r="I1297" t="s">
        <v>127</v>
      </c>
      <c r="N1297" s="2"/>
    </row>
    <row r="1298" spans="1:14" x14ac:dyDescent="0.35">
      <c r="A1298" t="s">
        <v>572</v>
      </c>
      <c r="B1298" t="s">
        <v>92</v>
      </c>
      <c r="C1298" t="s">
        <v>255</v>
      </c>
      <c r="D1298" t="s">
        <v>16</v>
      </c>
      <c r="E1298" t="s">
        <v>122</v>
      </c>
      <c r="G1298" t="str">
        <f>[1]Catalyst!A148</f>
        <v xml:space="preserve">     OC</v>
      </c>
      <c r="H1298" s="4">
        <f ca="1">[1]Catalyst!F148</f>
        <v>246.83978945043629</v>
      </c>
      <c r="I1298" t="s">
        <v>127</v>
      </c>
      <c r="N1298" s="2"/>
    </row>
    <row r="1299" spans="1:14" x14ac:dyDescent="0.35">
      <c r="A1299" t="s">
        <v>572</v>
      </c>
      <c r="B1299" t="s">
        <v>92</v>
      </c>
      <c r="C1299" t="s">
        <v>255</v>
      </c>
      <c r="D1299" t="s">
        <v>16</v>
      </c>
      <c r="E1299" t="s">
        <v>122</v>
      </c>
      <c r="G1299" t="str">
        <f>[1]Catalyst!A149</f>
        <v xml:space="preserve">     CH4</v>
      </c>
      <c r="H1299" s="4">
        <f ca="1">[1]Catalyst!F149</f>
        <v>32590.97563781081</v>
      </c>
      <c r="I1299" t="s">
        <v>127</v>
      </c>
      <c r="N1299" s="2"/>
    </row>
    <row r="1300" spans="1:14" x14ac:dyDescent="0.35">
      <c r="A1300" t="s">
        <v>572</v>
      </c>
      <c r="B1300" t="s">
        <v>92</v>
      </c>
      <c r="C1300" t="s">
        <v>255</v>
      </c>
      <c r="D1300" t="s">
        <v>16</v>
      </c>
      <c r="E1300" t="s">
        <v>122</v>
      </c>
      <c r="G1300" t="str">
        <f>[1]Catalyst!A150</f>
        <v xml:space="preserve">     N2O</v>
      </c>
      <c r="H1300" s="4">
        <f ca="1">[1]Catalyst!F150</f>
        <v>246.7704312094489</v>
      </c>
      <c r="I1300" t="s">
        <v>127</v>
      </c>
      <c r="N1300" s="2"/>
    </row>
    <row r="1301" spans="1:14" x14ac:dyDescent="0.35">
      <c r="A1301" t="s">
        <v>572</v>
      </c>
      <c r="B1301" t="s">
        <v>92</v>
      </c>
      <c r="C1301" t="s">
        <v>255</v>
      </c>
      <c r="D1301" t="s">
        <v>16</v>
      </c>
      <c r="E1301" t="s">
        <v>122</v>
      </c>
      <c r="G1301" t="str">
        <f>[1]Catalyst!A151</f>
        <v xml:space="preserve">     CO2</v>
      </c>
      <c r="H1301" s="4">
        <f ca="1">[1]Catalyst!F151</f>
        <v>9681455.6268236414</v>
      </c>
      <c r="I1301" t="s">
        <v>127</v>
      </c>
      <c r="N1301" s="2"/>
    </row>
    <row r="1302" spans="1:14" x14ac:dyDescent="0.35">
      <c r="A1302" t="s">
        <v>572</v>
      </c>
      <c r="B1302" t="s">
        <v>92</v>
      </c>
      <c r="C1302" t="s">
        <v>255</v>
      </c>
      <c r="D1302" t="s">
        <v>16</v>
      </c>
      <c r="E1302" t="s">
        <v>122</v>
      </c>
      <c r="G1302" t="str">
        <f>[1]Catalyst!A152</f>
        <v>Urban Emissions: grams/ton</v>
      </c>
      <c r="H1302" s="4">
        <f>[1]Catalyst!F152</f>
        <v>0</v>
      </c>
      <c r="N1302" s="2"/>
    </row>
    <row r="1303" spans="1:14" x14ac:dyDescent="0.35">
      <c r="A1303" t="s">
        <v>572</v>
      </c>
      <c r="B1303" t="s">
        <v>92</v>
      </c>
      <c r="C1303" t="s">
        <v>255</v>
      </c>
      <c r="D1303" t="s">
        <v>16</v>
      </c>
      <c r="E1303" t="s">
        <v>122</v>
      </c>
      <c r="G1303" t="str">
        <f>[1]Catalyst!A153</f>
        <v xml:space="preserve">     VOC</v>
      </c>
      <c r="H1303" s="4">
        <f ca="1">[1]Catalyst!F153</f>
        <v>210.36392498614364</v>
      </c>
      <c r="I1303" t="s">
        <v>127</v>
      </c>
      <c r="N1303" s="2"/>
    </row>
    <row r="1304" spans="1:14" x14ac:dyDescent="0.35">
      <c r="A1304" t="s">
        <v>572</v>
      </c>
      <c r="B1304" t="s">
        <v>92</v>
      </c>
      <c r="C1304" t="s">
        <v>255</v>
      </c>
      <c r="D1304" t="s">
        <v>16</v>
      </c>
      <c r="E1304" t="s">
        <v>122</v>
      </c>
      <c r="G1304" t="str">
        <f>[1]Catalyst!A154</f>
        <v xml:space="preserve">     CO</v>
      </c>
      <c r="H1304" s="4">
        <f ca="1">[1]Catalyst!F154</f>
        <v>522.67120980849893</v>
      </c>
      <c r="I1304" t="s">
        <v>127</v>
      </c>
      <c r="N1304" s="2"/>
    </row>
    <row r="1305" spans="1:14" x14ac:dyDescent="0.35">
      <c r="A1305" t="s">
        <v>572</v>
      </c>
      <c r="B1305" t="s">
        <v>92</v>
      </c>
      <c r="C1305" t="s">
        <v>255</v>
      </c>
      <c r="D1305" t="s">
        <v>16</v>
      </c>
      <c r="E1305" t="s">
        <v>122</v>
      </c>
      <c r="G1305" t="str">
        <f>[1]Catalyst!A155</f>
        <v xml:space="preserve">     NOx</v>
      </c>
      <c r="H1305" s="4">
        <f ca="1">[1]Catalyst!F155</f>
        <v>779.88514021156482</v>
      </c>
      <c r="I1305" t="s">
        <v>127</v>
      </c>
      <c r="N1305" s="2"/>
    </row>
    <row r="1306" spans="1:14" x14ac:dyDescent="0.35">
      <c r="A1306" t="s">
        <v>572</v>
      </c>
      <c r="B1306" t="s">
        <v>92</v>
      </c>
      <c r="C1306" t="s">
        <v>255</v>
      </c>
      <c r="D1306" t="s">
        <v>16</v>
      </c>
      <c r="E1306" t="s">
        <v>122</v>
      </c>
      <c r="G1306" t="str">
        <f>[1]Catalyst!A156</f>
        <v xml:space="preserve">     PM10</v>
      </c>
      <c r="H1306" s="4">
        <f ca="1">[1]Catalyst!F156</f>
        <v>46.080535746240514</v>
      </c>
      <c r="I1306" t="s">
        <v>127</v>
      </c>
      <c r="N1306" s="2"/>
    </row>
    <row r="1307" spans="1:14" x14ac:dyDescent="0.35">
      <c r="A1307" t="s">
        <v>572</v>
      </c>
      <c r="B1307" t="s">
        <v>92</v>
      </c>
      <c r="C1307" t="s">
        <v>255</v>
      </c>
      <c r="D1307" t="s">
        <v>16</v>
      </c>
      <c r="E1307" t="s">
        <v>122</v>
      </c>
      <c r="G1307" t="str">
        <f>[1]Catalyst!A157</f>
        <v xml:space="preserve">     PM2.5</v>
      </c>
      <c r="H1307" s="4">
        <f ca="1">[1]Catalyst!F157</f>
        <v>40.630785144971711</v>
      </c>
      <c r="I1307" t="s">
        <v>127</v>
      </c>
      <c r="N1307" s="2"/>
    </row>
    <row r="1308" spans="1:14" x14ac:dyDescent="0.35">
      <c r="A1308" t="s">
        <v>572</v>
      </c>
      <c r="B1308" t="s">
        <v>92</v>
      </c>
      <c r="C1308" t="s">
        <v>255</v>
      </c>
      <c r="D1308" t="s">
        <v>16</v>
      </c>
      <c r="E1308" t="s">
        <v>122</v>
      </c>
      <c r="G1308" t="str">
        <f>[1]Catalyst!A158</f>
        <v xml:space="preserve">     SOx</v>
      </c>
      <c r="H1308" s="4">
        <f ca="1">[1]Catalyst!F158</f>
        <v>232.76790820953647</v>
      </c>
      <c r="I1308" t="s">
        <v>127</v>
      </c>
      <c r="N1308" s="2"/>
    </row>
    <row r="1309" spans="1:14" x14ac:dyDescent="0.35">
      <c r="A1309" t="s">
        <v>572</v>
      </c>
      <c r="B1309" t="s">
        <v>92</v>
      </c>
      <c r="C1309" t="s">
        <v>255</v>
      </c>
      <c r="D1309" t="s">
        <v>16</v>
      </c>
      <c r="E1309" t="s">
        <v>122</v>
      </c>
      <c r="G1309" t="str">
        <f>[1]Catalyst!A159</f>
        <v xml:space="preserve">     BC</v>
      </c>
      <c r="H1309" s="4">
        <f ca="1">[1]Catalyst!F159</f>
        <v>2.7206654657081266</v>
      </c>
      <c r="I1309" t="s">
        <v>127</v>
      </c>
      <c r="N1309" s="2"/>
    </row>
    <row r="1310" spans="1:14" x14ac:dyDescent="0.35">
      <c r="A1310" t="s">
        <v>572</v>
      </c>
      <c r="B1310" t="s">
        <v>92</v>
      </c>
      <c r="C1310" t="s">
        <v>255</v>
      </c>
      <c r="D1310" t="s">
        <v>16</v>
      </c>
      <c r="E1310" t="s">
        <v>122</v>
      </c>
      <c r="G1310" t="str">
        <f>[1]Catalyst!A160</f>
        <v xml:space="preserve">     OC</v>
      </c>
      <c r="H1310" s="4">
        <f ca="1">[1]Catalyst!F160</f>
        <v>12.024843441118639</v>
      </c>
      <c r="I1310" t="s">
        <v>127</v>
      </c>
      <c r="N1310" s="2"/>
    </row>
    <row r="1311" spans="1:14" x14ac:dyDescent="0.35">
      <c r="A1311" t="s">
        <v>572</v>
      </c>
      <c r="B1311" t="s">
        <v>23</v>
      </c>
      <c r="C1311" t="s">
        <v>279</v>
      </c>
      <c r="D1311" t="s">
        <v>135</v>
      </c>
      <c r="E1311" t="s">
        <v>122</v>
      </c>
      <c r="G1311" t="str">
        <f>[1]Ag_Inputs!A100</f>
        <v>Energy Use: mmBtu/ton</v>
      </c>
      <c r="H1311" s="4">
        <f>[1]Ag_Inputs!BC100</f>
        <v>0</v>
      </c>
      <c r="N1311" s="2"/>
    </row>
    <row r="1312" spans="1:14" x14ac:dyDescent="0.35">
      <c r="A1312" t="s">
        <v>572</v>
      </c>
      <c r="B1312" t="s">
        <v>23</v>
      </c>
      <c r="C1312" t="s">
        <v>279</v>
      </c>
      <c r="D1312" t="s">
        <v>135</v>
      </c>
      <c r="E1312" t="s">
        <v>122</v>
      </c>
      <c r="G1312" t="str">
        <f>[1]Ag_Inputs!A101</f>
        <v xml:space="preserve">     Total Energy</v>
      </c>
      <c r="H1312" s="4">
        <f ca="1">[1]Ag_Inputs!BC101</f>
        <v>4.2116742928051387</v>
      </c>
      <c r="I1312" t="s">
        <v>125</v>
      </c>
      <c r="N1312" s="2"/>
    </row>
    <row r="1313" spans="1:14" x14ac:dyDescent="0.35">
      <c r="A1313" t="s">
        <v>572</v>
      </c>
      <c r="B1313" t="s">
        <v>23</v>
      </c>
      <c r="C1313" t="s">
        <v>279</v>
      </c>
      <c r="D1313" t="s">
        <v>135</v>
      </c>
      <c r="E1313" t="s">
        <v>122</v>
      </c>
      <c r="G1313" t="str">
        <f>[1]Ag_Inputs!A102</f>
        <v xml:space="preserve">     Fossil fuels</v>
      </c>
      <c r="H1313" s="4">
        <f ca="1">[1]Ag_Inputs!BC102</f>
        <v>4.0913545808870397</v>
      </c>
      <c r="I1313" t="s">
        <v>125</v>
      </c>
      <c r="N1313" s="2"/>
    </row>
    <row r="1314" spans="1:14" x14ac:dyDescent="0.35">
      <c r="A1314" t="s">
        <v>572</v>
      </c>
      <c r="B1314" t="s">
        <v>23</v>
      </c>
      <c r="C1314" t="s">
        <v>279</v>
      </c>
      <c r="D1314" t="s">
        <v>135</v>
      </c>
      <c r="E1314" t="s">
        <v>122</v>
      </c>
      <c r="G1314" t="str">
        <f>[1]Ag_Inputs!A103</f>
        <v xml:space="preserve">     Coal</v>
      </c>
      <c r="H1314" s="4">
        <f ca="1">[1]Ag_Inputs!BC103</f>
        <v>3.453863180869492</v>
      </c>
      <c r="I1314" t="s">
        <v>125</v>
      </c>
      <c r="N1314" s="2"/>
    </row>
    <row r="1315" spans="1:14" x14ac:dyDescent="0.35">
      <c r="A1315" t="s">
        <v>572</v>
      </c>
      <c r="B1315" t="s">
        <v>23</v>
      </c>
      <c r="C1315" t="s">
        <v>279</v>
      </c>
      <c r="D1315" t="s">
        <v>135</v>
      </c>
      <c r="E1315" t="s">
        <v>122</v>
      </c>
      <c r="G1315" t="str">
        <f>[1]Ag_Inputs!A104</f>
        <v xml:space="preserve">     Natural gas</v>
      </c>
      <c r="H1315" s="4">
        <f ca="1">[1]Ag_Inputs!BC104</f>
        <v>0.42872328123115994</v>
      </c>
      <c r="I1315" t="s">
        <v>125</v>
      </c>
      <c r="N1315" s="2"/>
    </row>
    <row r="1316" spans="1:14" x14ac:dyDescent="0.35">
      <c r="A1316" t="s">
        <v>572</v>
      </c>
      <c r="B1316" t="s">
        <v>23</v>
      </c>
      <c r="C1316" t="s">
        <v>279</v>
      </c>
      <c r="D1316" t="s">
        <v>135</v>
      </c>
      <c r="E1316" t="s">
        <v>122</v>
      </c>
      <c r="G1316" t="str">
        <f>[1]Ag_Inputs!A105</f>
        <v xml:space="preserve">     Petroleum</v>
      </c>
      <c r="H1316" s="4">
        <f ca="1">[1]Ag_Inputs!BC105</f>
        <v>0.20876811878638696</v>
      </c>
      <c r="I1316" t="s">
        <v>125</v>
      </c>
      <c r="N1316" s="2"/>
    </row>
    <row r="1317" spans="1:14" x14ac:dyDescent="0.35">
      <c r="A1317" t="s">
        <v>572</v>
      </c>
      <c r="B1317" t="s">
        <v>23</v>
      </c>
      <c r="C1317" t="s">
        <v>279</v>
      </c>
      <c r="D1317" t="s">
        <v>135</v>
      </c>
      <c r="E1317" t="s">
        <v>122</v>
      </c>
      <c r="G1317" t="str">
        <f>[1]Ag_Inputs!A106</f>
        <v>Water consumption: gallon/ton</v>
      </c>
      <c r="H1317" s="4">
        <f ca="1">[1]Ag_Inputs!BC106</f>
        <v>1108.9137102365789</v>
      </c>
      <c r="I1317" t="s">
        <v>136</v>
      </c>
      <c r="N1317" s="2"/>
    </row>
    <row r="1318" spans="1:14" x14ac:dyDescent="0.35">
      <c r="A1318" t="s">
        <v>572</v>
      </c>
      <c r="B1318" t="s">
        <v>23</v>
      </c>
      <c r="C1318" t="s">
        <v>279</v>
      </c>
      <c r="D1318" t="s">
        <v>135</v>
      </c>
      <c r="E1318" t="s">
        <v>122</v>
      </c>
      <c r="G1318" t="str">
        <f>[1]Ag_Inputs!A107</f>
        <v>Total Emissions: grams/ton</v>
      </c>
      <c r="H1318" s="4"/>
      <c r="N1318" s="2"/>
    </row>
    <row r="1319" spans="1:14" x14ac:dyDescent="0.35">
      <c r="A1319" t="s">
        <v>572</v>
      </c>
      <c r="B1319" t="s">
        <v>23</v>
      </c>
      <c r="C1319" t="s">
        <v>279</v>
      </c>
      <c r="D1319" t="s">
        <v>135</v>
      </c>
      <c r="E1319" t="s">
        <v>122</v>
      </c>
      <c r="G1319" t="str">
        <f>[1]Ag_Inputs!A108</f>
        <v xml:space="preserve">     VOC</v>
      </c>
      <c r="H1319" s="4">
        <f ca="1">[1]Ag_Inputs!BC108</f>
        <v>89.408018656228563</v>
      </c>
      <c r="I1319" t="s">
        <v>127</v>
      </c>
      <c r="N1319" s="2"/>
    </row>
    <row r="1320" spans="1:14" x14ac:dyDescent="0.35">
      <c r="A1320" t="s">
        <v>572</v>
      </c>
      <c r="B1320" t="s">
        <v>23</v>
      </c>
      <c r="C1320" t="s">
        <v>279</v>
      </c>
      <c r="D1320" t="s">
        <v>135</v>
      </c>
      <c r="E1320" t="s">
        <v>122</v>
      </c>
      <c r="G1320" t="str">
        <f>[1]Ag_Inputs!A109</f>
        <v xml:space="preserve">     CO</v>
      </c>
      <c r="H1320" s="4">
        <f ca="1">[1]Ag_Inputs!BC109</f>
        <v>419.99858676718236</v>
      </c>
      <c r="I1320" t="s">
        <v>127</v>
      </c>
      <c r="N1320" s="2"/>
    </row>
    <row r="1321" spans="1:14" x14ac:dyDescent="0.35">
      <c r="A1321" t="s">
        <v>572</v>
      </c>
      <c r="B1321" t="s">
        <v>23</v>
      </c>
      <c r="C1321" t="s">
        <v>279</v>
      </c>
      <c r="D1321" t="s">
        <v>135</v>
      </c>
      <c r="E1321" t="s">
        <v>122</v>
      </c>
      <c r="G1321" t="str">
        <f>[1]Ag_Inputs!A110</f>
        <v xml:space="preserve">     NOx</v>
      </c>
      <c r="H1321" s="4">
        <f ca="1">[1]Ag_Inputs!BC110</f>
        <v>233.09721609973815</v>
      </c>
      <c r="I1321" t="s">
        <v>127</v>
      </c>
      <c r="N1321" s="2"/>
    </row>
    <row r="1322" spans="1:14" x14ac:dyDescent="0.35">
      <c r="A1322" t="s">
        <v>572</v>
      </c>
      <c r="B1322" t="s">
        <v>23</v>
      </c>
      <c r="C1322" t="s">
        <v>279</v>
      </c>
      <c r="D1322" t="s">
        <v>135</v>
      </c>
      <c r="E1322" t="s">
        <v>122</v>
      </c>
      <c r="G1322" t="str">
        <f>[1]Ag_Inputs!A111</f>
        <v xml:space="preserve">     PM10</v>
      </c>
      <c r="H1322" s="4">
        <f ca="1">[1]Ag_Inputs!BC111</f>
        <v>124.43516226428454</v>
      </c>
      <c r="I1322" t="s">
        <v>127</v>
      </c>
      <c r="N1322" s="2"/>
    </row>
    <row r="1323" spans="1:14" x14ac:dyDescent="0.35">
      <c r="A1323" t="s">
        <v>572</v>
      </c>
      <c r="B1323" t="s">
        <v>23</v>
      </c>
      <c r="C1323" t="s">
        <v>279</v>
      </c>
      <c r="D1323" t="s">
        <v>135</v>
      </c>
      <c r="E1323" t="s">
        <v>122</v>
      </c>
      <c r="G1323" t="str">
        <f>[1]Ag_Inputs!A112</f>
        <v xml:space="preserve">     PM2.5</v>
      </c>
      <c r="H1323" s="4">
        <f ca="1">[1]Ag_Inputs!BC112</f>
        <v>94.585825856863011</v>
      </c>
      <c r="I1323" t="s">
        <v>127</v>
      </c>
      <c r="N1323" s="2"/>
    </row>
    <row r="1324" spans="1:14" x14ac:dyDescent="0.35">
      <c r="A1324" t="s">
        <v>572</v>
      </c>
      <c r="B1324" t="s">
        <v>23</v>
      </c>
      <c r="C1324" t="s">
        <v>279</v>
      </c>
      <c r="D1324" t="s">
        <v>135</v>
      </c>
      <c r="E1324" t="s">
        <v>122</v>
      </c>
      <c r="G1324" t="str">
        <f>[1]Ag_Inputs!A113</f>
        <v xml:space="preserve">     SOx</v>
      </c>
      <c r="H1324" s="4">
        <f ca="1">[1]Ag_Inputs!BC113</f>
        <v>118.67156072775204</v>
      </c>
      <c r="I1324" t="s">
        <v>127</v>
      </c>
      <c r="N1324" s="2"/>
    </row>
    <row r="1325" spans="1:14" x14ac:dyDescent="0.35">
      <c r="A1325" t="s">
        <v>572</v>
      </c>
      <c r="B1325" t="s">
        <v>23</v>
      </c>
      <c r="C1325" t="s">
        <v>279</v>
      </c>
      <c r="D1325" t="s">
        <v>135</v>
      </c>
      <c r="E1325" t="s">
        <v>122</v>
      </c>
      <c r="G1325" t="str">
        <f>[1]Ag_Inputs!A114</f>
        <v xml:space="preserve">     BC</v>
      </c>
      <c r="H1325" s="4">
        <f ca="1">[1]Ag_Inputs!BC114</f>
        <v>7.7069074890667597</v>
      </c>
      <c r="I1325" t="s">
        <v>127</v>
      </c>
      <c r="N1325" s="2"/>
    </row>
    <row r="1326" spans="1:14" x14ac:dyDescent="0.35">
      <c r="A1326" t="s">
        <v>572</v>
      </c>
      <c r="B1326" t="s">
        <v>23</v>
      </c>
      <c r="C1326" t="s">
        <v>279</v>
      </c>
      <c r="D1326" t="s">
        <v>135</v>
      </c>
      <c r="E1326" t="s">
        <v>122</v>
      </c>
      <c r="G1326" t="str">
        <f>[1]Ag_Inputs!A115</f>
        <v xml:space="preserve">     OC</v>
      </c>
      <c r="H1326" s="4">
        <f ca="1">[1]Ag_Inputs!BC115</f>
        <v>14.789112137326908</v>
      </c>
      <c r="I1326" t="s">
        <v>127</v>
      </c>
      <c r="N1326" s="2"/>
    </row>
    <row r="1327" spans="1:14" x14ac:dyDescent="0.35">
      <c r="A1327" t="s">
        <v>572</v>
      </c>
      <c r="B1327" t="s">
        <v>23</v>
      </c>
      <c r="C1327" t="s">
        <v>279</v>
      </c>
      <c r="D1327" t="s">
        <v>135</v>
      </c>
      <c r="E1327" t="s">
        <v>122</v>
      </c>
      <c r="G1327" t="str">
        <f>[1]Ag_Inputs!A116</f>
        <v xml:space="preserve">     CH4</v>
      </c>
      <c r="H1327" s="4">
        <f ca="1">[1]Ag_Inputs!BC116</f>
        <v>602.9178878944607</v>
      </c>
      <c r="I1327" t="s">
        <v>127</v>
      </c>
      <c r="N1327" s="2"/>
    </row>
    <row r="1328" spans="1:14" x14ac:dyDescent="0.35">
      <c r="A1328" t="s">
        <v>572</v>
      </c>
      <c r="B1328" t="s">
        <v>23</v>
      </c>
      <c r="C1328" t="s">
        <v>279</v>
      </c>
      <c r="D1328" t="s">
        <v>135</v>
      </c>
      <c r="E1328" t="s">
        <v>122</v>
      </c>
      <c r="G1328" t="str">
        <f>[1]Ag_Inputs!A117</f>
        <v xml:space="preserve">     N2O</v>
      </c>
      <c r="H1328" s="4">
        <f ca="1">[1]Ag_Inputs!BC117</f>
        <v>0.9054461781814005</v>
      </c>
      <c r="I1328" t="s">
        <v>127</v>
      </c>
      <c r="N1328" s="2"/>
    </row>
    <row r="1329" spans="1:14" x14ac:dyDescent="0.35">
      <c r="A1329" t="s">
        <v>572</v>
      </c>
      <c r="B1329" t="s">
        <v>23</v>
      </c>
      <c r="C1329" t="s">
        <v>279</v>
      </c>
      <c r="D1329" t="s">
        <v>135</v>
      </c>
      <c r="E1329" t="s">
        <v>122</v>
      </c>
      <c r="G1329" t="str">
        <f>[1]Ag_Inputs!A118</f>
        <v xml:space="preserve">     CO2</v>
      </c>
      <c r="H1329" s="4">
        <f ca="1">[1]Ag_Inputs!BC118</f>
        <v>1135446.6163438333</v>
      </c>
      <c r="I1329" t="s">
        <v>127</v>
      </c>
      <c r="N1329" s="2"/>
    </row>
    <row r="1330" spans="1:14" x14ac:dyDescent="0.35">
      <c r="A1330" t="s">
        <v>572</v>
      </c>
      <c r="B1330" t="s">
        <v>23</v>
      </c>
      <c r="C1330" t="s">
        <v>279</v>
      </c>
      <c r="D1330" t="s">
        <v>135</v>
      </c>
      <c r="E1330" t="s">
        <v>122</v>
      </c>
      <c r="G1330" t="str">
        <f>[1]Ag_Inputs!A119</f>
        <v>Urban Emissions: grams/ton</v>
      </c>
      <c r="H1330" s="4"/>
      <c r="N1330" s="2"/>
    </row>
    <row r="1331" spans="1:14" x14ac:dyDescent="0.35">
      <c r="A1331" t="s">
        <v>572</v>
      </c>
      <c r="B1331" t="s">
        <v>23</v>
      </c>
      <c r="C1331" t="s">
        <v>279</v>
      </c>
      <c r="D1331" t="s">
        <v>135</v>
      </c>
      <c r="E1331" t="s">
        <v>122</v>
      </c>
      <c r="G1331" t="str">
        <f>[1]Ag_Inputs!A120</f>
        <v xml:space="preserve">     VOC</v>
      </c>
      <c r="H1331" s="4">
        <f ca="1">[1]Ag_Inputs!BC120</f>
        <v>0.92932732756894165</v>
      </c>
      <c r="I1331" t="s">
        <v>127</v>
      </c>
      <c r="N1331" s="2"/>
    </row>
    <row r="1332" spans="1:14" x14ac:dyDescent="0.35">
      <c r="A1332" t="s">
        <v>572</v>
      </c>
      <c r="B1332" t="s">
        <v>23</v>
      </c>
      <c r="C1332" t="s">
        <v>279</v>
      </c>
      <c r="D1332" t="s">
        <v>135</v>
      </c>
      <c r="E1332" t="s">
        <v>122</v>
      </c>
      <c r="G1332" t="str">
        <f>[1]Ag_Inputs!A121</f>
        <v xml:space="preserve">     CO</v>
      </c>
      <c r="H1332" s="4">
        <f ca="1">[1]Ag_Inputs!BC121</f>
        <v>2.5368465245418608</v>
      </c>
      <c r="I1332" t="s">
        <v>127</v>
      </c>
      <c r="N1332" s="2"/>
    </row>
    <row r="1333" spans="1:14" x14ac:dyDescent="0.35">
      <c r="A1333" t="s">
        <v>572</v>
      </c>
      <c r="B1333" t="s">
        <v>23</v>
      </c>
      <c r="C1333" t="s">
        <v>279</v>
      </c>
      <c r="D1333" t="s">
        <v>135</v>
      </c>
      <c r="E1333" t="s">
        <v>122</v>
      </c>
      <c r="G1333" t="str">
        <f>[1]Ag_Inputs!A122</f>
        <v xml:space="preserve">     NOx</v>
      </c>
      <c r="H1333" s="4">
        <f ca="1">[1]Ag_Inputs!BC122</f>
        <v>5.0607733471539937</v>
      </c>
      <c r="I1333" t="s">
        <v>127</v>
      </c>
      <c r="N1333" s="2"/>
    </row>
    <row r="1334" spans="1:14" x14ac:dyDescent="0.35">
      <c r="A1334" t="s">
        <v>572</v>
      </c>
      <c r="B1334" t="s">
        <v>23</v>
      </c>
      <c r="C1334" t="s">
        <v>279</v>
      </c>
      <c r="D1334" t="s">
        <v>135</v>
      </c>
      <c r="E1334" t="s">
        <v>122</v>
      </c>
      <c r="G1334" t="str">
        <f>[1]Ag_Inputs!A123</f>
        <v xml:space="preserve">     PM10</v>
      </c>
      <c r="H1334" s="4">
        <f ca="1">[1]Ag_Inputs!BC123</f>
        <v>0.44390140266291495</v>
      </c>
      <c r="I1334" t="s">
        <v>127</v>
      </c>
      <c r="N1334" s="2"/>
    </row>
    <row r="1335" spans="1:14" x14ac:dyDescent="0.35">
      <c r="A1335" t="s">
        <v>572</v>
      </c>
      <c r="B1335" t="s">
        <v>23</v>
      </c>
      <c r="C1335" t="s">
        <v>279</v>
      </c>
      <c r="D1335" t="s">
        <v>135</v>
      </c>
      <c r="E1335" t="s">
        <v>122</v>
      </c>
      <c r="G1335" t="str">
        <f>[1]Ag_Inputs!A124</f>
        <v xml:space="preserve">     PM2.5</v>
      </c>
      <c r="H1335" s="4">
        <f ca="1">[1]Ag_Inputs!BC124</f>
        <v>0.38442357777301289</v>
      </c>
      <c r="I1335" t="s">
        <v>127</v>
      </c>
      <c r="N1335" s="2"/>
    </row>
    <row r="1336" spans="1:14" x14ac:dyDescent="0.35">
      <c r="A1336" t="s">
        <v>572</v>
      </c>
      <c r="B1336" t="s">
        <v>23</v>
      </c>
      <c r="C1336" t="s">
        <v>279</v>
      </c>
      <c r="D1336" t="s">
        <v>135</v>
      </c>
      <c r="E1336" t="s">
        <v>122</v>
      </c>
      <c r="G1336" t="str">
        <f>[1]Ag_Inputs!A125</f>
        <v xml:space="preserve">     SOx</v>
      </c>
      <c r="H1336" s="4">
        <f ca="1">[1]Ag_Inputs!BC125</f>
        <v>2.606069977124942</v>
      </c>
      <c r="I1336" t="s">
        <v>127</v>
      </c>
      <c r="N1336" s="2"/>
    </row>
    <row r="1337" spans="1:14" x14ac:dyDescent="0.35">
      <c r="A1337" t="s">
        <v>572</v>
      </c>
      <c r="B1337" t="s">
        <v>23</v>
      </c>
      <c r="C1337" t="s">
        <v>279</v>
      </c>
      <c r="D1337" t="s">
        <v>135</v>
      </c>
      <c r="E1337" t="s">
        <v>122</v>
      </c>
      <c r="G1337" t="str">
        <f>[1]Ag_Inputs!A126</f>
        <v xml:space="preserve">     BC</v>
      </c>
      <c r="H1337" s="4">
        <f ca="1">[1]Ag_Inputs!BC126</f>
        <v>2.5468258911241794E-2</v>
      </c>
      <c r="I1337" t="s">
        <v>127</v>
      </c>
      <c r="N1337" s="2"/>
    </row>
    <row r="1338" spans="1:14" x14ac:dyDescent="0.35">
      <c r="A1338" t="s">
        <v>572</v>
      </c>
      <c r="B1338" t="s">
        <v>23</v>
      </c>
      <c r="C1338" t="s">
        <v>279</v>
      </c>
      <c r="D1338" t="s">
        <v>135</v>
      </c>
      <c r="E1338" t="s">
        <v>122</v>
      </c>
      <c r="G1338" t="str">
        <f>[1]Ag_Inputs!A127</f>
        <v xml:space="preserve">     OC</v>
      </c>
      <c r="H1338" s="4">
        <f ca="1">[1]Ag_Inputs!BC127</f>
        <v>0.12839163539804799</v>
      </c>
      <c r="I1338" t="s">
        <v>127</v>
      </c>
      <c r="N1338" s="2"/>
    </row>
    <row r="1339" spans="1:14" x14ac:dyDescent="0.35">
      <c r="A1339" t="s">
        <v>572</v>
      </c>
      <c r="B1339" t="s">
        <v>42</v>
      </c>
      <c r="C1339" t="s">
        <v>12</v>
      </c>
      <c r="D1339" t="s">
        <v>16</v>
      </c>
      <c r="E1339" t="s">
        <v>122</v>
      </c>
      <c r="G1339" t="s">
        <v>537</v>
      </c>
      <c r="H1339" s="4"/>
      <c r="N1339" s="2"/>
    </row>
    <row r="1340" spans="1:14" x14ac:dyDescent="0.35">
      <c r="A1340" t="s">
        <v>572</v>
      </c>
      <c r="B1340" t="s">
        <v>42</v>
      </c>
      <c r="C1340" t="s">
        <v>12</v>
      </c>
      <c r="D1340" t="s">
        <v>16</v>
      </c>
      <c r="E1340" t="s">
        <v>122</v>
      </c>
      <c r="G1340" t="str">
        <f>[1]Inputs!E1470</f>
        <v xml:space="preserve">    Coal</v>
      </c>
      <c r="H1340" s="4">
        <f>[1]Inputs!AU1470</f>
        <v>3.622247367663848</v>
      </c>
      <c r="I1340" t="s">
        <v>125</v>
      </c>
      <c r="N1340" s="2"/>
    </row>
    <row r="1341" spans="1:14" x14ac:dyDescent="0.35">
      <c r="A1341" t="s">
        <v>572</v>
      </c>
      <c r="B1341" t="s">
        <v>42</v>
      </c>
      <c r="C1341" t="s">
        <v>12</v>
      </c>
      <c r="D1341" t="s">
        <v>16</v>
      </c>
      <c r="E1341" t="s">
        <v>122</v>
      </c>
      <c r="G1341" t="str">
        <f>[1]Inputs!E1471</f>
        <v xml:space="preserve">    Natural gas</v>
      </c>
      <c r="H1341" s="4">
        <f>[1]Inputs!AU1471</f>
        <v>12.295774367811985</v>
      </c>
      <c r="I1341" t="s">
        <v>125</v>
      </c>
      <c r="N1341" s="2"/>
    </row>
    <row r="1342" spans="1:14" x14ac:dyDescent="0.35">
      <c r="A1342" t="s">
        <v>572</v>
      </c>
      <c r="B1342" t="s">
        <v>42</v>
      </c>
      <c r="C1342" t="s">
        <v>12</v>
      </c>
      <c r="D1342" t="s">
        <v>16</v>
      </c>
      <c r="E1342" t="s">
        <v>122</v>
      </c>
      <c r="G1342" t="str">
        <f>[1]Inputs!E1472</f>
        <v xml:space="preserve">    Petroleum</v>
      </c>
      <c r="H1342" s="4">
        <f>[1]Inputs!AU1472</f>
        <v>0.11142887794755295</v>
      </c>
      <c r="I1342" t="s">
        <v>125</v>
      </c>
      <c r="N1342" s="2"/>
    </row>
    <row r="1343" spans="1:14" x14ac:dyDescent="0.35">
      <c r="A1343" t="s">
        <v>572</v>
      </c>
      <c r="B1343" t="s">
        <v>42</v>
      </c>
      <c r="C1343" t="s">
        <v>12</v>
      </c>
      <c r="D1343" t="s">
        <v>16</v>
      </c>
      <c r="E1343" t="s">
        <v>122</v>
      </c>
      <c r="G1343" t="str">
        <f>[1]Inputs!E1473</f>
        <v>Water consumption</v>
      </c>
      <c r="H1343" s="4">
        <f>[1]Inputs!AU1473</f>
        <v>883.03354364493896</v>
      </c>
      <c r="N1343" s="2"/>
    </row>
    <row r="1344" spans="1:14" x14ac:dyDescent="0.35">
      <c r="A1344" t="s">
        <v>572</v>
      </c>
      <c r="B1344" t="s">
        <v>42</v>
      </c>
      <c r="C1344" t="s">
        <v>12</v>
      </c>
      <c r="D1344" t="s">
        <v>16</v>
      </c>
      <c r="E1344" t="s">
        <v>122</v>
      </c>
      <c r="G1344" t="str">
        <f>[1]Inputs!E1474</f>
        <v>Total Emissions: grams per ton</v>
      </c>
      <c r="H1344" s="4">
        <f>[1]Inputs!AU1474</f>
        <v>0</v>
      </c>
      <c r="N1344" s="2"/>
    </row>
    <row r="1345" spans="1:14" x14ac:dyDescent="0.35">
      <c r="A1345" t="s">
        <v>572</v>
      </c>
      <c r="B1345" t="s">
        <v>42</v>
      </c>
      <c r="C1345" t="s">
        <v>12</v>
      </c>
      <c r="D1345" t="s">
        <v>16</v>
      </c>
      <c r="E1345" t="s">
        <v>122</v>
      </c>
      <c r="G1345" t="str">
        <f>[1]Inputs!E1475</f>
        <v xml:space="preserve">    VOC</v>
      </c>
      <c r="H1345" s="4">
        <f>[1]Inputs!AU1475</f>
        <v>171.68391470940617</v>
      </c>
      <c r="I1345" t="s">
        <v>127</v>
      </c>
      <c r="N1345" s="2"/>
    </row>
    <row r="1346" spans="1:14" x14ac:dyDescent="0.35">
      <c r="A1346" t="s">
        <v>572</v>
      </c>
      <c r="B1346" t="s">
        <v>42</v>
      </c>
      <c r="C1346" t="s">
        <v>12</v>
      </c>
      <c r="D1346" t="s">
        <v>16</v>
      </c>
      <c r="E1346" t="s">
        <v>122</v>
      </c>
      <c r="G1346" t="str">
        <f>[1]Inputs!E1476</f>
        <v xml:space="preserve">    CO</v>
      </c>
      <c r="H1346" s="4">
        <f>[1]Inputs!AU1476</f>
        <v>673.94284615934339</v>
      </c>
      <c r="I1346" t="s">
        <v>127</v>
      </c>
      <c r="N1346" s="2"/>
    </row>
    <row r="1347" spans="1:14" x14ac:dyDescent="0.35">
      <c r="A1347" t="s">
        <v>572</v>
      </c>
      <c r="B1347" t="s">
        <v>42</v>
      </c>
      <c r="C1347" t="s">
        <v>12</v>
      </c>
      <c r="D1347" t="s">
        <v>16</v>
      </c>
      <c r="E1347" t="s">
        <v>122</v>
      </c>
      <c r="G1347" t="str">
        <f>[1]Inputs!E1477</f>
        <v xml:space="preserve">    NOx</v>
      </c>
      <c r="H1347" s="4">
        <f>[1]Inputs!AU1477</f>
        <v>1036.458554420909</v>
      </c>
      <c r="I1347" t="s">
        <v>127</v>
      </c>
      <c r="N1347" s="2"/>
    </row>
    <row r="1348" spans="1:14" x14ac:dyDescent="0.35">
      <c r="A1348" t="s">
        <v>572</v>
      </c>
      <c r="B1348" t="s">
        <v>42</v>
      </c>
      <c r="C1348" t="s">
        <v>12</v>
      </c>
      <c r="D1348" t="s">
        <v>16</v>
      </c>
      <c r="E1348" t="s">
        <v>122</v>
      </c>
      <c r="G1348" t="str">
        <f>[1]Inputs!E1478</f>
        <v xml:space="preserve">    PM10</v>
      </c>
      <c r="H1348" s="4">
        <f>[1]Inputs!AU1478</f>
        <v>101.12878113027583</v>
      </c>
      <c r="I1348" t="s">
        <v>127</v>
      </c>
      <c r="N1348" s="2"/>
    </row>
    <row r="1349" spans="1:14" x14ac:dyDescent="0.35">
      <c r="A1349" t="s">
        <v>572</v>
      </c>
      <c r="B1349" t="s">
        <v>42</v>
      </c>
      <c r="C1349" t="s">
        <v>12</v>
      </c>
      <c r="D1349" t="s">
        <v>16</v>
      </c>
      <c r="E1349" t="s">
        <v>122</v>
      </c>
      <c r="G1349" t="str">
        <f>[1]Inputs!E1479</f>
        <v xml:space="preserve">    PM2.5</v>
      </c>
      <c r="H1349" s="4">
        <f>[1]Inputs!AU1479</f>
        <v>67.827485080558844</v>
      </c>
      <c r="I1349" t="s">
        <v>127</v>
      </c>
      <c r="N1349" s="2"/>
    </row>
    <row r="1350" spans="1:14" x14ac:dyDescent="0.35">
      <c r="A1350" t="s">
        <v>572</v>
      </c>
      <c r="B1350" t="s">
        <v>42</v>
      </c>
      <c r="C1350" t="s">
        <v>12</v>
      </c>
      <c r="D1350" t="s">
        <v>16</v>
      </c>
      <c r="E1350" t="s">
        <v>122</v>
      </c>
      <c r="G1350" t="str">
        <f>[1]Inputs!E1480</f>
        <v xml:space="preserve">    SOx</v>
      </c>
      <c r="H1350" s="4">
        <f>[1]Inputs!AU1480</f>
        <v>511.2714160045719</v>
      </c>
      <c r="I1350" t="s">
        <v>127</v>
      </c>
      <c r="N1350" s="2"/>
    </row>
    <row r="1351" spans="1:14" x14ac:dyDescent="0.35">
      <c r="A1351" t="s">
        <v>572</v>
      </c>
      <c r="B1351" t="s">
        <v>42</v>
      </c>
      <c r="C1351" t="s">
        <v>12</v>
      </c>
      <c r="D1351" t="s">
        <v>16</v>
      </c>
      <c r="E1351" t="s">
        <v>122</v>
      </c>
      <c r="G1351" t="str">
        <f>[1]Inputs!E1481</f>
        <v xml:space="preserve">    BC</v>
      </c>
      <c r="H1351" s="4">
        <f>[1]Inputs!AU1481</f>
        <v>6.7702109033372491</v>
      </c>
      <c r="I1351" t="s">
        <v>127</v>
      </c>
      <c r="N1351" s="2"/>
    </row>
    <row r="1352" spans="1:14" x14ac:dyDescent="0.35">
      <c r="A1352" t="s">
        <v>572</v>
      </c>
      <c r="B1352" t="s">
        <v>42</v>
      </c>
      <c r="C1352" t="s">
        <v>12</v>
      </c>
      <c r="D1352" t="s">
        <v>16</v>
      </c>
      <c r="E1352" t="s">
        <v>122</v>
      </c>
      <c r="G1352" t="str">
        <f>[1]Inputs!E1482</f>
        <v xml:space="preserve">    OC</v>
      </c>
      <c r="H1352" s="4">
        <f>[1]Inputs!AU1482</f>
        <v>22.046892090142244</v>
      </c>
      <c r="I1352" t="s">
        <v>127</v>
      </c>
      <c r="N1352" s="2"/>
    </row>
    <row r="1353" spans="1:14" x14ac:dyDescent="0.35">
      <c r="A1353" t="s">
        <v>572</v>
      </c>
      <c r="B1353" t="s">
        <v>42</v>
      </c>
      <c r="C1353" t="s">
        <v>12</v>
      </c>
      <c r="D1353" t="s">
        <v>16</v>
      </c>
      <c r="E1353" t="s">
        <v>122</v>
      </c>
      <c r="G1353" t="str">
        <f>[1]Inputs!E1483</f>
        <v xml:space="preserve">    CH4</v>
      </c>
      <c r="H1353" s="4">
        <f>[1]Inputs!AU1483</f>
        <v>2931.2338959832546</v>
      </c>
      <c r="I1353" t="s">
        <v>127</v>
      </c>
      <c r="N1353" s="2"/>
    </row>
    <row r="1354" spans="1:14" x14ac:dyDescent="0.35">
      <c r="A1354" t="s">
        <v>572</v>
      </c>
      <c r="B1354" t="s">
        <v>42</v>
      </c>
      <c r="C1354" t="s">
        <v>12</v>
      </c>
      <c r="D1354" t="s">
        <v>16</v>
      </c>
      <c r="E1354" t="s">
        <v>122</v>
      </c>
      <c r="G1354" t="str">
        <f>[1]Inputs!E1484</f>
        <v xml:space="preserve">    N2O</v>
      </c>
      <c r="H1354" s="4">
        <f>[1]Inputs!AU1484</f>
        <v>28.225714434723486</v>
      </c>
      <c r="I1354" t="s">
        <v>127</v>
      </c>
      <c r="N1354" s="2"/>
    </row>
    <row r="1355" spans="1:14" x14ac:dyDescent="0.35">
      <c r="A1355" t="s">
        <v>572</v>
      </c>
      <c r="B1355" t="s">
        <v>42</v>
      </c>
      <c r="C1355" t="s">
        <v>12</v>
      </c>
      <c r="D1355" t="s">
        <v>16</v>
      </c>
      <c r="E1355" t="s">
        <v>122</v>
      </c>
      <c r="G1355" t="str">
        <f>[1]Inputs!E1485</f>
        <v xml:space="preserve">    CO2</v>
      </c>
      <c r="H1355" s="4">
        <f>[1]Inputs!AU1485</f>
        <v>1100874.3376550267</v>
      </c>
      <c r="I1355" t="s">
        <v>127</v>
      </c>
      <c r="N1355" s="2"/>
    </row>
    <row r="1356" spans="1:14" x14ac:dyDescent="0.35">
      <c r="A1356" t="s">
        <v>572</v>
      </c>
      <c r="B1356" t="s">
        <v>42</v>
      </c>
      <c r="C1356" t="s">
        <v>12</v>
      </c>
      <c r="D1356" t="s">
        <v>16</v>
      </c>
      <c r="E1356" t="s">
        <v>122</v>
      </c>
      <c r="G1356" t="str">
        <f>[1]Inputs!E1486</f>
        <v xml:space="preserve">    CO2 (w/ C in VOC &amp; CO)</v>
      </c>
      <c r="H1356" s="4">
        <f>[1]Inputs!AU1486</f>
        <v>1102468.4722331692</v>
      </c>
      <c r="I1356" t="s">
        <v>127</v>
      </c>
      <c r="N1356" s="2"/>
    </row>
    <row r="1357" spans="1:14" x14ac:dyDescent="0.35">
      <c r="A1357" t="s">
        <v>572</v>
      </c>
      <c r="B1357" t="s">
        <v>42</v>
      </c>
      <c r="C1357" t="s">
        <v>12</v>
      </c>
      <c r="D1357" t="s">
        <v>16</v>
      </c>
      <c r="E1357" t="s">
        <v>122</v>
      </c>
      <c r="G1357" t="str">
        <f>[1]Inputs!E1487</f>
        <v xml:space="preserve">    GHGs</v>
      </c>
      <c r="H1357" s="4">
        <f>[1]Inputs!AU1487</f>
        <v>1197524.8623741497</v>
      </c>
      <c r="I1357" t="s">
        <v>127</v>
      </c>
      <c r="N1357" s="2"/>
    </row>
    <row r="1358" spans="1:14" x14ac:dyDescent="0.35">
      <c r="A1358" t="s">
        <v>572</v>
      </c>
      <c r="B1358" t="s">
        <v>42</v>
      </c>
      <c r="C1358" t="s">
        <v>12</v>
      </c>
      <c r="D1358" t="s">
        <v>16</v>
      </c>
      <c r="E1358" t="s">
        <v>122</v>
      </c>
      <c r="G1358" t="str">
        <f>[1]Inputs!E1488</f>
        <v>Urban Emissions: grams per ton</v>
      </c>
      <c r="H1358" s="4">
        <f>[1]Inputs!AU1488</f>
        <v>0</v>
      </c>
      <c r="N1358" s="2"/>
    </row>
    <row r="1359" spans="1:14" x14ac:dyDescent="0.35">
      <c r="A1359" t="s">
        <v>572</v>
      </c>
      <c r="B1359" t="s">
        <v>42</v>
      </c>
      <c r="C1359" t="s">
        <v>12</v>
      </c>
      <c r="D1359" t="s">
        <v>16</v>
      </c>
      <c r="E1359" t="s">
        <v>122</v>
      </c>
      <c r="G1359" t="str">
        <f>[1]Inputs!E1489</f>
        <v xml:space="preserve">    VOC</v>
      </c>
      <c r="H1359" s="4">
        <f>[1]Inputs!AU1489</f>
        <v>9.23838643994252</v>
      </c>
      <c r="I1359" t="s">
        <v>127</v>
      </c>
      <c r="N1359" s="2"/>
    </row>
    <row r="1360" spans="1:14" x14ac:dyDescent="0.35">
      <c r="A1360" t="s">
        <v>572</v>
      </c>
      <c r="B1360" t="s">
        <v>42</v>
      </c>
      <c r="C1360" t="s">
        <v>12</v>
      </c>
      <c r="D1360" t="s">
        <v>16</v>
      </c>
      <c r="E1360" t="s">
        <v>122</v>
      </c>
      <c r="G1360" t="str">
        <f>[1]Inputs!E1490</f>
        <v xml:space="preserve">    CO</v>
      </c>
      <c r="H1360" s="4">
        <f>[1]Inputs!AU1490</f>
        <v>80.751078654975174</v>
      </c>
      <c r="I1360" t="s">
        <v>127</v>
      </c>
      <c r="N1360" s="2"/>
    </row>
    <row r="1361" spans="1:14" x14ac:dyDescent="0.35">
      <c r="A1361" t="s">
        <v>572</v>
      </c>
      <c r="B1361" t="s">
        <v>42</v>
      </c>
      <c r="C1361" t="s">
        <v>12</v>
      </c>
      <c r="D1361" t="s">
        <v>16</v>
      </c>
      <c r="E1361" t="s">
        <v>122</v>
      </c>
      <c r="G1361" t="str">
        <f>[1]Inputs!E1491</f>
        <v xml:space="preserve">    NOx</v>
      </c>
      <c r="H1361" s="4">
        <f>[1]Inputs!AU1491</f>
        <v>152.04997190040581</v>
      </c>
      <c r="I1361" t="s">
        <v>127</v>
      </c>
      <c r="N1361" s="2"/>
    </row>
    <row r="1362" spans="1:14" x14ac:dyDescent="0.35">
      <c r="A1362" t="s">
        <v>572</v>
      </c>
      <c r="B1362" t="s">
        <v>42</v>
      </c>
      <c r="C1362" t="s">
        <v>12</v>
      </c>
      <c r="D1362" t="s">
        <v>16</v>
      </c>
      <c r="E1362" t="s">
        <v>122</v>
      </c>
      <c r="G1362" t="str">
        <f>[1]Inputs!E1492</f>
        <v xml:space="preserve">    PM10</v>
      </c>
      <c r="H1362" s="4">
        <f>[1]Inputs!AU1492</f>
        <v>14.482186252342268</v>
      </c>
      <c r="I1362" t="s">
        <v>127</v>
      </c>
      <c r="N1362" s="2"/>
    </row>
    <row r="1363" spans="1:14" x14ac:dyDescent="0.35">
      <c r="A1363" t="s">
        <v>572</v>
      </c>
      <c r="B1363" t="s">
        <v>42</v>
      </c>
      <c r="C1363" t="s">
        <v>12</v>
      </c>
      <c r="D1363" t="s">
        <v>16</v>
      </c>
      <c r="E1363" t="s">
        <v>122</v>
      </c>
      <c r="G1363" t="str">
        <f>[1]Inputs!E1493</f>
        <v xml:space="preserve">    PM2.5</v>
      </c>
      <c r="H1363" s="4">
        <f>[1]Inputs!AU1493</f>
        <v>12.013672692983315</v>
      </c>
      <c r="I1363" t="s">
        <v>127</v>
      </c>
      <c r="N1363" s="2"/>
    </row>
    <row r="1364" spans="1:14" x14ac:dyDescent="0.35">
      <c r="A1364" t="s">
        <v>572</v>
      </c>
      <c r="B1364" t="s">
        <v>42</v>
      </c>
      <c r="C1364" t="s">
        <v>12</v>
      </c>
      <c r="D1364" t="s">
        <v>16</v>
      </c>
      <c r="E1364" t="s">
        <v>122</v>
      </c>
      <c r="G1364" t="str">
        <f>[1]Inputs!E1494</f>
        <v xml:space="preserve">    SOx</v>
      </c>
      <c r="H1364" s="4">
        <f>[1]Inputs!AU1494</f>
        <v>133.92230206238952</v>
      </c>
      <c r="I1364" t="s">
        <v>127</v>
      </c>
      <c r="N1364" s="2"/>
    </row>
    <row r="1365" spans="1:14" x14ac:dyDescent="0.35">
      <c r="A1365" t="s">
        <v>572</v>
      </c>
      <c r="B1365" t="s">
        <v>42</v>
      </c>
      <c r="C1365" t="s">
        <v>12</v>
      </c>
      <c r="D1365" t="s">
        <v>16</v>
      </c>
      <c r="E1365" t="s">
        <v>122</v>
      </c>
      <c r="G1365" t="str">
        <f>[1]Inputs!E1495</f>
        <v xml:space="preserve">    BC</v>
      </c>
      <c r="H1365" s="4">
        <f>[1]Inputs!AU1495</f>
        <v>0.5610771241399779</v>
      </c>
      <c r="I1365" t="s">
        <v>127</v>
      </c>
      <c r="N1365" s="2"/>
    </row>
    <row r="1366" spans="1:14" x14ac:dyDescent="0.35">
      <c r="A1366" t="s">
        <v>572</v>
      </c>
      <c r="B1366" t="s">
        <v>42</v>
      </c>
      <c r="C1366" t="s">
        <v>12</v>
      </c>
      <c r="D1366" t="s">
        <v>16</v>
      </c>
      <c r="E1366" t="s">
        <v>122</v>
      </c>
      <c r="G1366" t="str">
        <f>[1]Inputs!E1496</f>
        <v xml:space="preserve">    OC</v>
      </c>
      <c r="H1366" s="4">
        <f>[1]Inputs!AU1496</f>
        <v>3.0245906632899517</v>
      </c>
      <c r="I1366" t="s">
        <v>127</v>
      </c>
      <c r="N1366" s="2"/>
    </row>
    <row r="1367" spans="1:14" x14ac:dyDescent="0.35">
      <c r="A1367" t="s">
        <v>572</v>
      </c>
      <c r="B1367" t="s">
        <v>42</v>
      </c>
      <c r="C1367" t="s">
        <v>12</v>
      </c>
      <c r="D1367" t="s">
        <v>16</v>
      </c>
      <c r="E1367" t="s">
        <v>122</v>
      </c>
      <c r="G1367" t="str">
        <f>[1]Inputs!E1497</f>
        <v>Other GHG Emissions</v>
      </c>
      <c r="H1367" s="4">
        <f>[1]Inputs!AU1497</f>
        <v>0</v>
      </c>
      <c r="I1367" t="s">
        <v>127</v>
      </c>
      <c r="N1367" s="2"/>
    </row>
    <row r="1368" spans="1:14" x14ac:dyDescent="0.35">
      <c r="A1368" t="s">
        <v>572</v>
      </c>
      <c r="B1368" t="s">
        <v>79</v>
      </c>
      <c r="C1368" t="s">
        <v>256</v>
      </c>
      <c r="D1368" t="s">
        <v>16</v>
      </c>
      <c r="E1368" t="s">
        <v>122</v>
      </c>
      <c r="G1368" t="str">
        <f>[1]Catalyst!A166</f>
        <v>Energy: mmBtu/ton</v>
      </c>
      <c r="H1368" s="4">
        <f>[1]Catalyst!Y166</f>
        <v>0</v>
      </c>
      <c r="J1368" t="s">
        <v>164</v>
      </c>
      <c r="N1368" s="2"/>
    </row>
    <row r="1369" spans="1:14" x14ac:dyDescent="0.35">
      <c r="A1369" t="s">
        <v>572</v>
      </c>
      <c r="B1369" t="s">
        <v>79</v>
      </c>
      <c r="C1369" t="s">
        <v>256</v>
      </c>
      <c r="D1369" t="s">
        <v>16</v>
      </c>
      <c r="E1369" t="s">
        <v>122</v>
      </c>
      <c r="G1369" t="str">
        <f>[1]Catalyst!A167</f>
        <v xml:space="preserve">     Total energy</v>
      </c>
      <c r="H1369" s="4">
        <f>[1]Catalyst!Y167</f>
        <v>241.0256071693733</v>
      </c>
      <c r="I1369" t="s">
        <v>125</v>
      </c>
      <c r="N1369" s="2"/>
    </row>
    <row r="1370" spans="1:14" x14ac:dyDescent="0.35">
      <c r="A1370" t="s">
        <v>572</v>
      </c>
      <c r="B1370" t="s">
        <v>79</v>
      </c>
      <c r="C1370" t="s">
        <v>256</v>
      </c>
      <c r="D1370" t="s">
        <v>16</v>
      </c>
      <c r="E1370" t="s">
        <v>122</v>
      </c>
      <c r="G1370" t="str">
        <f>[1]Catalyst!A168</f>
        <v xml:space="preserve">     Fossil fuels</v>
      </c>
      <c r="H1370" s="4">
        <f>[1]Catalyst!Y168</f>
        <v>229.71117877546106</v>
      </c>
      <c r="I1370" t="s">
        <v>125</v>
      </c>
      <c r="N1370" s="2"/>
    </row>
    <row r="1371" spans="1:14" x14ac:dyDescent="0.35">
      <c r="A1371" t="s">
        <v>572</v>
      </c>
      <c r="B1371" t="s">
        <v>79</v>
      </c>
      <c r="C1371" t="s">
        <v>256</v>
      </c>
      <c r="D1371" t="s">
        <v>16</v>
      </c>
      <c r="E1371" t="s">
        <v>122</v>
      </c>
      <c r="G1371" t="str">
        <f>[1]Catalyst!A169</f>
        <v xml:space="preserve">     Coal</v>
      </c>
      <c r="H1371" s="4">
        <f>[1]Catalyst!Y169</f>
        <v>36.296144528197821</v>
      </c>
      <c r="I1371" t="s">
        <v>125</v>
      </c>
      <c r="N1371" s="2"/>
    </row>
    <row r="1372" spans="1:14" x14ac:dyDescent="0.35">
      <c r="A1372" t="s">
        <v>572</v>
      </c>
      <c r="B1372" t="s">
        <v>79</v>
      </c>
      <c r="C1372" t="s">
        <v>256</v>
      </c>
      <c r="D1372" t="s">
        <v>16</v>
      </c>
      <c r="E1372" t="s">
        <v>122</v>
      </c>
      <c r="G1372" t="str">
        <f>[1]Catalyst!A170</f>
        <v xml:space="preserve">     Natural gas</v>
      </c>
      <c r="H1372" s="4">
        <f>[1]Catalyst!Y170</f>
        <v>183.98683029376818</v>
      </c>
      <c r="I1372" t="s">
        <v>125</v>
      </c>
      <c r="N1372" s="2"/>
    </row>
    <row r="1373" spans="1:14" x14ac:dyDescent="0.35">
      <c r="A1373" t="s">
        <v>572</v>
      </c>
      <c r="B1373" t="s">
        <v>79</v>
      </c>
      <c r="C1373" t="s">
        <v>256</v>
      </c>
      <c r="D1373" t="s">
        <v>16</v>
      </c>
      <c r="E1373" t="s">
        <v>122</v>
      </c>
      <c r="G1373" t="str">
        <f>[1]Catalyst!A171</f>
        <v xml:space="preserve">     Petroleum</v>
      </c>
      <c r="H1373" s="4">
        <f>[1]Catalyst!Y171</f>
        <v>9.4282039534950872</v>
      </c>
      <c r="I1373" t="s">
        <v>125</v>
      </c>
      <c r="N1373" s="2"/>
    </row>
    <row r="1374" spans="1:14" x14ac:dyDescent="0.35">
      <c r="A1374" t="s">
        <v>572</v>
      </c>
      <c r="B1374" t="s">
        <v>79</v>
      </c>
      <c r="C1374" t="s">
        <v>256</v>
      </c>
      <c r="D1374" t="s">
        <v>16</v>
      </c>
      <c r="E1374" t="s">
        <v>122</v>
      </c>
      <c r="G1374" t="str">
        <f>[1]Catalyst!A172</f>
        <v>Water consumption, gallons/ton</v>
      </c>
      <c r="H1374" s="4">
        <f>[1]Catalyst!Y172</f>
        <v>14620.544216642593</v>
      </c>
      <c r="I1374" t="s">
        <v>136</v>
      </c>
      <c r="N1374" s="2"/>
    </row>
    <row r="1375" spans="1:14" x14ac:dyDescent="0.35">
      <c r="A1375" t="s">
        <v>572</v>
      </c>
      <c r="B1375" t="s">
        <v>79</v>
      </c>
      <c r="C1375" t="s">
        <v>256</v>
      </c>
      <c r="D1375" t="s">
        <v>16</v>
      </c>
      <c r="E1375" t="s">
        <v>122</v>
      </c>
      <c r="G1375" t="str">
        <f>[1]Catalyst!A173</f>
        <v>Total Emissions: grams/ton</v>
      </c>
      <c r="H1375" s="4">
        <f>[1]Catalyst!Y173</f>
        <v>0</v>
      </c>
      <c r="N1375" s="2"/>
    </row>
    <row r="1376" spans="1:14" x14ac:dyDescent="0.35">
      <c r="A1376" t="s">
        <v>572</v>
      </c>
      <c r="B1376" t="s">
        <v>79</v>
      </c>
      <c r="C1376" t="s">
        <v>256</v>
      </c>
      <c r="D1376" t="s">
        <v>16</v>
      </c>
      <c r="E1376" t="s">
        <v>122</v>
      </c>
      <c r="G1376" t="str">
        <f>[1]Catalyst!A174</f>
        <v xml:space="preserve">     VOC</v>
      </c>
      <c r="H1376" s="4">
        <f>[1]Catalyst!Y174</f>
        <v>4453.8226173550474</v>
      </c>
      <c r="I1376" t="s">
        <v>127</v>
      </c>
      <c r="N1376" s="2"/>
    </row>
    <row r="1377" spans="1:14" x14ac:dyDescent="0.35">
      <c r="A1377" t="s">
        <v>572</v>
      </c>
      <c r="B1377" t="s">
        <v>79</v>
      </c>
      <c r="C1377" t="s">
        <v>256</v>
      </c>
      <c r="D1377" t="s">
        <v>16</v>
      </c>
      <c r="E1377" t="s">
        <v>122</v>
      </c>
      <c r="G1377" t="str">
        <f>[1]Catalyst!A175</f>
        <v xml:space="preserve">     CO</v>
      </c>
      <c r="H1377" s="4">
        <f>[1]Catalyst!Y175</f>
        <v>11062.043438153263</v>
      </c>
      <c r="I1377" t="s">
        <v>127</v>
      </c>
      <c r="N1377" s="2"/>
    </row>
    <row r="1378" spans="1:14" x14ac:dyDescent="0.35">
      <c r="A1378" t="s">
        <v>572</v>
      </c>
      <c r="B1378" t="s">
        <v>79</v>
      </c>
      <c r="C1378" t="s">
        <v>256</v>
      </c>
      <c r="D1378" t="s">
        <v>16</v>
      </c>
      <c r="E1378" t="s">
        <v>122</v>
      </c>
      <c r="G1378" t="str">
        <f>[1]Catalyst!A176</f>
        <v xml:space="preserve">     NOx</v>
      </c>
      <c r="H1378" s="4">
        <f>[1]Catalyst!Y176</f>
        <v>11873.340943083231</v>
      </c>
      <c r="I1378" t="s">
        <v>127</v>
      </c>
      <c r="N1378" s="2"/>
    </row>
    <row r="1379" spans="1:14" x14ac:dyDescent="0.35">
      <c r="A1379" t="s">
        <v>572</v>
      </c>
      <c r="B1379" t="s">
        <v>79</v>
      </c>
      <c r="C1379" t="s">
        <v>256</v>
      </c>
      <c r="D1379" t="s">
        <v>16</v>
      </c>
      <c r="E1379" t="s">
        <v>122</v>
      </c>
      <c r="G1379" t="str">
        <f>[1]Catalyst!A177</f>
        <v xml:space="preserve">     PM10</v>
      </c>
      <c r="H1379" s="4">
        <f>[1]Catalyst!Y177</f>
        <v>1323.5004737548613</v>
      </c>
      <c r="I1379" t="s">
        <v>127</v>
      </c>
      <c r="N1379" s="2"/>
    </row>
    <row r="1380" spans="1:14" x14ac:dyDescent="0.35">
      <c r="A1380" t="s">
        <v>572</v>
      </c>
      <c r="B1380" t="s">
        <v>79</v>
      </c>
      <c r="C1380" t="s">
        <v>256</v>
      </c>
      <c r="D1380" t="s">
        <v>16</v>
      </c>
      <c r="E1380" t="s">
        <v>122</v>
      </c>
      <c r="G1380" t="str">
        <f>[1]Catalyst!A178</f>
        <v xml:space="preserve">     PM2.5</v>
      </c>
      <c r="H1380" s="4">
        <f>[1]Catalyst!Y178</f>
        <v>922.47777365329739</v>
      </c>
      <c r="I1380" t="s">
        <v>127</v>
      </c>
      <c r="N1380" s="2"/>
    </row>
    <row r="1381" spans="1:14" x14ac:dyDescent="0.35">
      <c r="A1381" t="s">
        <v>572</v>
      </c>
      <c r="B1381" t="s">
        <v>79</v>
      </c>
      <c r="C1381" t="s">
        <v>256</v>
      </c>
      <c r="D1381" t="s">
        <v>16</v>
      </c>
      <c r="E1381" t="s">
        <v>122</v>
      </c>
      <c r="G1381" t="str">
        <f>[1]Catalyst!A179</f>
        <v xml:space="preserve">     SOx</v>
      </c>
      <c r="H1381" s="4">
        <f>[1]Catalyst!Y179</f>
        <v>27777.390352310329</v>
      </c>
      <c r="I1381" t="s">
        <v>127</v>
      </c>
      <c r="N1381" s="2"/>
    </row>
    <row r="1382" spans="1:14" x14ac:dyDescent="0.35">
      <c r="A1382" t="s">
        <v>572</v>
      </c>
      <c r="B1382" t="s">
        <v>79</v>
      </c>
      <c r="C1382" t="s">
        <v>256</v>
      </c>
      <c r="D1382" t="s">
        <v>16</v>
      </c>
      <c r="E1382" t="s">
        <v>122</v>
      </c>
      <c r="G1382" t="str">
        <f>[1]Catalyst!A180</f>
        <v xml:space="preserve">     BC</v>
      </c>
      <c r="H1382" s="4">
        <f>[1]Catalyst!Y180</f>
        <v>93.194845386856443</v>
      </c>
      <c r="I1382" t="s">
        <v>127</v>
      </c>
      <c r="N1382" s="2"/>
    </row>
    <row r="1383" spans="1:14" x14ac:dyDescent="0.35">
      <c r="A1383" t="s">
        <v>572</v>
      </c>
      <c r="B1383" t="s">
        <v>79</v>
      </c>
      <c r="C1383" t="s">
        <v>256</v>
      </c>
      <c r="D1383" t="s">
        <v>16</v>
      </c>
      <c r="E1383" t="s">
        <v>122</v>
      </c>
      <c r="G1383" t="str">
        <f>[1]Catalyst!A181</f>
        <v xml:space="preserve">     OC</v>
      </c>
      <c r="H1383" s="4">
        <f>[1]Catalyst!Y181</f>
        <v>188.9610871186554</v>
      </c>
      <c r="I1383" t="s">
        <v>127</v>
      </c>
      <c r="N1383" s="2"/>
    </row>
    <row r="1384" spans="1:14" x14ac:dyDescent="0.35">
      <c r="A1384" t="s">
        <v>572</v>
      </c>
      <c r="B1384" t="s">
        <v>79</v>
      </c>
      <c r="C1384" t="s">
        <v>256</v>
      </c>
      <c r="D1384" t="s">
        <v>16</v>
      </c>
      <c r="E1384" t="s">
        <v>122</v>
      </c>
      <c r="G1384" t="str">
        <f>[1]Catalyst!A182</f>
        <v xml:space="preserve">     CH4</v>
      </c>
      <c r="H1384" s="4">
        <f>[1]Catalyst!Y182</f>
        <v>47603.851661759531</v>
      </c>
      <c r="I1384" t="s">
        <v>127</v>
      </c>
      <c r="N1384" s="2"/>
    </row>
    <row r="1385" spans="1:14" x14ac:dyDescent="0.35">
      <c r="A1385" t="s">
        <v>572</v>
      </c>
      <c r="B1385" t="s">
        <v>79</v>
      </c>
      <c r="C1385" t="s">
        <v>256</v>
      </c>
      <c r="D1385" t="s">
        <v>16</v>
      </c>
      <c r="E1385" t="s">
        <v>122</v>
      </c>
      <c r="G1385" t="str">
        <f>[1]Catalyst!A183</f>
        <v xml:space="preserve">     N2O</v>
      </c>
      <c r="H1385" s="4">
        <f>[1]Catalyst!Y183</f>
        <v>425.68195497500972</v>
      </c>
      <c r="I1385" t="s">
        <v>127</v>
      </c>
      <c r="N1385" s="2"/>
    </row>
    <row r="1386" spans="1:14" x14ac:dyDescent="0.35">
      <c r="A1386" t="s">
        <v>572</v>
      </c>
      <c r="B1386" t="s">
        <v>79</v>
      </c>
      <c r="C1386" t="s">
        <v>256</v>
      </c>
      <c r="D1386" t="s">
        <v>16</v>
      </c>
      <c r="E1386" t="s">
        <v>122</v>
      </c>
      <c r="G1386" t="str">
        <f>[1]Catalyst!A184</f>
        <v xml:space="preserve">     CO2</v>
      </c>
      <c r="H1386" s="4">
        <f>[1]Catalyst!Y184</f>
        <v>9870268.8629836123</v>
      </c>
      <c r="I1386" t="s">
        <v>127</v>
      </c>
      <c r="N1386" s="2"/>
    </row>
    <row r="1387" spans="1:14" x14ac:dyDescent="0.35">
      <c r="A1387" t="s">
        <v>572</v>
      </c>
      <c r="B1387" t="s">
        <v>79</v>
      </c>
      <c r="C1387" t="s">
        <v>256</v>
      </c>
      <c r="D1387" t="s">
        <v>16</v>
      </c>
      <c r="E1387" t="s">
        <v>122</v>
      </c>
      <c r="G1387" t="str">
        <f>[1]Catalyst!A185</f>
        <v>Urban emissions: grams/ton</v>
      </c>
      <c r="H1387" s="4">
        <f>[1]Catalyst!Y185</f>
        <v>0</v>
      </c>
      <c r="N1387" s="2"/>
    </row>
    <row r="1388" spans="1:14" x14ac:dyDescent="0.35">
      <c r="A1388" t="s">
        <v>572</v>
      </c>
      <c r="B1388" t="s">
        <v>79</v>
      </c>
      <c r="C1388" t="s">
        <v>256</v>
      </c>
      <c r="D1388" t="s">
        <v>16</v>
      </c>
      <c r="E1388" t="s">
        <v>122</v>
      </c>
      <c r="G1388" t="str">
        <f>[1]Catalyst!A186</f>
        <v xml:space="preserve">     VOC</v>
      </c>
      <c r="H1388" s="4">
        <f>[1]Catalyst!Y186</f>
        <v>136.00185285918107</v>
      </c>
      <c r="I1388" t="s">
        <v>127</v>
      </c>
      <c r="N1388" s="2"/>
    </row>
    <row r="1389" spans="1:14" x14ac:dyDescent="0.35">
      <c r="A1389" t="s">
        <v>572</v>
      </c>
      <c r="B1389" t="s">
        <v>79</v>
      </c>
      <c r="C1389" t="s">
        <v>256</v>
      </c>
      <c r="D1389" t="s">
        <v>16</v>
      </c>
      <c r="E1389" t="s">
        <v>122</v>
      </c>
      <c r="G1389" t="str">
        <f>[1]Catalyst!A187</f>
        <v xml:space="preserve">     CO</v>
      </c>
      <c r="H1389" s="4">
        <f>[1]Catalyst!Y187</f>
        <v>683.89588085512935</v>
      </c>
      <c r="I1389" t="s">
        <v>127</v>
      </c>
      <c r="N1389" s="2"/>
    </row>
    <row r="1390" spans="1:14" x14ac:dyDescent="0.35">
      <c r="A1390" t="s">
        <v>572</v>
      </c>
      <c r="B1390" t="s">
        <v>79</v>
      </c>
      <c r="C1390" t="s">
        <v>256</v>
      </c>
      <c r="D1390" t="s">
        <v>16</v>
      </c>
      <c r="E1390" t="s">
        <v>122</v>
      </c>
      <c r="G1390" t="str">
        <f>[1]Catalyst!A188</f>
        <v xml:space="preserve">     NOx</v>
      </c>
      <c r="H1390" s="4">
        <f>[1]Catalyst!Y188</f>
        <v>1091.8016150208634</v>
      </c>
      <c r="I1390" t="s">
        <v>127</v>
      </c>
      <c r="N1390" s="2"/>
    </row>
    <row r="1391" spans="1:14" x14ac:dyDescent="0.35">
      <c r="A1391" t="s">
        <v>572</v>
      </c>
      <c r="B1391" t="s">
        <v>79</v>
      </c>
      <c r="C1391" t="s">
        <v>256</v>
      </c>
      <c r="D1391" t="s">
        <v>16</v>
      </c>
      <c r="E1391" t="s">
        <v>122</v>
      </c>
      <c r="G1391" t="str">
        <f>[1]Catalyst!A189</f>
        <v xml:space="preserve">     PM10</v>
      </c>
      <c r="H1391" s="4">
        <f>[1]Catalyst!Y189</f>
        <v>62.104443211401509</v>
      </c>
      <c r="I1391" t="s">
        <v>127</v>
      </c>
      <c r="N1391" s="2"/>
    </row>
    <row r="1392" spans="1:14" x14ac:dyDescent="0.35">
      <c r="A1392" t="s">
        <v>572</v>
      </c>
      <c r="B1392" t="s">
        <v>79</v>
      </c>
      <c r="C1392" t="s">
        <v>256</v>
      </c>
      <c r="D1392" t="s">
        <v>16</v>
      </c>
      <c r="E1392" t="s">
        <v>122</v>
      </c>
      <c r="G1392" t="str">
        <f>[1]Catalyst!A190</f>
        <v xml:space="preserve">     PM2.5</v>
      </c>
      <c r="H1392" s="4">
        <f>[1]Catalyst!Y190</f>
        <v>51.498401860424522</v>
      </c>
      <c r="I1392" t="s">
        <v>127</v>
      </c>
      <c r="N1392" s="2"/>
    </row>
    <row r="1393" spans="1:14" x14ac:dyDescent="0.35">
      <c r="A1393" t="s">
        <v>572</v>
      </c>
      <c r="B1393" t="s">
        <v>79</v>
      </c>
      <c r="C1393" t="s">
        <v>256</v>
      </c>
      <c r="D1393" t="s">
        <v>16</v>
      </c>
      <c r="E1393" t="s">
        <v>122</v>
      </c>
      <c r="G1393" t="str">
        <f>[1]Catalyst!A191</f>
        <v xml:space="preserve">     SOx</v>
      </c>
      <c r="H1393" s="4">
        <f>[1]Catalyst!Y191</f>
        <v>562.37161573608398</v>
      </c>
      <c r="I1393" t="s">
        <v>127</v>
      </c>
      <c r="N1393" s="2"/>
    </row>
    <row r="1394" spans="1:14" x14ac:dyDescent="0.35">
      <c r="A1394" t="s">
        <v>572</v>
      </c>
      <c r="B1394" t="s">
        <v>79</v>
      </c>
      <c r="C1394" t="s">
        <v>256</v>
      </c>
      <c r="D1394" t="s">
        <v>16</v>
      </c>
      <c r="E1394" t="s">
        <v>122</v>
      </c>
      <c r="G1394" t="str">
        <f>[1]Catalyst!A192</f>
        <v xml:space="preserve">     BC</v>
      </c>
      <c r="H1394" s="4">
        <f>[1]Catalyst!Y192</f>
        <v>3.4179895365272861</v>
      </c>
      <c r="I1394" t="s">
        <v>127</v>
      </c>
      <c r="N1394" s="2"/>
    </row>
    <row r="1395" spans="1:14" x14ac:dyDescent="0.35">
      <c r="A1395" t="s">
        <v>572</v>
      </c>
      <c r="B1395" t="s">
        <v>79</v>
      </c>
      <c r="C1395" t="s">
        <v>256</v>
      </c>
      <c r="D1395" t="s">
        <v>16</v>
      </c>
      <c r="E1395" t="s">
        <v>122</v>
      </c>
      <c r="G1395" t="str">
        <f>[1]Catalyst!A193</f>
        <v xml:space="preserve">     OC</v>
      </c>
      <c r="H1395" s="4">
        <f>[1]Catalyst!Y193</f>
        <v>11.758686947101323</v>
      </c>
      <c r="I1395" t="s">
        <v>127</v>
      </c>
      <c r="N1395" s="2"/>
    </row>
    <row r="1396" spans="1:14" x14ac:dyDescent="0.35">
      <c r="A1396" t="s">
        <v>572</v>
      </c>
      <c r="B1396" t="s">
        <v>67</v>
      </c>
      <c r="C1396" t="s">
        <v>18</v>
      </c>
      <c r="D1396" t="s">
        <v>16</v>
      </c>
      <c r="E1396" t="s">
        <v>122</v>
      </c>
      <c r="G1396" t="str">
        <f>[1]Catalyst!A166</f>
        <v>Energy: mmBtu/ton</v>
      </c>
      <c r="H1396" s="4"/>
      <c r="J1396" t="s">
        <v>165</v>
      </c>
      <c r="N1396" s="2"/>
    </row>
    <row r="1397" spans="1:14" x14ac:dyDescent="0.35">
      <c r="A1397" t="s">
        <v>572</v>
      </c>
      <c r="B1397" t="s">
        <v>67</v>
      </c>
      <c r="C1397" t="s">
        <v>18</v>
      </c>
      <c r="D1397" t="s">
        <v>16</v>
      </c>
      <c r="E1397" t="s">
        <v>122</v>
      </c>
      <c r="G1397" t="str">
        <f>[1]Catalyst!A167</f>
        <v xml:space="preserve">     Total energy</v>
      </c>
      <c r="H1397" s="4">
        <f ca="1">K1397/2</f>
        <v>13.023125846624591</v>
      </c>
      <c r="I1397" t="s">
        <v>125</v>
      </c>
      <c r="K1397" s="7">
        <f ca="1">[1]Catalyst!B167</f>
        <v>26.046251693249182</v>
      </c>
      <c r="N1397" s="2"/>
    </row>
    <row r="1398" spans="1:14" x14ac:dyDescent="0.35">
      <c r="A1398" t="s">
        <v>572</v>
      </c>
      <c r="B1398" t="s">
        <v>67</v>
      </c>
      <c r="C1398" t="s">
        <v>18</v>
      </c>
      <c r="D1398" t="s">
        <v>16</v>
      </c>
      <c r="E1398" t="s">
        <v>122</v>
      </c>
      <c r="G1398" t="str">
        <f>[1]Catalyst!A168</f>
        <v xml:space="preserve">     Fossil fuels</v>
      </c>
      <c r="H1398" s="4">
        <f t="shared" ref="H1398:H1423" ca="1" si="1">K1398/2</f>
        <v>10.948857110041235</v>
      </c>
      <c r="I1398" t="s">
        <v>125</v>
      </c>
      <c r="K1398" s="7">
        <f ca="1">[1]Catalyst!B168</f>
        <v>21.89771422008247</v>
      </c>
      <c r="N1398" s="2"/>
    </row>
    <row r="1399" spans="1:14" x14ac:dyDescent="0.35">
      <c r="A1399" t="s">
        <v>572</v>
      </c>
      <c r="B1399" t="s">
        <v>67</v>
      </c>
      <c r="C1399" t="s">
        <v>18</v>
      </c>
      <c r="D1399" t="s">
        <v>16</v>
      </c>
      <c r="E1399" t="s">
        <v>122</v>
      </c>
      <c r="G1399" t="str">
        <f>[1]Catalyst!A169</f>
        <v xml:space="preserve">     Coal</v>
      </c>
      <c r="H1399" s="4">
        <f t="shared" ca="1" si="1"/>
        <v>1.4098668367424307</v>
      </c>
      <c r="I1399" t="s">
        <v>125</v>
      </c>
      <c r="K1399" s="7">
        <f ca="1">[1]Catalyst!B169</f>
        <v>2.8197336734848615</v>
      </c>
      <c r="N1399" s="2"/>
    </row>
    <row r="1400" spans="1:14" x14ac:dyDescent="0.35">
      <c r="A1400" t="s">
        <v>572</v>
      </c>
      <c r="B1400" t="s">
        <v>67</v>
      </c>
      <c r="C1400" t="s">
        <v>18</v>
      </c>
      <c r="D1400" t="s">
        <v>16</v>
      </c>
      <c r="E1400" t="s">
        <v>122</v>
      </c>
      <c r="G1400" t="str">
        <f>[1]Catalyst!A170</f>
        <v xml:space="preserve">     Natural gas</v>
      </c>
      <c r="H1400" s="4">
        <f t="shared" ca="1" si="1"/>
        <v>8.9901624062547043</v>
      </c>
      <c r="I1400" t="s">
        <v>125</v>
      </c>
      <c r="K1400" s="7">
        <f ca="1">[1]Catalyst!B170</f>
        <v>17.980324812509409</v>
      </c>
      <c r="N1400" s="2"/>
    </row>
    <row r="1401" spans="1:14" x14ac:dyDescent="0.35">
      <c r="A1401" t="s">
        <v>572</v>
      </c>
      <c r="B1401" t="s">
        <v>67</v>
      </c>
      <c r="C1401" t="s">
        <v>18</v>
      </c>
      <c r="D1401" t="s">
        <v>16</v>
      </c>
      <c r="E1401" t="s">
        <v>122</v>
      </c>
      <c r="G1401" t="str">
        <f>[1]Catalyst!A171</f>
        <v xml:space="preserve">     Petroleum</v>
      </c>
      <c r="H1401" s="4">
        <f t="shared" ca="1" si="1"/>
        <v>0.54882786704409969</v>
      </c>
      <c r="I1401" t="s">
        <v>125</v>
      </c>
      <c r="K1401" s="7">
        <f ca="1">[1]Catalyst!B171</f>
        <v>1.0976557340881994</v>
      </c>
      <c r="N1401" s="2"/>
    </row>
    <row r="1402" spans="1:14" x14ac:dyDescent="0.35">
      <c r="A1402" t="s">
        <v>572</v>
      </c>
      <c r="B1402" t="s">
        <v>67</v>
      </c>
      <c r="C1402" t="s">
        <v>18</v>
      </c>
      <c r="D1402" t="s">
        <v>16</v>
      </c>
      <c r="E1402" t="s">
        <v>122</v>
      </c>
      <c r="G1402" t="str">
        <f>[1]Catalyst!A172</f>
        <v>Water consumption, gallons/ton</v>
      </c>
      <c r="H1402" s="4">
        <f t="shared" ca="1" si="1"/>
        <v>1526.1940645306745</v>
      </c>
      <c r="I1402" t="s">
        <v>136</v>
      </c>
      <c r="K1402" s="7">
        <f ca="1">[1]Catalyst!B172</f>
        <v>3052.388129061349</v>
      </c>
      <c r="N1402" s="2"/>
    </row>
    <row r="1403" spans="1:14" x14ac:dyDescent="0.35">
      <c r="A1403" t="s">
        <v>572</v>
      </c>
      <c r="B1403" t="s">
        <v>67</v>
      </c>
      <c r="C1403" t="s">
        <v>18</v>
      </c>
      <c r="D1403" t="s">
        <v>16</v>
      </c>
      <c r="E1403" t="s">
        <v>122</v>
      </c>
      <c r="G1403" t="str">
        <f>[1]Catalyst!A173</f>
        <v>Total Emissions: grams/ton</v>
      </c>
      <c r="H1403" s="4"/>
      <c r="N1403" s="2"/>
    </row>
    <row r="1404" spans="1:14" x14ac:dyDescent="0.35">
      <c r="A1404" t="s">
        <v>572</v>
      </c>
      <c r="B1404" t="s">
        <v>67</v>
      </c>
      <c r="C1404" t="s">
        <v>18</v>
      </c>
      <c r="D1404" t="s">
        <v>16</v>
      </c>
      <c r="E1404" t="s">
        <v>122</v>
      </c>
      <c r="G1404" t="str">
        <f>[1]Catalyst!A174</f>
        <v xml:space="preserve">     VOC</v>
      </c>
      <c r="H1404" s="4">
        <f t="shared" ca="1" si="1"/>
        <v>119.03867060489904</v>
      </c>
      <c r="I1404" t="s">
        <v>127</v>
      </c>
      <c r="K1404" s="7">
        <f ca="1">[1]Catalyst!B174</f>
        <v>238.07734120979808</v>
      </c>
      <c r="N1404" s="2"/>
    </row>
    <row r="1405" spans="1:14" x14ac:dyDescent="0.35">
      <c r="A1405" t="s">
        <v>572</v>
      </c>
      <c r="B1405" t="s">
        <v>67</v>
      </c>
      <c r="C1405" t="s">
        <v>18</v>
      </c>
      <c r="D1405" t="s">
        <v>16</v>
      </c>
      <c r="E1405" t="s">
        <v>122</v>
      </c>
      <c r="G1405" t="str">
        <f>[1]Catalyst!A175</f>
        <v xml:space="preserve">     CO</v>
      </c>
      <c r="H1405" s="4">
        <f t="shared" ca="1" si="1"/>
        <v>516.31603885104346</v>
      </c>
      <c r="I1405" t="s">
        <v>127</v>
      </c>
      <c r="K1405" s="7">
        <f ca="1">[1]Catalyst!B175</f>
        <v>1032.6320777020869</v>
      </c>
      <c r="N1405" s="2"/>
    </row>
    <row r="1406" spans="1:14" x14ac:dyDescent="0.35">
      <c r="A1406" t="s">
        <v>572</v>
      </c>
      <c r="B1406" t="s">
        <v>67</v>
      </c>
      <c r="C1406" t="s">
        <v>18</v>
      </c>
      <c r="D1406" t="s">
        <v>16</v>
      </c>
      <c r="E1406" t="s">
        <v>122</v>
      </c>
      <c r="G1406" t="str">
        <f>[1]Catalyst!A176</f>
        <v xml:space="preserve">     NOx</v>
      </c>
      <c r="H1406" s="4">
        <f t="shared" ca="1" si="1"/>
        <v>764.74750189068322</v>
      </c>
      <c r="I1406" t="s">
        <v>127</v>
      </c>
      <c r="K1406" s="7">
        <f ca="1">[1]Catalyst!B176</f>
        <v>1529.4950037813664</v>
      </c>
      <c r="N1406" s="2"/>
    </row>
    <row r="1407" spans="1:14" x14ac:dyDescent="0.35">
      <c r="A1407" t="s">
        <v>572</v>
      </c>
      <c r="B1407" t="s">
        <v>67</v>
      </c>
      <c r="C1407" t="s">
        <v>18</v>
      </c>
      <c r="D1407" t="s">
        <v>16</v>
      </c>
      <c r="E1407" t="s">
        <v>122</v>
      </c>
      <c r="G1407" t="str">
        <f>[1]Catalyst!A177</f>
        <v xml:space="preserve">     PM10</v>
      </c>
      <c r="H1407" s="4">
        <f t="shared" ca="1" si="1"/>
        <v>63.683358292739754</v>
      </c>
      <c r="I1407" t="s">
        <v>127</v>
      </c>
      <c r="K1407" s="7">
        <f ca="1">[1]Catalyst!B177</f>
        <v>127.36671658547951</v>
      </c>
      <c r="N1407" s="2"/>
    </row>
    <row r="1408" spans="1:14" x14ac:dyDescent="0.35">
      <c r="A1408" t="s">
        <v>572</v>
      </c>
      <c r="B1408" t="s">
        <v>67</v>
      </c>
      <c r="C1408" t="s">
        <v>18</v>
      </c>
      <c r="D1408" t="s">
        <v>16</v>
      </c>
      <c r="E1408" t="s">
        <v>122</v>
      </c>
      <c r="G1408" t="str">
        <f>[1]Catalyst!A178</f>
        <v xml:space="preserve">     PM2.5</v>
      </c>
      <c r="H1408" s="4">
        <f t="shared" ca="1" si="1"/>
        <v>44.939656694502212</v>
      </c>
      <c r="I1408" t="s">
        <v>127</v>
      </c>
      <c r="K1408" s="7">
        <f ca="1">[1]Catalyst!B178</f>
        <v>89.879313389004423</v>
      </c>
      <c r="N1408" s="2"/>
    </row>
    <row r="1409" spans="1:14" x14ac:dyDescent="0.35">
      <c r="A1409" t="s">
        <v>572</v>
      </c>
      <c r="B1409" t="s">
        <v>67</v>
      </c>
      <c r="C1409" t="s">
        <v>18</v>
      </c>
      <c r="D1409" t="s">
        <v>16</v>
      </c>
      <c r="E1409" t="s">
        <v>122</v>
      </c>
      <c r="G1409" t="str">
        <f>[1]Catalyst!A179</f>
        <v xml:space="preserve">     SOx</v>
      </c>
      <c r="H1409" s="4">
        <f t="shared" ca="1" si="1"/>
        <v>317.77720006358686</v>
      </c>
      <c r="I1409" t="s">
        <v>127</v>
      </c>
      <c r="K1409" s="7">
        <f ca="1">[1]Catalyst!B179</f>
        <v>635.55440012717372</v>
      </c>
      <c r="N1409" s="2"/>
    </row>
    <row r="1410" spans="1:14" x14ac:dyDescent="0.35">
      <c r="A1410" t="s">
        <v>572</v>
      </c>
      <c r="B1410" t="s">
        <v>67</v>
      </c>
      <c r="C1410" t="s">
        <v>18</v>
      </c>
      <c r="D1410" t="s">
        <v>16</v>
      </c>
      <c r="E1410" t="s">
        <v>122</v>
      </c>
      <c r="G1410" t="str">
        <f>[1]Catalyst!A180</f>
        <v xml:space="preserve">     BC</v>
      </c>
      <c r="H1410" s="4">
        <f t="shared" ca="1" si="1"/>
        <v>4.9848399029620412</v>
      </c>
      <c r="I1410" t="s">
        <v>127</v>
      </c>
      <c r="K1410" s="7">
        <f ca="1">[1]Catalyst!B180</f>
        <v>9.9696798059240823</v>
      </c>
      <c r="N1410" s="2"/>
    </row>
    <row r="1411" spans="1:14" x14ac:dyDescent="0.35">
      <c r="A1411" t="s">
        <v>572</v>
      </c>
      <c r="B1411" t="s">
        <v>67</v>
      </c>
      <c r="C1411" t="s">
        <v>18</v>
      </c>
      <c r="D1411" t="s">
        <v>16</v>
      </c>
      <c r="E1411" t="s">
        <v>122</v>
      </c>
      <c r="G1411" t="str">
        <f>[1]Catalyst!A181</f>
        <v xml:space="preserve">     OC</v>
      </c>
      <c r="H1411" s="4">
        <f t="shared" ca="1" si="1"/>
        <v>15.471944289656641</v>
      </c>
      <c r="I1411" t="s">
        <v>127</v>
      </c>
      <c r="K1411" s="7">
        <f ca="1">[1]Catalyst!B181</f>
        <v>30.943888579313281</v>
      </c>
      <c r="N1411" s="2"/>
    </row>
    <row r="1412" spans="1:14" x14ac:dyDescent="0.35">
      <c r="A1412" t="s">
        <v>572</v>
      </c>
      <c r="B1412" t="s">
        <v>67</v>
      </c>
      <c r="C1412" t="s">
        <v>18</v>
      </c>
      <c r="D1412" t="s">
        <v>16</v>
      </c>
      <c r="E1412" t="s">
        <v>122</v>
      </c>
      <c r="G1412" t="str">
        <f>[1]Catalyst!A182</f>
        <v xml:space="preserve">     CH4</v>
      </c>
      <c r="H1412" s="4">
        <f t="shared" ca="1" si="1"/>
        <v>1988.1165751115</v>
      </c>
      <c r="I1412" t="s">
        <v>127</v>
      </c>
      <c r="K1412" s="7">
        <f ca="1">[1]Catalyst!B182</f>
        <v>3976.2331502229999</v>
      </c>
      <c r="N1412" s="2"/>
    </row>
    <row r="1413" spans="1:14" x14ac:dyDescent="0.35">
      <c r="A1413" t="s">
        <v>572</v>
      </c>
      <c r="B1413" t="s">
        <v>67</v>
      </c>
      <c r="C1413" t="s">
        <v>18</v>
      </c>
      <c r="D1413" t="s">
        <v>16</v>
      </c>
      <c r="E1413" t="s">
        <v>122</v>
      </c>
      <c r="G1413" t="str">
        <f>[1]Catalyst!A183</f>
        <v xml:space="preserve">     N2O</v>
      </c>
      <c r="H1413" s="4">
        <f t="shared" ca="1" si="1"/>
        <v>17.055484841869767</v>
      </c>
      <c r="I1413" t="s">
        <v>127</v>
      </c>
      <c r="K1413" s="7">
        <f ca="1">[1]Catalyst!B183</f>
        <v>34.110969683739533</v>
      </c>
      <c r="N1413" s="2"/>
    </row>
    <row r="1414" spans="1:14" x14ac:dyDescent="0.35">
      <c r="A1414" t="s">
        <v>572</v>
      </c>
      <c r="B1414" t="s">
        <v>67</v>
      </c>
      <c r="C1414" t="s">
        <v>18</v>
      </c>
      <c r="D1414" t="s">
        <v>16</v>
      </c>
      <c r="E1414" t="s">
        <v>122</v>
      </c>
      <c r="G1414" t="str">
        <f>[1]Catalyst!A184</f>
        <v xml:space="preserve">     CO2</v>
      </c>
      <c r="H1414" s="4">
        <f t="shared" ca="1" si="1"/>
        <v>720806.57857134787</v>
      </c>
      <c r="I1414" t="s">
        <v>127</v>
      </c>
      <c r="K1414" s="7">
        <f ca="1">[1]Catalyst!B184</f>
        <v>1441613.1571426957</v>
      </c>
      <c r="N1414" s="2"/>
    </row>
    <row r="1415" spans="1:14" x14ac:dyDescent="0.35">
      <c r="A1415" t="s">
        <v>572</v>
      </c>
      <c r="B1415" t="s">
        <v>67</v>
      </c>
      <c r="C1415" t="s">
        <v>18</v>
      </c>
      <c r="D1415" t="s">
        <v>16</v>
      </c>
      <c r="E1415" t="s">
        <v>122</v>
      </c>
      <c r="G1415" t="str">
        <f>[1]Catalyst!A185</f>
        <v>Urban emissions: grams/ton</v>
      </c>
      <c r="H1415" s="4"/>
      <c r="K1415" s="7">
        <f>[1]Catalyst!B185</f>
        <v>0</v>
      </c>
      <c r="N1415" s="2"/>
    </row>
    <row r="1416" spans="1:14" x14ac:dyDescent="0.35">
      <c r="A1416" t="s">
        <v>572</v>
      </c>
      <c r="B1416" t="s">
        <v>67</v>
      </c>
      <c r="C1416" t="s">
        <v>18</v>
      </c>
      <c r="D1416" t="s">
        <v>16</v>
      </c>
      <c r="E1416" t="s">
        <v>122</v>
      </c>
      <c r="G1416" t="str">
        <f>[1]Catalyst!A186</f>
        <v xml:space="preserve">     VOC</v>
      </c>
      <c r="H1416" s="4">
        <f t="shared" ca="1" si="1"/>
        <v>6.8819081611023512</v>
      </c>
      <c r="I1416" t="s">
        <v>127</v>
      </c>
      <c r="K1416" s="7">
        <f ca="1">[1]Catalyst!B186</f>
        <v>13.763816322204702</v>
      </c>
      <c r="N1416" s="2"/>
    </row>
    <row r="1417" spans="1:14" x14ac:dyDescent="0.35">
      <c r="A1417" t="s">
        <v>572</v>
      </c>
      <c r="B1417" t="s">
        <v>67</v>
      </c>
      <c r="C1417" t="s">
        <v>18</v>
      </c>
      <c r="D1417" t="s">
        <v>16</v>
      </c>
      <c r="E1417" t="s">
        <v>122</v>
      </c>
      <c r="G1417" t="str">
        <f>[1]Catalyst!A187</f>
        <v xml:space="preserve">     CO</v>
      </c>
      <c r="H1417" s="4">
        <f t="shared" ca="1" si="1"/>
        <v>41.597893146370289</v>
      </c>
      <c r="I1417" t="s">
        <v>127</v>
      </c>
      <c r="K1417" s="7">
        <f ca="1">[1]Catalyst!B187</f>
        <v>83.195786292740578</v>
      </c>
      <c r="N1417" s="2"/>
    </row>
    <row r="1418" spans="1:14" x14ac:dyDescent="0.35">
      <c r="A1418" t="s">
        <v>572</v>
      </c>
      <c r="B1418" t="s">
        <v>67</v>
      </c>
      <c r="C1418" t="s">
        <v>18</v>
      </c>
      <c r="D1418" t="s">
        <v>16</v>
      </c>
      <c r="E1418" t="s">
        <v>122</v>
      </c>
      <c r="G1418" t="str">
        <f>[1]Catalyst!A188</f>
        <v xml:space="preserve">     NOx</v>
      </c>
      <c r="H1418" s="4">
        <f t="shared" ca="1" si="1"/>
        <v>69.092084015995368</v>
      </c>
      <c r="I1418" t="s">
        <v>127</v>
      </c>
      <c r="K1418" s="7">
        <f ca="1">[1]Catalyst!B188</f>
        <v>138.18416803199074</v>
      </c>
      <c r="N1418" s="2"/>
    </row>
    <row r="1419" spans="1:14" x14ac:dyDescent="0.35">
      <c r="A1419" t="s">
        <v>572</v>
      </c>
      <c r="B1419" t="s">
        <v>67</v>
      </c>
      <c r="C1419" t="s">
        <v>18</v>
      </c>
      <c r="D1419" t="s">
        <v>16</v>
      </c>
      <c r="E1419" t="s">
        <v>122</v>
      </c>
      <c r="G1419" t="str">
        <f>[1]Catalyst!A189</f>
        <v xml:space="preserve">     PM10</v>
      </c>
      <c r="H1419" s="4">
        <f t="shared" ca="1" si="1"/>
        <v>6.0190356629971919</v>
      </c>
      <c r="I1419" t="s">
        <v>127</v>
      </c>
      <c r="K1419" s="7">
        <f ca="1">[1]Catalyst!B189</f>
        <v>12.038071325994384</v>
      </c>
      <c r="N1419" s="2"/>
    </row>
    <row r="1420" spans="1:14" x14ac:dyDescent="0.35">
      <c r="A1420" t="s">
        <v>572</v>
      </c>
      <c r="B1420" t="s">
        <v>67</v>
      </c>
      <c r="C1420" t="s">
        <v>18</v>
      </c>
      <c r="D1420" t="s">
        <v>16</v>
      </c>
      <c r="E1420" t="s">
        <v>122</v>
      </c>
      <c r="G1420" t="str">
        <f>[1]Catalyst!A190</f>
        <v xml:space="preserve">     PM2.5</v>
      </c>
      <c r="H1420" s="4">
        <f t="shared" ca="1" si="1"/>
        <v>5.1936942044462402</v>
      </c>
      <c r="I1420" t="s">
        <v>127</v>
      </c>
      <c r="K1420" s="7">
        <f ca="1">[1]Catalyst!B190</f>
        <v>10.38738840889248</v>
      </c>
      <c r="N1420" s="2"/>
    </row>
    <row r="1421" spans="1:14" x14ac:dyDescent="0.35">
      <c r="A1421" t="s">
        <v>572</v>
      </c>
      <c r="B1421" t="s">
        <v>67</v>
      </c>
      <c r="C1421" t="s">
        <v>18</v>
      </c>
      <c r="D1421" t="s">
        <v>16</v>
      </c>
      <c r="E1421" t="s">
        <v>122</v>
      </c>
      <c r="G1421" t="str">
        <f>[1]Catalyst!A191</f>
        <v xml:space="preserve">     SOx</v>
      </c>
      <c r="H1421" s="4">
        <f t="shared" ca="1" si="1"/>
        <v>42.909597726738838</v>
      </c>
      <c r="I1421" t="s">
        <v>127</v>
      </c>
      <c r="K1421" s="7">
        <f ca="1">[1]Catalyst!B191</f>
        <v>85.819195453477676</v>
      </c>
      <c r="N1421" s="2"/>
    </row>
    <row r="1422" spans="1:14" x14ac:dyDescent="0.35">
      <c r="A1422" t="s">
        <v>572</v>
      </c>
      <c r="B1422" t="s">
        <v>67</v>
      </c>
      <c r="C1422" t="s">
        <v>18</v>
      </c>
      <c r="D1422" t="s">
        <v>16</v>
      </c>
      <c r="E1422" t="s">
        <v>122</v>
      </c>
      <c r="G1422" t="str">
        <f>[1]Catalyst!A192</f>
        <v xml:space="preserve">     BC</v>
      </c>
      <c r="H1422" s="4">
        <f t="shared" ca="1" si="1"/>
        <v>0.26551247916817827</v>
      </c>
      <c r="I1422" t="s">
        <v>127</v>
      </c>
      <c r="K1422" s="7">
        <f ca="1">[1]Catalyst!B192</f>
        <v>0.53102495833635643</v>
      </c>
      <c r="N1422" s="2"/>
    </row>
    <row r="1423" spans="1:14" x14ac:dyDescent="0.35">
      <c r="A1423" t="s">
        <v>572</v>
      </c>
      <c r="B1423" t="s">
        <v>67</v>
      </c>
      <c r="C1423" t="s">
        <v>18</v>
      </c>
      <c r="D1423" t="s">
        <v>16</v>
      </c>
      <c r="E1423" t="s">
        <v>122</v>
      </c>
      <c r="G1423" t="str">
        <f>[1]Catalyst!A193</f>
        <v xml:space="preserve">     OC</v>
      </c>
      <c r="H1423" s="4">
        <f t="shared" ca="1" si="1"/>
        <v>1.7871200253622745</v>
      </c>
      <c r="I1423" t="s">
        <v>127</v>
      </c>
      <c r="K1423" s="7">
        <f ca="1">[1]Catalyst!B193</f>
        <v>3.5742400507245491</v>
      </c>
      <c r="N1423" s="2"/>
    </row>
    <row r="1424" spans="1:14" x14ac:dyDescent="0.35">
      <c r="A1424" t="s">
        <v>572</v>
      </c>
      <c r="B1424" t="s">
        <v>334</v>
      </c>
      <c r="C1424" t="s">
        <v>18</v>
      </c>
      <c r="D1424" t="s">
        <v>16</v>
      </c>
      <c r="E1424" t="s">
        <v>122</v>
      </c>
      <c r="G1424" t="str">
        <f>[1]Catalyst!A166</f>
        <v>Energy: mmBtu/ton</v>
      </c>
      <c r="H1424" s="4"/>
      <c r="N1424" s="2"/>
    </row>
    <row r="1425" spans="1:14" x14ac:dyDescent="0.35">
      <c r="A1425" t="s">
        <v>572</v>
      </c>
      <c r="B1425" t="s">
        <v>334</v>
      </c>
      <c r="C1425" t="s">
        <v>18</v>
      </c>
      <c r="D1425" t="s">
        <v>16</v>
      </c>
      <c r="E1425" t="s">
        <v>122</v>
      </c>
      <c r="G1425" t="str">
        <f>[1]Catalyst!A167</f>
        <v xml:space="preserve">     Total energy</v>
      </c>
      <c r="H1425" s="4">
        <f t="shared" ref="H1425:H1451" ca="1" si="2">K1425</f>
        <v>26.046251693249182</v>
      </c>
      <c r="I1425" t="s">
        <v>125</v>
      </c>
      <c r="K1425" s="7">
        <f ca="1">[1]Catalyst!B167</f>
        <v>26.046251693249182</v>
      </c>
      <c r="N1425" s="2"/>
    </row>
    <row r="1426" spans="1:14" x14ac:dyDescent="0.35">
      <c r="A1426" t="s">
        <v>572</v>
      </c>
      <c r="B1426" t="s">
        <v>334</v>
      </c>
      <c r="C1426" t="s">
        <v>18</v>
      </c>
      <c r="D1426" t="s">
        <v>16</v>
      </c>
      <c r="E1426" t="s">
        <v>122</v>
      </c>
      <c r="G1426" t="str">
        <f>[1]Catalyst!A168</f>
        <v xml:space="preserve">     Fossil fuels</v>
      </c>
      <c r="H1426" s="4">
        <f t="shared" ca="1" si="2"/>
        <v>21.89771422008247</v>
      </c>
      <c r="I1426" t="s">
        <v>125</v>
      </c>
      <c r="K1426" s="7">
        <f ca="1">[1]Catalyst!B168</f>
        <v>21.89771422008247</v>
      </c>
      <c r="N1426" s="2"/>
    </row>
    <row r="1427" spans="1:14" x14ac:dyDescent="0.35">
      <c r="A1427" t="s">
        <v>572</v>
      </c>
      <c r="B1427" t="s">
        <v>334</v>
      </c>
      <c r="C1427" t="s">
        <v>18</v>
      </c>
      <c r="D1427" t="s">
        <v>16</v>
      </c>
      <c r="E1427" t="s">
        <v>122</v>
      </c>
      <c r="G1427" t="str">
        <f>[1]Catalyst!A169</f>
        <v xml:space="preserve">     Coal</v>
      </c>
      <c r="H1427" s="4">
        <f t="shared" ca="1" si="2"/>
        <v>2.8197336734848615</v>
      </c>
      <c r="I1427" t="s">
        <v>125</v>
      </c>
      <c r="K1427" s="7">
        <f ca="1">[1]Catalyst!B169</f>
        <v>2.8197336734848615</v>
      </c>
      <c r="N1427" s="2"/>
    </row>
    <row r="1428" spans="1:14" x14ac:dyDescent="0.35">
      <c r="A1428" t="s">
        <v>572</v>
      </c>
      <c r="B1428" t="s">
        <v>334</v>
      </c>
      <c r="C1428" t="s">
        <v>18</v>
      </c>
      <c r="D1428" t="s">
        <v>16</v>
      </c>
      <c r="E1428" t="s">
        <v>122</v>
      </c>
      <c r="G1428" t="str">
        <f>[1]Catalyst!A170</f>
        <v xml:space="preserve">     Natural gas</v>
      </c>
      <c r="H1428" s="4">
        <f t="shared" ca="1" si="2"/>
        <v>17.980324812509409</v>
      </c>
      <c r="I1428" t="s">
        <v>125</v>
      </c>
      <c r="K1428" s="7">
        <f ca="1">[1]Catalyst!B170</f>
        <v>17.980324812509409</v>
      </c>
      <c r="N1428" s="2"/>
    </row>
    <row r="1429" spans="1:14" x14ac:dyDescent="0.35">
      <c r="A1429" t="s">
        <v>572</v>
      </c>
      <c r="B1429" t="s">
        <v>334</v>
      </c>
      <c r="C1429" t="s">
        <v>18</v>
      </c>
      <c r="D1429" t="s">
        <v>16</v>
      </c>
      <c r="E1429" t="s">
        <v>122</v>
      </c>
      <c r="G1429" t="str">
        <f>[1]Catalyst!A171</f>
        <v xml:space="preserve">     Petroleum</v>
      </c>
      <c r="H1429" s="4">
        <f t="shared" ca="1" si="2"/>
        <v>1.0976557340881994</v>
      </c>
      <c r="I1429" t="s">
        <v>125</v>
      </c>
      <c r="K1429" s="7">
        <f ca="1">[1]Catalyst!B171</f>
        <v>1.0976557340881994</v>
      </c>
      <c r="N1429" s="2"/>
    </row>
    <row r="1430" spans="1:14" x14ac:dyDescent="0.35">
      <c r="A1430" t="s">
        <v>572</v>
      </c>
      <c r="B1430" t="s">
        <v>334</v>
      </c>
      <c r="C1430" t="s">
        <v>18</v>
      </c>
      <c r="D1430" t="s">
        <v>16</v>
      </c>
      <c r="E1430" t="s">
        <v>122</v>
      </c>
      <c r="G1430" t="str">
        <f>[1]Catalyst!A172</f>
        <v>Water consumption, gallons/ton</v>
      </c>
      <c r="H1430" s="4">
        <f t="shared" ca="1" si="2"/>
        <v>3052.388129061349</v>
      </c>
      <c r="I1430" t="s">
        <v>136</v>
      </c>
      <c r="K1430" s="7">
        <f ca="1">[1]Catalyst!B172</f>
        <v>3052.388129061349</v>
      </c>
      <c r="N1430" s="2"/>
    </row>
    <row r="1431" spans="1:14" x14ac:dyDescent="0.35">
      <c r="A1431" t="s">
        <v>572</v>
      </c>
      <c r="B1431" t="s">
        <v>334</v>
      </c>
      <c r="C1431" t="s">
        <v>18</v>
      </c>
      <c r="D1431" t="s">
        <v>16</v>
      </c>
      <c r="E1431" t="s">
        <v>122</v>
      </c>
      <c r="G1431" t="str">
        <f>[1]Catalyst!A173</f>
        <v>Total Emissions: grams/ton</v>
      </c>
      <c r="H1431" s="4"/>
      <c r="N1431" s="2"/>
    </row>
    <row r="1432" spans="1:14" x14ac:dyDescent="0.35">
      <c r="A1432" t="s">
        <v>572</v>
      </c>
      <c r="B1432" t="s">
        <v>334</v>
      </c>
      <c r="C1432" t="s">
        <v>18</v>
      </c>
      <c r="D1432" t="s">
        <v>16</v>
      </c>
      <c r="E1432" t="s">
        <v>122</v>
      </c>
      <c r="G1432" t="str">
        <f>[1]Catalyst!A174</f>
        <v xml:space="preserve">     VOC</v>
      </c>
      <c r="H1432" s="4">
        <f t="shared" ca="1" si="2"/>
        <v>238.07734120979808</v>
      </c>
      <c r="I1432" t="s">
        <v>127</v>
      </c>
      <c r="K1432" s="7">
        <f ca="1">[1]Catalyst!B174</f>
        <v>238.07734120979808</v>
      </c>
      <c r="N1432" s="2"/>
    </row>
    <row r="1433" spans="1:14" x14ac:dyDescent="0.35">
      <c r="A1433" t="s">
        <v>572</v>
      </c>
      <c r="B1433" t="s">
        <v>334</v>
      </c>
      <c r="C1433" t="s">
        <v>18</v>
      </c>
      <c r="D1433" t="s">
        <v>16</v>
      </c>
      <c r="E1433" t="s">
        <v>122</v>
      </c>
      <c r="G1433" t="str">
        <f>[1]Catalyst!A175</f>
        <v xml:space="preserve">     CO</v>
      </c>
      <c r="H1433" s="4">
        <f t="shared" ca="1" si="2"/>
        <v>1032.6320777020869</v>
      </c>
      <c r="I1433" t="s">
        <v>127</v>
      </c>
      <c r="K1433" s="7">
        <f ca="1">[1]Catalyst!B175</f>
        <v>1032.6320777020869</v>
      </c>
      <c r="N1433" s="2"/>
    </row>
    <row r="1434" spans="1:14" x14ac:dyDescent="0.35">
      <c r="A1434" t="s">
        <v>572</v>
      </c>
      <c r="B1434" t="s">
        <v>334</v>
      </c>
      <c r="C1434" t="s">
        <v>18</v>
      </c>
      <c r="D1434" t="s">
        <v>16</v>
      </c>
      <c r="E1434" t="s">
        <v>122</v>
      </c>
      <c r="G1434" t="str">
        <f>[1]Catalyst!A176</f>
        <v xml:space="preserve">     NOx</v>
      </c>
      <c r="H1434" s="4">
        <f t="shared" ca="1" si="2"/>
        <v>1529.4950037813664</v>
      </c>
      <c r="I1434" t="s">
        <v>127</v>
      </c>
      <c r="K1434" s="7">
        <f ca="1">[1]Catalyst!B176</f>
        <v>1529.4950037813664</v>
      </c>
      <c r="N1434" s="2"/>
    </row>
    <row r="1435" spans="1:14" x14ac:dyDescent="0.35">
      <c r="A1435" t="s">
        <v>572</v>
      </c>
      <c r="B1435" t="s">
        <v>334</v>
      </c>
      <c r="C1435" t="s">
        <v>18</v>
      </c>
      <c r="D1435" t="s">
        <v>16</v>
      </c>
      <c r="E1435" t="s">
        <v>122</v>
      </c>
      <c r="G1435" t="str">
        <f>[1]Catalyst!A177</f>
        <v xml:space="preserve">     PM10</v>
      </c>
      <c r="H1435" s="4">
        <f t="shared" ca="1" si="2"/>
        <v>127.36671658547951</v>
      </c>
      <c r="I1435" t="s">
        <v>127</v>
      </c>
      <c r="K1435" s="7">
        <f ca="1">[1]Catalyst!B177</f>
        <v>127.36671658547951</v>
      </c>
      <c r="N1435" s="2"/>
    </row>
    <row r="1436" spans="1:14" x14ac:dyDescent="0.35">
      <c r="A1436" t="s">
        <v>572</v>
      </c>
      <c r="B1436" t="s">
        <v>334</v>
      </c>
      <c r="C1436" t="s">
        <v>18</v>
      </c>
      <c r="D1436" t="s">
        <v>16</v>
      </c>
      <c r="E1436" t="s">
        <v>122</v>
      </c>
      <c r="G1436" t="str">
        <f>[1]Catalyst!A178</f>
        <v xml:space="preserve">     PM2.5</v>
      </c>
      <c r="H1436" s="4">
        <f t="shared" ca="1" si="2"/>
        <v>89.879313389004423</v>
      </c>
      <c r="I1436" t="s">
        <v>127</v>
      </c>
      <c r="K1436" s="7">
        <f ca="1">[1]Catalyst!B178</f>
        <v>89.879313389004423</v>
      </c>
      <c r="N1436" s="2"/>
    </row>
    <row r="1437" spans="1:14" x14ac:dyDescent="0.35">
      <c r="A1437" t="s">
        <v>572</v>
      </c>
      <c r="B1437" t="s">
        <v>334</v>
      </c>
      <c r="C1437" t="s">
        <v>18</v>
      </c>
      <c r="D1437" t="s">
        <v>16</v>
      </c>
      <c r="E1437" t="s">
        <v>122</v>
      </c>
      <c r="G1437" t="str">
        <f>[1]Catalyst!A179</f>
        <v xml:space="preserve">     SOx</v>
      </c>
      <c r="H1437" s="4">
        <f t="shared" ca="1" si="2"/>
        <v>635.55440012717372</v>
      </c>
      <c r="I1437" t="s">
        <v>127</v>
      </c>
      <c r="K1437" s="7">
        <f ca="1">[1]Catalyst!B179</f>
        <v>635.55440012717372</v>
      </c>
      <c r="N1437" s="2"/>
    </row>
    <row r="1438" spans="1:14" x14ac:dyDescent="0.35">
      <c r="A1438" t="s">
        <v>572</v>
      </c>
      <c r="B1438" t="s">
        <v>334</v>
      </c>
      <c r="C1438" t="s">
        <v>18</v>
      </c>
      <c r="D1438" t="s">
        <v>16</v>
      </c>
      <c r="E1438" t="s">
        <v>122</v>
      </c>
      <c r="G1438" t="str">
        <f>[1]Catalyst!A180</f>
        <v xml:space="preserve">     BC</v>
      </c>
      <c r="H1438" s="4">
        <f t="shared" ca="1" si="2"/>
        <v>9.9696798059240823</v>
      </c>
      <c r="I1438" t="s">
        <v>127</v>
      </c>
      <c r="K1438" s="7">
        <f ca="1">[1]Catalyst!B180</f>
        <v>9.9696798059240823</v>
      </c>
      <c r="N1438" s="2"/>
    </row>
    <row r="1439" spans="1:14" x14ac:dyDescent="0.35">
      <c r="A1439" t="s">
        <v>572</v>
      </c>
      <c r="B1439" t="s">
        <v>334</v>
      </c>
      <c r="C1439" t="s">
        <v>18</v>
      </c>
      <c r="D1439" t="s">
        <v>16</v>
      </c>
      <c r="E1439" t="s">
        <v>122</v>
      </c>
      <c r="G1439" t="str">
        <f>[1]Catalyst!A181</f>
        <v xml:space="preserve">     OC</v>
      </c>
      <c r="H1439" s="4">
        <f t="shared" ca="1" si="2"/>
        <v>30.943888579313281</v>
      </c>
      <c r="I1439" t="s">
        <v>127</v>
      </c>
      <c r="K1439" s="7">
        <f ca="1">[1]Catalyst!B181</f>
        <v>30.943888579313281</v>
      </c>
      <c r="N1439" s="2"/>
    </row>
    <row r="1440" spans="1:14" x14ac:dyDescent="0.35">
      <c r="A1440" t="s">
        <v>572</v>
      </c>
      <c r="B1440" t="s">
        <v>334</v>
      </c>
      <c r="C1440" t="s">
        <v>18</v>
      </c>
      <c r="D1440" t="s">
        <v>16</v>
      </c>
      <c r="E1440" t="s">
        <v>122</v>
      </c>
      <c r="G1440" t="str">
        <f>[1]Catalyst!A182</f>
        <v xml:space="preserve">     CH4</v>
      </c>
      <c r="H1440" s="4">
        <f t="shared" ca="1" si="2"/>
        <v>3976.2331502229999</v>
      </c>
      <c r="I1440" t="s">
        <v>127</v>
      </c>
      <c r="K1440" s="7">
        <f ca="1">[1]Catalyst!B182</f>
        <v>3976.2331502229999</v>
      </c>
      <c r="N1440" s="2"/>
    </row>
    <row r="1441" spans="1:14" x14ac:dyDescent="0.35">
      <c r="A1441" t="s">
        <v>572</v>
      </c>
      <c r="B1441" t="s">
        <v>334</v>
      </c>
      <c r="C1441" t="s">
        <v>18</v>
      </c>
      <c r="D1441" t="s">
        <v>16</v>
      </c>
      <c r="E1441" t="s">
        <v>122</v>
      </c>
      <c r="G1441" t="str">
        <f>[1]Catalyst!A183</f>
        <v xml:space="preserve">     N2O</v>
      </c>
      <c r="H1441" s="4">
        <f t="shared" ca="1" si="2"/>
        <v>34.110969683739533</v>
      </c>
      <c r="I1441" t="s">
        <v>127</v>
      </c>
      <c r="K1441" s="7">
        <f ca="1">[1]Catalyst!B183</f>
        <v>34.110969683739533</v>
      </c>
      <c r="N1441" s="2"/>
    </row>
    <row r="1442" spans="1:14" x14ac:dyDescent="0.35">
      <c r="A1442" t="s">
        <v>572</v>
      </c>
      <c r="B1442" t="s">
        <v>334</v>
      </c>
      <c r="C1442" t="s">
        <v>18</v>
      </c>
      <c r="D1442" t="s">
        <v>16</v>
      </c>
      <c r="E1442" t="s">
        <v>122</v>
      </c>
      <c r="G1442" t="str">
        <f>[1]Catalyst!A184</f>
        <v xml:space="preserve">     CO2</v>
      </c>
      <c r="H1442" s="4">
        <f t="shared" ca="1" si="2"/>
        <v>1441613.1571426957</v>
      </c>
      <c r="I1442" t="s">
        <v>127</v>
      </c>
      <c r="K1442" s="7">
        <f ca="1">[1]Catalyst!B184</f>
        <v>1441613.1571426957</v>
      </c>
      <c r="N1442" s="2"/>
    </row>
    <row r="1443" spans="1:14" x14ac:dyDescent="0.35">
      <c r="A1443" t="s">
        <v>572</v>
      </c>
      <c r="B1443" t="s">
        <v>334</v>
      </c>
      <c r="C1443" t="s">
        <v>18</v>
      </c>
      <c r="D1443" t="s">
        <v>16</v>
      </c>
      <c r="E1443" t="s">
        <v>122</v>
      </c>
      <c r="G1443" t="str">
        <f>[1]Catalyst!A185</f>
        <v>Urban emissions: grams/ton</v>
      </c>
      <c r="H1443" s="4"/>
      <c r="N1443" s="2"/>
    </row>
    <row r="1444" spans="1:14" x14ac:dyDescent="0.35">
      <c r="A1444" t="s">
        <v>572</v>
      </c>
      <c r="B1444" t="s">
        <v>334</v>
      </c>
      <c r="C1444" t="s">
        <v>18</v>
      </c>
      <c r="D1444" t="s">
        <v>16</v>
      </c>
      <c r="E1444" t="s">
        <v>122</v>
      </c>
      <c r="G1444" t="str">
        <f>[1]Catalyst!A186</f>
        <v xml:space="preserve">     VOC</v>
      </c>
      <c r="H1444" s="4">
        <f t="shared" ca="1" si="2"/>
        <v>13.763816322204702</v>
      </c>
      <c r="I1444" t="s">
        <v>127</v>
      </c>
      <c r="K1444" s="7">
        <f ca="1">[1]Catalyst!B186</f>
        <v>13.763816322204702</v>
      </c>
      <c r="N1444" s="2"/>
    </row>
    <row r="1445" spans="1:14" x14ac:dyDescent="0.35">
      <c r="A1445" t="s">
        <v>572</v>
      </c>
      <c r="B1445" t="s">
        <v>334</v>
      </c>
      <c r="C1445" t="s">
        <v>18</v>
      </c>
      <c r="D1445" t="s">
        <v>16</v>
      </c>
      <c r="E1445" t="s">
        <v>122</v>
      </c>
      <c r="G1445" t="str">
        <f>[1]Catalyst!A187</f>
        <v xml:space="preserve">     CO</v>
      </c>
      <c r="H1445" s="4">
        <f t="shared" ca="1" si="2"/>
        <v>83.195786292740578</v>
      </c>
      <c r="I1445" t="s">
        <v>127</v>
      </c>
      <c r="K1445" s="7">
        <f ca="1">[1]Catalyst!B187</f>
        <v>83.195786292740578</v>
      </c>
      <c r="N1445" s="2"/>
    </row>
    <row r="1446" spans="1:14" x14ac:dyDescent="0.35">
      <c r="A1446" t="s">
        <v>572</v>
      </c>
      <c r="B1446" t="s">
        <v>334</v>
      </c>
      <c r="C1446" t="s">
        <v>18</v>
      </c>
      <c r="D1446" t="s">
        <v>16</v>
      </c>
      <c r="E1446" t="s">
        <v>122</v>
      </c>
      <c r="G1446" t="str">
        <f>[1]Catalyst!A188</f>
        <v xml:space="preserve">     NOx</v>
      </c>
      <c r="H1446" s="4">
        <f t="shared" ca="1" si="2"/>
        <v>138.18416803199074</v>
      </c>
      <c r="I1446" t="s">
        <v>127</v>
      </c>
      <c r="K1446" s="7">
        <f ca="1">[1]Catalyst!B188</f>
        <v>138.18416803199074</v>
      </c>
      <c r="N1446" s="2"/>
    </row>
    <row r="1447" spans="1:14" x14ac:dyDescent="0.35">
      <c r="A1447" t="s">
        <v>572</v>
      </c>
      <c r="B1447" t="s">
        <v>334</v>
      </c>
      <c r="C1447" t="s">
        <v>18</v>
      </c>
      <c r="D1447" t="s">
        <v>16</v>
      </c>
      <c r="E1447" t="s">
        <v>122</v>
      </c>
      <c r="G1447" t="str">
        <f>[1]Catalyst!A189</f>
        <v xml:space="preserve">     PM10</v>
      </c>
      <c r="H1447" s="4">
        <f t="shared" ca="1" si="2"/>
        <v>12.038071325994384</v>
      </c>
      <c r="I1447" t="s">
        <v>127</v>
      </c>
      <c r="K1447" s="7">
        <f ca="1">[1]Catalyst!B189</f>
        <v>12.038071325994384</v>
      </c>
      <c r="N1447" s="2"/>
    </row>
    <row r="1448" spans="1:14" x14ac:dyDescent="0.35">
      <c r="A1448" t="s">
        <v>572</v>
      </c>
      <c r="B1448" t="s">
        <v>334</v>
      </c>
      <c r="C1448" t="s">
        <v>18</v>
      </c>
      <c r="D1448" t="s">
        <v>16</v>
      </c>
      <c r="E1448" t="s">
        <v>122</v>
      </c>
      <c r="G1448" t="str">
        <f>[1]Catalyst!A190</f>
        <v xml:space="preserve">     PM2.5</v>
      </c>
      <c r="H1448" s="4">
        <f t="shared" ca="1" si="2"/>
        <v>10.38738840889248</v>
      </c>
      <c r="I1448" t="s">
        <v>127</v>
      </c>
      <c r="K1448" s="7">
        <f ca="1">[1]Catalyst!B190</f>
        <v>10.38738840889248</v>
      </c>
      <c r="N1448" s="2"/>
    </row>
    <row r="1449" spans="1:14" x14ac:dyDescent="0.35">
      <c r="A1449" t="s">
        <v>572</v>
      </c>
      <c r="B1449" t="s">
        <v>334</v>
      </c>
      <c r="C1449" t="s">
        <v>18</v>
      </c>
      <c r="D1449" t="s">
        <v>16</v>
      </c>
      <c r="E1449" t="s">
        <v>122</v>
      </c>
      <c r="G1449" t="str">
        <f>[1]Catalyst!A191</f>
        <v xml:space="preserve">     SOx</v>
      </c>
      <c r="H1449" s="4">
        <f t="shared" ca="1" si="2"/>
        <v>85.819195453477676</v>
      </c>
      <c r="I1449" t="s">
        <v>127</v>
      </c>
      <c r="K1449" s="7">
        <f ca="1">[1]Catalyst!B191</f>
        <v>85.819195453477676</v>
      </c>
      <c r="N1449" s="2"/>
    </row>
    <row r="1450" spans="1:14" x14ac:dyDescent="0.35">
      <c r="A1450" t="s">
        <v>572</v>
      </c>
      <c r="B1450" t="s">
        <v>334</v>
      </c>
      <c r="C1450" t="s">
        <v>18</v>
      </c>
      <c r="D1450" t="s">
        <v>16</v>
      </c>
      <c r="E1450" t="s">
        <v>122</v>
      </c>
      <c r="G1450" t="str">
        <f>[1]Catalyst!A192</f>
        <v xml:space="preserve">     BC</v>
      </c>
      <c r="H1450" s="4">
        <f t="shared" ca="1" si="2"/>
        <v>0.53102495833635655</v>
      </c>
      <c r="I1450" t="s">
        <v>127</v>
      </c>
      <c r="K1450" s="7">
        <f ca="1">[1]Catalyst!B192</f>
        <v>0.53102495833635643</v>
      </c>
      <c r="N1450" s="2"/>
    </row>
    <row r="1451" spans="1:14" x14ac:dyDescent="0.35">
      <c r="A1451" t="s">
        <v>572</v>
      </c>
      <c r="B1451" t="s">
        <v>334</v>
      </c>
      <c r="C1451" t="s">
        <v>18</v>
      </c>
      <c r="D1451" t="s">
        <v>16</v>
      </c>
      <c r="E1451" t="s">
        <v>122</v>
      </c>
      <c r="G1451" t="str">
        <f>[1]Catalyst!A193</f>
        <v xml:space="preserve">     OC</v>
      </c>
      <c r="H1451" s="4">
        <f t="shared" ca="1" si="2"/>
        <v>3.5742400507245491</v>
      </c>
      <c r="I1451" t="s">
        <v>127</v>
      </c>
      <c r="K1451" s="7">
        <f ca="1">[1]Catalyst!B193</f>
        <v>3.5742400507245491</v>
      </c>
      <c r="N1451" s="2"/>
    </row>
    <row r="1452" spans="1:14" x14ac:dyDescent="0.35">
      <c r="A1452" t="s">
        <v>575</v>
      </c>
      <c r="B1452" t="s">
        <v>57</v>
      </c>
      <c r="C1452" t="s">
        <v>257</v>
      </c>
      <c r="D1452" t="s">
        <v>16</v>
      </c>
      <c r="E1452" t="s">
        <v>122</v>
      </c>
      <c r="G1452" t="str">
        <f>[1]Catalyst!A166</f>
        <v>Energy: mmBtu/ton</v>
      </c>
      <c r="H1452" s="4">
        <f>[1]Catalyst!AU166</f>
        <v>0</v>
      </c>
      <c r="J1452" t="s">
        <v>166</v>
      </c>
      <c r="N1452" s="2"/>
    </row>
    <row r="1453" spans="1:14" x14ac:dyDescent="0.35">
      <c r="A1453" t="s">
        <v>575</v>
      </c>
      <c r="B1453" t="s">
        <v>57</v>
      </c>
      <c r="C1453" t="s">
        <v>257</v>
      </c>
      <c r="D1453" t="s">
        <v>16</v>
      </c>
      <c r="E1453" t="s">
        <v>122</v>
      </c>
      <c r="G1453" t="str">
        <f>[1]Catalyst!A167</f>
        <v xml:space="preserve">     Total energy</v>
      </c>
      <c r="H1453" s="4">
        <f ca="1">[1]Catalyst!AU167</f>
        <v>19.44210937042649</v>
      </c>
      <c r="I1453" t="s">
        <v>125</v>
      </c>
      <c r="N1453" s="2"/>
    </row>
    <row r="1454" spans="1:14" x14ac:dyDescent="0.35">
      <c r="A1454" t="s">
        <v>575</v>
      </c>
      <c r="B1454" t="s">
        <v>57</v>
      </c>
      <c r="C1454" t="s">
        <v>257</v>
      </c>
      <c r="D1454" t="s">
        <v>16</v>
      </c>
      <c r="E1454" t="s">
        <v>122</v>
      </c>
      <c r="G1454" t="str">
        <f>[1]Catalyst!A168</f>
        <v xml:space="preserve">     Fossil fuels</v>
      </c>
      <c r="H1454" s="4">
        <f ca="1">[1]Catalyst!AU168</f>
        <v>0.51681977410751001</v>
      </c>
      <c r="I1454" t="s">
        <v>125</v>
      </c>
      <c r="N1454" s="2"/>
    </row>
    <row r="1455" spans="1:14" x14ac:dyDescent="0.35">
      <c r="A1455" t="s">
        <v>575</v>
      </c>
      <c r="B1455" t="s">
        <v>57</v>
      </c>
      <c r="C1455" t="s">
        <v>257</v>
      </c>
      <c r="D1455" t="s">
        <v>16</v>
      </c>
      <c r="E1455" t="s">
        <v>122</v>
      </c>
      <c r="G1455" t="str">
        <f>[1]Catalyst!A169</f>
        <v xml:space="preserve">     Coal</v>
      </c>
      <c r="H1455" s="4">
        <f ca="1">[1]Catalyst!AU169</f>
        <v>4.4201926824561331E-3</v>
      </c>
      <c r="I1455" t="s">
        <v>125</v>
      </c>
      <c r="N1455" s="2"/>
    </row>
    <row r="1456" spans="1:14" x14ac:dyDescent="0.35">
      <c r="A1456" t="s">
        <v>575</v>
      </c>
      <c r="B1456" t="s">
        <v>57</v>
      </c>
      <c r="C1456" t="s">
        <v>257</v>
      </c>
      <c r="D1456" t="s">
        <v>16</v>
      </c>
      <c r="E1456" t="s">
        <v>122</v>
      </c>
      <c r="G1456" t="str">
        <f>[1]Catalyst!A170</f>
        <v xml:space="preserve">     Natural gas</v>
      </c>
      <c r="H1456" s="4">
        <f ca="1">[1]Catalyst!AU170</f>
        <v>0.14668706888001157</v>
      </c>
      <c r="I1456" t="s">
        <v>125</v>
      </c>
      <c r="N1456" s="2"/>
    </row>
    <row r="1457" spans="1:14" x14ac:dyDescent="0.35">
      <c r="A1457" t="s">
        <v>575</v>
      </c>
      <c r="B1457" t="s">
        <v>57</v>
      </c>
      <c r="C1457" t="s">
        <v>257</v>
      </c>
      <c r="D1457" t="s">
        <v>16</v>
      </c>
      <c r="E1457" t="s">
        <v>122</v>
      </c>
      <c r="G1457" t="str">
        <f>[1]Catalyst!A171</f>
        <v xml:space="preserve">     Petroleum</v>
      </c>
      <c r="H1457" s="4">
        <f ca="1">[1]Catalyst!AU171</f>
        <v>0.36571251254504228</v>
      </c>
      <c r="I1457" t="s">
        <v>125</v>
      </c>
      <c r="N1457" s="2"/>
    </row>
    <row r="1458" spans="1:14" x14ac:dyDescent="0.35">
      <c r="A1458" t="s">
        <v>575</v>
      </c>
      <c r="B1458" t="s">
        <v>57</v>
      </c>
      <c r="C1458" t="s">
        <v>257</v>
      </c>
      <c r="D1458" t="s">
        <v>16</v>
      </c>
      <c r="E1458" t="s">
        <v>122</v>
      </c>
      <c r="G1458" t="str">
        <f>[1]Catalyst!A172</f>
        <v>Water consumption, gallons/ton</v>
      </c>
      <c r="H1458" s="4">
        <f ca="1">[1]Catalyst!AU172</f>
        <v>28.063317990515923</v>
      </c>
      <c r="I1458" t="s">
        <v>136</v>
      </c>
      <c r="N1458" s="2"/>
    </row>
    <row r="1459" spans="1:14" x14ac:dyDescent="0.35">
      <c r="A1459" t="s">
        <v>575</v>
      </c>
      <c r="B1459" t="s">
        <v>57</v>
      </c>
      <c r="C1459" t="s">
        <v>257</v>
      </c>
      <c r="D1459" t="s">
        <v>16</v>
      </c>
      <c r="E1459" t="s">
        <v>122</v>
      </c>
      <c r="G1459" t="str">
        <f>[1]Catalyst!A173</f>
        <v>Total Emissions: grams/ton</v>
      </c>
      <c r="H1459" s="4">
        <f>[1]Catalyst!AU173</f>
        <v>0</v>
      </c>
      <c r="N1459" s="2"/>
    </row>
    <row r="1460" spans="1:14" x14ac:dyDescent="0.35">
      <c r="A1460" t="s">
        <v>575</v>
      </c>
      <c r="B1460" t="s">
        <v>57</v>
      </c>
      <c r="C1460" t="s">
        <v>257</v>
      </c>
      <c r="D1460" t="s">
        <v>16</v>
      </c>
      <c r="E1460" t="s">
        <v>122</v>
      </c>
      <c r="G1460" t="str">
        <f>[1]Catalyst!A174</f>
        <v xml:space="preserve">     VOC</v>
      </c>
      <c r="H1460" s="4">
        <f ca="1">[1]Catalyst!AU174</f>
        <v>48.921518469161121</v>
      </c>
      <c r="I1460" t="s">
        <v>127</v>
      </c>
      <c r="N1460" s="2"/>
    </row>
    <row r="1461" spans="1:14" x14ac:dyDescent="0.35">
      <c r="A1461" t="s">
        <v>575</v>
      </c>
      <c r="B1461" t="s">
        <v>57</v>
      </c>
      <c r="C1461" t="s">
        <v>257</v>
      </c>
      <c r="D1461" t="s">
        <v>16</v>
      </c>
      <c r="E1461" t="s">
        <v>122</v>
      </c>
      <c r="G1461" t="str">
        <f>[1]Catalyst!A175</f>
        <v xml:space="preserve">     CO</v>
      </c>
      <c r="H1461" s="4">
        <f ca="1">[1]Catalyst!AU175</f>
        <v>319.11907508774777</v>
      </c>
      <c r="I1461" t="s">
        <v>127</v>
      </c>
      <c r="N1461" s="2"/>
    </row>
    <row r="1462" spans="1:14" x14ac:dyDescent="0.35">
      <c r="A1462" t="s">
        <v>575</v>
      </c>
      <c r="B1462" t="s">
        <v>57</v>
      </c>
      <c r="C1462" t="s">
        <v>257</v>
      </c>
      <c r="D1462" t="s">
        <v>16</v>
      </c>
      <c r="E1462" t="s">
        <v>122</v>
      </c>
      <c r="G1462" t="str">
        <f>[1]Catalyst!A176</f>
        <v xml:space="preserve">     NOx</v>
      </c>
      <c r="H1462" s="4">
        <f ca="1">[1]Catalyst!AU176</f>
        <v>2305.2650811882945</v>
      </c>
      <c r="I1462" t="s">
        <v>127</v>
      </c>
      <c r="N1462" s="2"/>
    </row>
    <row r="1463" spans="1:14" x14ac:dyDescent="0.35">
      <c r="A1463" t="s">
        <v>575</v>
      </c>
      <c r="B1463" t="s">
        <v>57</v>
      </c>
      <c r="C1463" t="s">
        <v>257</v>
      </c>
      <c r="D1463" t="s">
        <v>16</v>
      </c>
      <c r="E1463" t="s">
        <v>122</v>
      </c>
      <c r="G1463" t="str">
        <f>[1]Catalyst!A177</f>
        <v xml:space="preserve">     PM10</v>
      </c>
      <c r="H1463" s="4">
        <f ca="1">[1]Catalyst!AU177</f>
        <v>432.2458582091499</v>
      </c>
      <c r="I1463" t="s">
        <v>127</v>
      </c>
      <c r="N1463" s="2"/>
    </row>
    <row r="1464" spans="1:14" x14ac:dyDescent="0.35">
      <c r="A1464" t="s">
        <v>575</v>
      </c>
      <c r="B1464" t="s">
        <v>57</v>
      </c>
      <c r="C1464" t="s">
        <v>257</v>
      </c>
      <c r="D1464" t="s">
        <v>16</v>
      </c>
      <c r="E1464" t="s">
        <v>122</v>
      </c>
      <c r="G1464" t="str">
        <f>[1]Catalyst!A178</f>
        <v xml:space="preserve">     PM2.5</v>
      </c>
      <c r="H1464" s="4">
        <f ca="1">[1]Catalyst!AU178</f>
        <v>326.73983304974536</v>
      </c>
      <c r="I1464" t="s">
        <v>127</v>
      </c>
      <c r="N1464" s="2"/>
    </row>
    <row r="1465" spans="1:14" x14ac:dyDescent="0.35">
      <c r="A1465" t="s">
        <v>575</v>
      </c>
      <c r="B1465" t="s">
        <v>57</v>
      </c>
      <c r="C1465" t="s">
        <v>257</v>
      </c>
      <c r="D1465" t="s">
        <v>16</v>
      </c>
      <c r="E1465" t="s">
        <v>122</v>
      </c>
      <c r="G1465" t="str">
        <f>[1]Catalyst!A179</f>
        <v xml:space="preserve">     SOx</v>
      </c>
      <c r="H1465" s="4">
        <f ca="1">[1]Catalyst!AU179</f>
        <v>24.057511566853186</v>
      </c>
      <c r="I1465" t="s">
        <v>127</v>
      </c>
      <c r="N1465" s="2"/>
    </row>
    <row r="1466" spans="1:14" x14ac:dyDescent="0.35">
      <c r="A1466" t="s">
        <v>575</v>
      </c>
      <c r="B1466" t="s">
        <v>57</v>
      </c>
      <c r="C1466" t="s">
        <v>257</v>
      </c>
      <c r="D1466" t="s">
        <v>16</v>
      </c>
      <c r="E1466" t="s">
        <v>122</v>
      </c>
      <c r="G1466" t="str">
        <f>[1]Catalyst!A180</f>
        <v xml:space="preserve">     BC</v>
      </c>
      <c r="H1466" s="4">
        <f ca="1">[1]Catalyst!AU180</f>
        <v>16.395444816930738</v>
      </c>
      <c r="I1466" t="s">
        <v>127</v>
      </c>
      <c r="N1466" s="2"/>
    </row>
    <row r="1467" spans="1:14" x14ac:dyDescent="0.35">
      <c r="A1467" t="s">
        <v>575</v>
      </c>
      <c r="B1467" t="s">
        <v>57</v>
      </c>
      <c r="C1467" t="s">
        <v>257</v>
      </c>
      <c r="D1467" t="s">
        <v>16</v>
      </c>
      <c r="E1467" t="s">
        <v>122</v>
      </c>
      <c r="G1467" t="str">
        <f>[1]Catalyst!A181</f>
        <v xml:space="preserve">     OC</v>
      </c>
      <c r="H1467" s="4">
        <f ca="1">[1]Catalyst!AU181</f>
        <v>27.053847462338158</v>
      </c>
      <c r="I1467" t="s">
        <v>127</v>
      </c>
      <c r="N1467" s="2"/>
    </row>
    <row r="1468" spans="1:14" x14ac:dyDescent="0.35">
      <c r="A1468" t="s">
        <v>575</v>
      </c>
      <c r="B1468" t="s">
        <v>57</v>
      </c>
      <c r="C1468" t="s">
        <v>257</v>
      </c>
      <c r="D1468" t="s">
        <v>16</v>
      </c>
      <c r="E1468" t="s">
        <v>122</v>
      </c>
      <c r="G1468" t="str">
        <f>[1]Catalyst!A182</f>
        <v xml:space="preserve">     CH4</v>
      </c>
      <c r="H1468" s="4">
        <f ca="1">[1]Catalyst!AU182</f>
        <v>111.80616257431791</v>
      </c>
      <c r="I1468" t="s">
        <v>127</v>
      </c>
      <c r="N1468" s="2"/>
    </row>
    <row r="1469" spans="1:14" x14ac:dyDescent="0.35">
      <c r="A1469" t="s">
        <v>575</v>
      </c>
      <c r="B1469" t="s">
        <v>57</v>
      </c>
      <c r="C1469" t="s">
        <v>257</v>
      </c>
      <c r="D1469" t="s">
        <v>16</v>
      </c>
      <c r="E1469" t="s">
        <v>122</v>
      </c>
      <c r="G1469" t="str">
        <f>[1]Catalyst!A183</f>
        <v xml:space="preserve">     N2O</v>
      </c>
      <c r="H1469" s="4">
        <f ca="1">[1]Catalyst!AU183</f>
        <v>72.907970700530655</v>
      </c>
      <c r="I1469" t="s">
        <v>127</v>
      </c>
      <c r="N1469" s="2"/>
    </row>
    <row r="1470" spans="1:14" x14ac:dyDescent="0.35">
      <c r="A1470" t="s">
        <v>575</v>
      </c>
      <c r="B1470" t="s">
        <v>57</v>
      </c>
      <c r="C1470" t="s">
        <v>257</v>
      </c>
      <c r="D1470" t="s">
        <v>16</v>
      </c>
      <c r="E1470" t="s">
        <v>122</v>
      </c>
      <c r="G1470" t="str">
        <f>[1]Catalyst!A184</f>
        <v xml:space="preserve">     CO2</v>
      </c>
      <c r="H1470" s="4">
        <f ca="1">[1]Catalyst!AU184</f>
        <v>37667.446131048717</v>
      </c>
      <c r="I1470" t="s">
        <v>127</v>
      </c>
      <c r="N1470" s="2"/>
    </row>
    <row r="1471" spans="1:14" x14ac:dyDescent="0.35">
      <c r="A1471" t="s">
        <v>575</v>
      </c>
      <c r="B1471" t="s">
        <v>57</v>
      </c>
      <c r="C1471" t="s">
        <v>257</v>
      </c>
      <c r="D1471" t="s">
        <v>16</v>
      </c>
      <c r="E1471" t="s">
        <v>122</v>
      </c>
      <c r="G1471" t="str">
        <f>[1]Catalyst!A185</f>
        <v>Urban emissions: grams/ton</v>
      </c>
      <c r="H1471" s="4">
        <f>[1]Catalyst!AU185</f>
        <v>0</v>
      </c>
      <c r="N1471" s="2"/>
    </row>
    <row r="1472" spans="1:14" x14ac:dyDescent="0.35">
      <c r="A1472" t="s">
        <v>575</v>
      </c>
      <c r="B1472" t="s">
        <v>57</v>
      </c>
      <c r="C1472" t="s">
        <v>257</v>
      </c>
      <c r="D1472" t="s">
        <v>16</v>
      </c>
      <c r="E1472" t="s">
        <v>122</v>
      </c>
      <c r="G1472" t="str">
        <f>[1]Catalyst!A186</f>
        <v xml:space="preserve">     VOC</v>
      </c>
      <c r="H1472" s="4">
        <f ca="1">[1]Catalyst!AU186</f>
        <v>1.0805175893561128</v>
      </c>
      <c r="I1472" t="s">
        <v>127</v>
      </c>
      <c r="N1472" s="2"/>
    </row>
    <row r="1473" spans="1:14" x14ac:dyDescent="0.35">
      <c r="A1473" t="s">
        <v>575</v>
      </c>
      <c r="B1473" t="s">
        <v>57</v>
      </c>
      <c r="C1473" t="s">
        <v>257</v>
      </c>
      <c r="D1473" t="s">
        <v>16</v>
      </c>
      <c r="E1473" t="s">
        <v>122</v>
      </c>
      <c r="G1473" t="str">
        <f>[1]Catalyst!A187</f>
        <v xml:space="preserve">     CO</v>
      </c>
      <c r="H1473" s="4">
        <f ca="1">[1]Catalyst!AU187</f>
        <v>2.3311733091358873</v>
      </c>
      <c r="I1473" t="s">
        <v>127</v>
      </c>
      <c r="N1473" s="2"/>
    </row>
    <row r="1474" spans="1:14" x14ac:dyDescent="0.35">
      <c r="A1474" t="s">
        <v>575</v>
      </c>
      <c r="B1474" t="s">
        <v>57</v>
      </c>
      <c r="C1474" t="s">
        <v>257</v>
      </c>
      <c r="D1474" t="s">
        <v>16</v>
      </c>
      <c r="E1474" t="s">
        <v>122</v>
      </c>
      <c r="G1474" t="str">
        <f>[1]Catalyst!A188</f>
        <v xml:space="preserve">     NOx</v>
      </c>
      <c r="H1474" s="4">
        <f ca="1">[1]Catalyst!AU188</f>
        <v>2.6826278426808994</v>
      </c>
      <c r="I1474" t="s">
        <v>127</v>
      </c>
      <c r="N1474" s="2"/>
    </row>
    <row r="1475" spans="1:14" x14ac:dyDescent="0.35">
      <c r="A1475" t="s">
        <v>575</v>
      </c>
      <c r="B1475" t="s">
        <v>57</v>
      </c>
      <c r="C1475" t="s">
        <v>257</v>
      </c>
      <c r="D1475" t="s">
        <v>16</v>
      </c>
      <c r="E1475" t="s">
        <v>122</v>
      </c>
      <c r="G1475" t="str">
        <f>[1]Catalyst!A189</f>
        <v xml:space="preserve">     PM10</v>
      </c>
      <c r="H1475" s="4">
        <f ca="1">[1]Catalyst!AU189</f>
        <v>0.27563722151192588</v>
      </c>
      <c r="I1475" t="s">
        <v>127</v>
      </c>
      <c r="N1475" s="2"/>
    </row>
    <row r="1476" spans="1:14" x14ac:dyDescent="0.35">
      <c r="A1476" t="s">
        <v>575</v>
      </c>
      <c r="B1476" t="s">
        <v>57</v>
      </c>
      <c r="C1476" t="s">
        <v>257</v>
      </c>
      <c r="D1476" t="s">
        <v>16</v>
      </c>
      <c r="E1476" t="s">
        <v>122</v>
      </c>
      <c r="G1476" t="str">
        <f>[1]Catalyst!A190</f>
        <v xml:space="preserve">     PM2.5</v>
      </c>
      <c r="H1476" s="4">
        <f ca="1">[1]Catalyst!AU190</f>
        <v>0.20376531843986712</v>
      </c>
      <c r="I1476" t="s">
        <v>127</v>
      </c>
      <c r="N1476" s="2"/>
    </row>
    <row r="1477" spans="1:14" x14ac:dyDescent="0.35">
      <c r="A1477" t="s">
        <v>575</v>
      </c>
      <c r="B1477" t="s">
        <v>57</v>
      </c>
      <c r="C1477" t="s">
        <v>257</v>
      </c>
      <c r="D1477" t="s">
        <v>16</v>
      </c>
      <c r="E1477" t="s">
        <v>122</v>
      </c>
      <c r="G1477" t="str">
        <f>[1]Catalyst!A191</f>
        <v xml:space="preserve">     SOx</v>
      </c>
      <c r="H1477" s="4">
        <f ca="1">[1]Catalyst!AU191</f>
        <v>0.73205218930892935</v>
      </c>
      <c r="I1477" t="s">
        <v>127</v>
      </c>
      <c r="N1477" s="2"/>
    </row>
    <row r="1478" spans="1:14" x14ac:dyDescent="0.35">
      <c r="A1478" t="s">
        <v>575</v>
      </c>
      <c r="B1478" t="s">
        <v>57</v>
      </c>
      <c r="C1478" t="s">
        <v>257</v>
      </c>
      <c r="D1478" t="s">
        <v>16</v>
      </c>
      <c r="E1478" t="s">
        <v>122</v>
      </c>
      <c r="G1478" t="str">
        <f>[1]Catalyst!A192</f>
        <v xml:space="preserve">     BC</v>
      </c>
      <c r="H1478" s="4">
        <f ca="1">[1]Catalyst!AU192</f>
        <v>2.4995699914634385E-2</v>
      </c>
      <c r="I1478" t="s">
        <v>127</v>
      </c>
      <c r="N1478" s="2"/>
    </row>
    <row r="1479" spans="1:14" x14ac:dyDescent="0.35">
      <c r="A1479" t="s">
        <v>575</v>
      </c>
      <c r="B1479" t="s">
        <v>57</v>
      </c>
      <c r="C1479" t="s">
        <v>257</v>
      </c>
      <c r="D1479" t="s">
        <v>16</v>
      </c>
      <c r="E1479" t="s">
        <v>122</v>
      </c>
      <c r="G1479" t="str">
        <f>[1]Catalyst!A193</f>
        <v xml:space="preserve">     OC</v>
      </c>
      <c r="H1479" s="4">
        <f ca="1">[1]Catalyst!AU193</f>
        <v>4.5992154440647526E-2</v>
      </c>
      <c r="I1479" t="s">
        <v>127</v>
      </c>
      <c r="N1479" s="2"/>
    </row>
    <row r="1480" spans="1:14" x14ac:dyDescent="0.35">
      <c r="A1480" t="s">
        <v>572</v>
      </c>
      <c r="B1480" t="s">
        <v>5</v>
      </c>
      <c r="C1480" t="s">
        <v>5</v>
      </c>
      <c r="D1480" t="s">
        <v>100</v>
      </c>
      <c r="E1480" t="s">
        <v>122</v>
      </c>
      <c r="G1480" t="str">
        <f>[1]Chemicals!A213</f>
        <v>Energy: mmBtu/ton</v>
      </c>
      <c r="H1480" s="4">
        <f>[1]Chemicals!AY213</f>
        <v>0</v>
      </c>
      <c r="N1480" s="2"/>
    </row>
    <row r="1481" spans="1:14" x14ac:dyDescent="0.35">
      <c r="A1481" t="s">
        <v>572</v>
      </c>
      <c r="B1481" t="s">
        <v>5</v>
      </c>
      <c r="C1481" t="s">
        <v>5</v>
      </c>
      <c r="D1481" t="s">
        <v>100</v>
      </c>
      <c r="E1481" t="s">
        <v>122</v>
      </c>
      <c r="G1481" t="str">
        <f>[1]Chemicals!A214</f>
        <v xml:space="preserve">     Total energy</v>
      </c>
      <c r="H1481" s="4">
        <f ca="1">[1]Chemicals!AY214</f>
        <v>32.565320213361879</v>
      </c>
      <c r="I1481" t="s">
        <v>125</v>
      </c>
      <c r="N1481" s="2"/>
    </row>
    <row r="1482" spans="1:14" x14ac:dyDescent="0.35">
      <c r="A1482" t="s">
        <v>572</v>
      </c>
      <c r="B1482" t="s">
        <v>5</v>
      </c>
      <c r="C1482" t="s">
        <v>5</v>
      </c>
      <c r="D1482" t="s">
        <v>100</v>
      </c>
      <c r="E1482" t="s">
        <v>122</v>
      </c>
      <c r="G1482" t="str">
        <f>[1]Chemicals!A215</f>
        <v xml:space="preserve">     Fossil fuels</v>
      </c>
      <c r="H1482" s="4">
        <f ca="1">[1]Chemicals!AY215</f>
        <v>0.41870750337447932</v>
      </c>
      <c r="I1482" t="s">
        <v>125</v>
      </c>
      <c r="N1482" s="2"/>
    </row>
    <row r="1483" spans="1:14" x14ac:dyDescent="0.35">
      <c r="A1483" t="s">
        <v>572</v>
      </c>
      <c r="B1483" t="s">
        <v>5</v>
      </c>
      <c r="C1483" t="s">
        <v>5</v>
      </c>
      <c r="D1483" t="s">
        <v>100</v>
      </c>
      <c r="E1483" t="s">
        <v>122</v>
      </c>
      <c r="G1483" t="str">
        <f>[1]Chemicals!A216</f>
        <v xml:space="preserve">     Coal</v>
      </c>
      <c r="H1483" s="4">
        <f ca="1">[1]Chemicals!AY216</f>
        <v>8.6936167500025682E-2</v>
      </c>
      <c r="I1483" t="s">
        <v>125</v>
      </c>
      <c r="N1483" s="2"/>
    </row>
    <row r="1484" spans="1:14" x14ac:dyDescent="0.35">
      <c r="A1484" t="s">
        <v>572</v>
      </c>
      <c r="B1484" t="s">
        <v>5</v>
      </c>
      <c r="C1484" t="s">
        <v>5</v>
      </c>
      <c r="D1484" t="s">
        <v>100</v>
      </c>
      <c r="E1484" t="s">
        <v>122</v>
      </c>
      <c r="G1484" t="str">
        <f>[1]Chemicals!A217</f>
        <v xml:space="preserve">     Natural gas</v>
      </c>
      <c r="H1484" s="4">
        <f ca="1">[1]Chemicals!AY217</f>
        <v>0.22548770465364806</v>
      </c>
      <c r="I1484" t="s">
        <v>125</v>
      </c>
      <c r="N1484" s="2"/>
    </row>
    <row r="1485" spans="1:14" x14ac:dyDescent="0.35">
      <c r="A1485" t="s">
        <v>572</v>
      </c>
      <c r="B1485" t="s">
        <v>5</v>
      </c>
      <c r="C1485" t="s">
        <v>5</v>
      </c>
      <c r="D1485" t="s">
        <v>100</v>
      </c>
      <c r="E1485" t="s">
        <v>122</v>
      </c>
      <c r="G1485" t="str">
        <f>[1]Chemicals!A218</f>
        <v xml:space="preserve">     Petroleum</v>
      </c>
      <c r="H1485" s="4">
        <f ca="1">[1]Chemicals!AY218</f>
        <v>9.5276242531330699E-2</v>
      </c>
      <c r="I1485" t="s">
        <v>125</v>
      </c>
      <c r="N1485" s="2"/>
    </row>
    <row r="1486" spans="1:14" x14ac:dyDescent="0.35">
      <c r="A1486" t="s">
        <v>572</v>
      </c>
      <c r="B1486" t="s">
        <v>5</v>
      </c>
      <c r="C1486" t="s">
        <v>5</v>
      </c>
      <c r="D1486" t="s">
        <v>100</v>
      </c>
      <c r="E1486" t="s">
        <v>122</v>
      </c>
      <c r="G1486" t="str">
        <f>[1]Chemicals!A219</f>
        <v>Water consumption, gallons/ton</v>
      </c>
      <c r="H1486" s="4">
        <f ca="1">[1]Chemicals!AY219</f>
        <v>1171.7178633712942</v>
      </c>
      <c r="I1486" t="s">
        <v>136</v>
      </c>
      <c r="N1486" s="2"/>
    </row>
    <row r="1487" spans="1:14" x14ac:dyDescent="0.35">
      <c r="A1487" t="s">
        <v>572</v>
      </c>
      <c r="B1487" t="s">
        <v>5</v>
      </c>
      <c r="C1487" t="s">
        <v>5</v>
      </c>
      <c r="D1487" t="s">
        <v>100</v>
      </c>
      <c r="E1487" t="s">
        <v>122</v>
      </c>
      <c r="G1487" t="str">
        <f>[1]Chemicals!A220</f>
        <v>Total Emissions: grams/ton</v>
      </c>
      <c r="H1487" s="4">
        <f>[1]Chemicals!AY220</f>
        <v>0</v>
      </c>
      <c r="N1487" s="2"/>
    </row>
    <row r="1488" spans="1:14" x14ac:dyDescent="0.35">
      <c r="A1488" t="s">
        <v>572</v>
      </c>
      <c r="B1488" t="s">
        <v>5</v>
      </c>
      <c r="C1488" t="s">
        <v>5</v>
      </c>
      <c r="D1488" t="s">
        <v>100</v>
      </c>
      <c r="E1488" t="s">
        <v>122</v>
      </c>
      <c r="G1488" t="str">
        <f>[1]Chemicals!A221</f>
        <v xml:space="preserve">     VOC</v>
      </c>
      <c r="H1488" s="4">
        <f ca="1">[1]Chemicals!AY221</f>
        <v>4.7707986786294869</v>
      </c>
      <c r="I1488" t="s">
        <v>127</v>
      </c>
      <c r="N1488" s="2"/>
    </row>
    <row r="1489" spans="1:14" x14ac:dyDescent="0.35">
      <c r="A1489" t="s">
        <v>572</v>
      </c>
      <c r="B1489" t="s">
        <v>5</v>
      </c>
      <c r="C1489" t="s">
        <v>5</v>
      </c>
      <c r="D1489" t="s">
        <v>100</v>
      </c>
      <c r="E1489" t="s">
        <v>122</v>
      </c>
      <c r="G1489" t="str">
        <f>[1]Chemicals!A222</f>
        <v xml:space="preserve">     CO</v>
      </c>
      <c r="H1489" s="4">
        <f ca="1">[1]Chemicals!AY222</f>
        <v>29.503483467031923</v>
      </c>
      <c r="I1489" t="s">
        <v>127</v>
      </c>
      <c r="N1489" s="2"/>
    </row>
    <row r="1490" spans="1:14" x14ac:dyDescent="0.35">
      <c r="A1490" t="s">
        <v>572</v>
      </c>
      <c r="B1490" t="s">
        <v>5</v>
      </c>
      <c r="C1490" t="s">
        <v>5</v>
      </c>
      <c r="D1490" t="s">
        <v>100</v>
      </c>
      <c r="E1490" t="s">
        <v>122</v>
      </c>
      <c r="G1490" t="str">
        <f>[1]Chemicals!A223</f>
        <v xml:space="preserve">     NOx</v>
      </c>
      <c r="H1490" s="4">
        <f ca="1">[1]Chemicals!AY223</f>
        <v>37.709168092683875</v>
      </c>
      <c r="I1490" t="s">
        <v>127</v>
      </c>
      <c r="N1490" s="2"/>
    </row>
    <row r="1491" spans="1:14" x14ac:dyDescent="0.35">
      <c r="A1491" t="s">
        <v>572</v>
      </c>
      <c r="B1491" t="s">
        <v>5</v>
      </c>
      <c r="C1491" t="s">
        <v>5</v>
      </c>
      <c r="D1491" t="s">
        <v>100</v>
      </c>
      <c r="E1491" t="s">
        <v>122</v>
      </c>
      <c r="G1491" t="str">
        <f>[1]Chemicals!A224</f>
        <v xml:space="preserve">     PM10</v>
      </c>
      <c r="H1491" s="4">
        <f ca="1">[1]Chemicals!AY224</f>
        <v>3.0236101711359731</v>
      </c>
      <c r="I1491" t="s">
        <v>127</v>
      </c>
      <c r="N1491" s="2"/>
    </row>
    <row r="1492" spans="1:14" x14ac:dyDescent="0.35">
      <c r="A1492" t="s">
        <v>572</v>
      </c>
      <c r="B1492" t="s">
        <v>5</v>
      </c>
      <c r="C1492" t="s">
        <v>5</v>
      </c>
      <c r="D1492" t="s">
        <v>100</v>
      </c>
      <c r="E1492" t="s">
        <v>122</v>
      </c>
      <c r="G1492" t="str">
        <f>[1]Chemicals!A225</f>
        <v xml:space="preserve">     PM2.5</v>
      </c>
      <c r="H1492" s="4">
        <f ca="1">[1]Chemicals!AY225</f>
        <v>1.6625135922636665</v>
      </c>
      <c r="I1492" t="s">
        <v>127</v>
      </c>
      <c r="N1492" s="2"/>
    </row>
    <row r="1493" spans="1:14" x14ac:dyDescent="0.35">
      <c r="A1493" t="s">
        <v>572</v>
      </c>
      <c r="B1493" t="s">
        <v>5</v>
      </c>
      <c r="C1493" t="s">
        <v>5</v>
      </c>
      <c r="D1493" t="s">
        <v>100</v>
      </c>
      <c r="E1493" t="s">
        <v>122</v>
      </c>
      <c r="G1493" t="str">
        <f>[1]Chemicals!A226</f>
        <v xml:space="preserve">     SOx</v>
      </c>
      <c r="H1493" s="4">
        <f ca="1">[1]Chemicals!AY226</f>
        <v>12.087144787573012</v>
      </c>
      <c r="I1493" t="s">
        <v>127</v>
      </c>
      <c r="N1493" s="2"/>
    </row>
    <row r="1494" spans="1:14" x14ac:dyDescent="0.35">
      <c r="A1494" t="s">
        <v>572</v>
      </c>
      <c r="B1494" t="s">
        <v>5</v>
      </c>
      <c r="C1494" t="s">
        <v>5</v>
      </c>
      <c r="D1494" t="s">
        <v>100</v>
      </c>
      <c r="E1494" t="s">
        <v>122</v>
      </c>
      <c r="G1494" t="str">
        <f>[1]Chemicals!A227</f>
        <v xml:space="preserve">     BC</v>
      </c>
      <c r="H1494" s="4">
        <f ca="1">[1]Chemicals!AY227</f>
        <v>0.10526776327391843</v>
      </c>
      <c r="I1494" t="s">
        <v>127</v>
      </c>
      <c r="N1494" s="2"/>
    </row>
    <row r="1495" spans="1:14" x14ac:dyDescent="0.35">
      <c r="A1495" t="s">
        <v>572</v>
      </c>
      <c r="B1495" t="s">
        <v>5</v>
      </c>
      <c r="C1495" t="s">
        <v>5</v>
      </c>
      <c r="D1495" t="s">
        <v>100</v>
      </c>
      <c r="E1495" t="s">
        <v>122</v>
      </c>
      <c r="G1495" t="str">
        <f>[1]Chemicals!A228</f>
        <v xml:space="preserve">     OC</v>
      </c>
      <c r="H1495" s="4">
        <f ca="1">[1]Chemicals!AY228</f>
        <v>0.62294499262197178</v>
      </c>
      <c r="I1495" t="s">
        <v>127</v>
      </c>
      <c r="N1495" s="2"/>
    </row>
    <row r="1496" spans="1:14" x14ac:dyDescent="0.35">
      <c r="A1496" t="s">
        <v>572</v>
      </c>
      <c r="B1496" t="s">
        <v>5</v>
      </c>
      <c r="C1496" t="s">
        <v>5</v>
      </c>
      <c r="D1496" t="s">
        <v>100</v>
      </c>
      <c r="E1496" t="s">
        <v>122</v>
      </c>
      <c r="G1496" t="str">
        <f>[1]Chemicals!A229</f>
        <v xml:space="preserve">     CH4</v>
      </c>
      <c r="H1496" s="4">
        <f ca="1">[1]Chemicals!AY229</f>
        <v>62.453090680236848</v>
      </c>
      <c r="I1496" t="s">
        <v>127</v>
      </c>
      <c r="N1496" s="2"/>
    </row>
    <row r="1497" spans="1:14" x14ac:dyDescent="0.35">
      <c r="A1497" t="s">
        <v>572</v>
      </c>
      <c r="B1497" t="s">
        <v>5</v>
      </c>
      <c r="C1497" t="s">
        <v>5</v>
      </c>
      <c r="D1497" t="s">
        <v>100</v>
      </c>
      <c r="E1497" t="s">
        <v>122</v>
      </c>
      <c r="G1497" t="str">
        <f>[1]Chemicals!A230</f>
        <v xml:space="preserve">     N2O</v>
      </c>
      <c r="H1497" s="4">
        <f ca="1">[1]Chemicals!AY230</f>
        <v>0.5004881329282993</v>
      </c>
      <c r="I1497" t="s">
        <v>127</v>
      </c>
      <c r="N1497" s="2"/>
    </row>
    <row r="1498" spans="1:14" x14ac:dyDescent="0.35">
      <c r="A1498" t="s">
        <v>572</v>
      </c>
      <c r="B1498" t="s">
        <v>5</v>
      </c>
      <c r="C1498" t="s">
        <v>5</v>
      </c>
      <c r="D1498" t="s">
        <v>100</v>
      </c>
      <c r="E1498" t="s">
        <v>122</v>
      </c>
      <c r="G1498" t="str">
        <f>[1]Chemicals!A231</f>
        <v xml:space="preserve">     CO2</v>
      </c>
      <c r="H1498" s="4">
        <f ca="1">[1]Chemicals!AY231</f>
        <v>30340.436983299809</v>
      </c>
      <c r="I1498" t="s">
        <v>127</v>
      </c>
      <c r="N1498" s="2"/>
    </row>
    <row r="1499" spans="1:14" x14ac:dyDescent="0.35">
      <c r="A1499" t="s">
        <v>572</v>
      </c>
      <c r="B1499" t="s">
        <v>5</v>
      </c>
      <c r="C1499" t="s">
        <v>5</v>
      </c>
      <c r="D1499" t="s">
        <v>100</v>
      </c>
      <c r="E1499" t="s">
        <v>122</v>
      </c>
      <c r="G1499" t="str">
        <f>[1]Chemicals!A232</f>
        <v>Urban emissions: grams/ton</v>
      </c>
      <c r="H1499" s="4">
        <f>[1]Chemicals!AY232</f>
        <v>0</v>
      </c>
      <c r="N1499" s="2"/>
    </row>
    <row r="1500" spans="1:14" x14ac:dyDescent="0.35">
      <c r="A1500" t="s">
        <v>572</v>
      </c>
      <c r="B1500" t="s">
        <v>5</v>
      </c>
      <c r="C1500" t="s">
        <v>5</v>
      </c>
      <c r="D1500" t="s">
        <v>100</v>
      </c>
      <c r="E1500" t="s">
        <v>122</v>
      </c>
      <c r="G1500" t="str">
        <f>[1]Chemicals!A233</f>
        <v xml:space="preserve">     VOC</v>
      </c>
      <c r="H1500" s="4">
        <f ca="1">[1]Chemicals!AY233</f>
        <v>0.55891545218575667</v>
      </c>
      <c r="I1500" t="s">
        <v>127</v>
      </c>
      <c r="N1500" s="2"/>
    </row>
    <row r="1501" spans="1:14" x14ac:dyDescent="0.35">
      <c r="A1501" t="s">
        <v>572</v>
      </c>
      <c r="B1501" t="s">
        <v>5</v>
      </c>
      <c r="C1501" t="s">
        <v>5</v>
      </c>
      <c r="D1501" t="s">
        <v>100</v>
      </c>
      <c r="E1501" t="s">
        <v>122</v>
      </c>
      <c r="G1501" t="str">
        <f>[1]Chemicals!A234</f>
        <v xml:space="preserve">     CO</v>
      </c>
      <c r="H1501" s="4">
        <f ca="1">[1]Chemicals!AY234</f>
        <v>3.9048440493145837</v>
      </c>
      <c r="I1501" t="s">
        <v>127</v>
      </c>
      <c r="N1501" s="2"/>
    </row>
    <row r="1502" spans="1:14" x14ac:dyDescent="0.35">
      <c r="A1502" t="s">
        <v>572</v>
      </c>
      <c r="B1502" t="s">
        <v>5</v>
      </c>
      <c r="C1502" t="s">
        <v>5</v>
      </c>
      <c r="D1502" t="s">
        <v>100</v>
      </c>
      <c r="E1502" t="s">
        <v>122</v>
      </c>
      <c r="G1502" t="str">
        <f>[1]Chemicals!A235</f>
        <v xml:space="preserve">     NOx</v>
      </c>
      <c r="H1502" s="4">
        <f ca="1">[1]Chemicals!AY235</f>
        <v>5.9827931511792505</v>
      </c>
      <c r="I1502" t="s">
        <v>127</v>
      </c>
      <c r="N1502" s="2"/>
    </row>
    <row r="1503" spans="1:14" x14ac:dyDescent="0.35">
      <c r="A1503" t="s">
        <v>572</v>
      </c>
      <c r="B1503" t="s">
        <v>5</v>
      </c>
      <c r="C1503" t="s">
        <v>5</v>
      </c>
      <c r="D1503" t="s">
        <v>100</v>
      </c>
      <c r="E1503" t="s">
        <v>122</v>
      </c>
      <c r="G1503" t="str">
        <f>[1]Chemicals!A236</f>
        <v xml:space="preserve">     PM10</v>
      </c>
      <c r="H1503" s="4">
        <f ca="1">[1]Chemicals!AY236</f>
        <v>0.56665691705721477</v>
      </c>
      <c r="I1503" t="s">
        <v>127</v>
      </c>
      <c r="N1503" s="2"/>
    </row>
    <row r="1504" spans="1:14" x14ac:dyDescent="0.35">
      <c r="A1504" t="s">
        <v>572</v>
      </c>
      <c r="B1504" t="s">
        <v>5</v>
      </c>
      <c r="C1504" t="s">
        <v>5</v>
      </c>
      <c r="D1504" t="s">
        <v>100</v>
      </c>
      <c r="E1504" t="s">
        <v>122</v>
      </c>
      <c r="G1504" t="str">
        <f>[1]Chemicals!A237</f>
        <v xml:space="preserve">     PM2.5</v>
      </c>
      <c r="H1504" s="4">
        <f ca="1">[1]Chemicals!AY237</f>
        <v>0.4448843203615101</v>
      </c>
      <c r="I1504" t="s">
        <v>127</v>
      </c>
      <c r="N1504" s="2"/>
    </row>
    <row r="1505" spans="1:14" x14ac:dyDescent="0.35">
      <c r="A1505" t="s">
        <v>572</v>
      </c>
      <c r="B1505" t="s">
        <v>5</v>
      </c>
      <c r="C1505" t="s">
        <v>5</v>
      </c>
      <c r="D1505" t="s">
        <v>100</v>
      </c>
      <c r="E1505" t="s">
        <v>122</v>
      </c>
      <c r="G1505" t="str">
        <f>[1]Chemicals!A238</f>
        <v xml:space="preserve">     SOx</v>
      </c>
      <c r="H1505" s="4">
        <f ca="1">[1]Chemicals!AY238</f>
        <v>3.3129008263915294</v>
      </c>
      <c r="I1505" t="s">
        <v>127</v>
      </c>
      <c r="N1505" s="2"/>
    </row>
    <row r="1506" spans="1:14" x14ac:dyDescent="0.35">
      <c r="A1506" t="s">
        <v>572</v>
      </c>
      <c r="B1506" t="s">
        <v>5</v>
      </c>
      <c r="C1506" t="s">
        <v>5</v>
      </c>
      <c r="D1506" t="s">
        <v>100</v>
      </c>
      <c r="E1506" t="s">
        <v>122</v>
      </c>
      <c r="G1506" t="str">
        <f>[1]Chemicals!A239</f>
        <v xml:space="preserve">     BC</v>
      </c>
      <c r="H1506" s="4">
        <f ca="1">[1]Chemicals!AY239</f>
        <v>2.4414776086740479E-2</v>
      </c>
      <c r="I1506" t="s">
        <v>127</v>
      </c>
      <c r="N1506" s="2"/>
    </row>
    <row r="1507" spans="1:14" x14ac:dyDescent="0.35">
      <c r="A1507" t="s">
        <v>572</v>
      </c>
      <c r="B1507" t="s">
        <v>5</v>
      </c>
      <c r="C1507" t="s">
        <v>5</v>
      </c>
      <c r="D1507" t="s">
        <v>100</v>
      </c>
      <c r="E1507" t="s">
        <v>122</v>
      </c>
      <c r="G1507" t="str">
        <f>[1]Chemicals!A240</f>
        <v xml:space="preserve">     OC</v>
      </c>
      <c r="H1507" s="4">
        <f ca="1">[1]Chemicals!AY240</f>
        <v>0.15390810382634826</v>
      </c>
      <c r="I1507" t="s">
        <v>127</v>
      </c>
      <c r="N1507" s="2"/>
    </row>
    <row r="1508" spans="1:14" x14ac:dyDescent="0.35">
      <c r="A1508" t="s">
        <v>572</v>
      </c>
      <c r="B1508" t="s">
        <v>4</v>
      </c>
      <c r="C1508" t="s">
        <v>5</v>
      </c>
      <c r="D1508" t="s">
        <v>100</v>
      </c>
      <c r="E1508" t="s">
        <v>122</v>
      </c>
      <c r="G1508" t="str">
        <f>[1]Chemicals!A213</f>
        <v>Energy: mmBtu/ton</v>
      </c>
      <c r="H1508" s="4">
        <f>[1]Chemicals!AY213</f>
        <v>0</v>
      </c>
      <c r="N1508" s="2"/>
    </row>
    <row r="1509" spans="1:14" x14ac:dyDescent="0.35">
      <c r="A1509" t="s">
        <v>572</v>
      </c>
      <c r="B1509" t="s">
        <v>4</v>
      </c>
      <c r="C1509" t="s">
        <v>5</v>
      </c>
      <c r="D1509" t="s">
        <v>100</v>
      </c>
      <c r="E1509" t="s">
        <v>122</v>
      </c>
      <c r="G1509" t="str">
        <f>[1]Chemicals!A214</f>
        <v xml:space="preserve">     Total energy</v>
      </c>
      <c r="H1509" s="4">
        <f ca="1">[1]Chemicals!AY214</f>
        <v>32.565320213361879</v>
      </c>
      <c r="I1509" t="s">
        <v>125</v>
      </c>
      <c r="N1509" s="2"/>
    </row>
    <row r="1510" spans="1:14" x14ac:dyDescent="0.35">
      <c r="A1510" t="s">
        <v>572</v>
      </c>
      <c r="B1510" t="s">
        <v>4</v>
      </c>
      <c r="C1510" t="s">
        <v>5</v>
      </c>
      <c r="D1510" t="s">
        <v>100</v>
      </c>
      <c r="E1510" t="s">
        <v>122</v>
      </c>
      <c r="G1510" t="str">
        <f>[1]Chemicals!A215</f>
        <v xml:space="preserve">     Fossil fuels</v>
      </c>
      <c r="H1510" s="4">
        <f ca="1">[1]Chemicals!AY215</f>
        <v>0.41870750337447932</v>
      </c>
      <c r="I1510" t="s">
        <v>125</v>
      </c>
      <c r="N1510" s="2"/>
    </row>
    <row r="1511" spans="1:14" x14ac:dyDescent="0.35">
      <c r="A1511" t="s">
        <v>572</v>
      </c>
      <c r="B1511" t="s">
        <v>4</v>
      </c>
      <c r="C1511" t="s">
        <v>5</v>
      </c>
      <c r="D1511" t="s">
        <v>100</v>
      </c>
      <c r="E1511" t="s">
        <v>122</v>
      </c>
      <c r="G1511" t="str">
        <f>[1]Chemicals!A216</f>
        <v xml:space="preserve">     Coal</v>
      </c>
      <c r="H1511" s="4">
        <f ca="1">[1]Chemicals!AY216</f>
        <v>8.6936167500025682E-2</v>
      </c>
      <c r="I1511" t="s">
        <v>125</v>
      </c>
      <c r="N1511" s="2"/>
    </row>
    <row r="1512" spans="1:14" x14ac:dyDescent="0.35">
      <c r="A1512" t="s">
        <v>572</v>
      </c>
      <c r="B1512" t="s">
        <v>4</v>
      </c>
      <c r="C1512" t="s">
        <v>5</v>
      </c>
      <c r="D1512" t="s">
        <v>100</v>
      </c>
      <c r="E1512" t="s">
        <v>122</v>
      </c>
      <c r="G1512" t="str">
        <f>[1]Chemicals!A217</f>
        <v xml:space="preserve">     Natural gas</v>
      </c>
      <c r="H1512" s="4">
        <f ca="1">[1]Chemicals!AY217</f>
        <v>0.22548770465364806</v>
      </c>
      <c r="I1512" t="s">
        <v>125</v>
      </c>
      <c r="N1512" s="2"/>
    </row>
    <row r="1513" spans="1:14" x14ac:dyDescent="0.35">
      <c r="A1513" t="s">
        <v>572</v>
      </c>
      <c r="B1513" t="s">
        <v>4</v>
      </c>
      <c r="C1513" t="s">
        <v>5</v>
      </c>
      <c r="D1513" t="s">
        <v>100</v>
      </c>
      <c r="E1513" t="s">
        <v>122</v>
      </c>
      <c r="G1513" t="str">
        <f>[1]Chemicals!A218</f>
        <v xml:space="preserve">     Petroleum</v>
      </c>
      <c r="H1513" s="4">
        <f ca="1">[1]Chemicals!AY218</f>
        <v>9.5276242531330699E-2</v>
      </c>
      <c r="I1513" t="s">
        <v>125</v>
      </c>
      <c r="N1513" s="2"/>
    </row>
    <row r="1514" spans="1:14" x14ac:dyDescent="0.35">
      <c r="A1514" t="s">
        <v>572</v>
      </c>
      <c r="B1514" t="s">
        <v>4</v>
      </c>
      <c r="C1514" t="s">
        <v>5</v>
      </c>
      <c r="D1514" t="s">
        <v>100</v>
      </c>
      <c r="E1514" t="s">
        <v>122</v>
      </c>
      <c r="G1514" t="str">
        <f>[1]Chemicals!A219</f>
        <v>Water consumption, gallons/ton</v>
      </c>
      <c r="H1514" s="4">
        <f ca="1">[1]Chemicals!AY219</f>
        <v>1171.7178633712942</v>
      </c>
      <c r="I1514" t="s">
        <v>136</v>
      </c>
      <c r="N1514" s="2"/>
    </row>
    <row r="1515" spans="1:14" x14ac:dyDescent="0.35">
      <c r="A1515" t="s">
        <v>572</v>
      </c>
      <c r="B1515" t="s">
        <v>4</v>
      </c>
      <c r="C1515" t="s">
        <v>5</v>
      </c>
      <c r="D1515" t="s">
        <v>100</v>
      </c>
      <c r="E1515" t="s">
        <v>122</v>
      </c>
      <c r="G1515" t="str">
        <f>[1]Chemicals!A220</f>
        <v>Total Emissions: grams/ton</v>
      </c>
      <c r="H1515" s="4">
        <f>[1]Chemicals!AY220</f>
        <v>0</v>
      </c>
      <c r="N1515" s="2"/>
    </row>
    <row r="1516" spans="1:14" x14ac:dyDescent="0.35">
      <c r="A1516" t="s">
        <v>572</v>
      </c>
      <c r="B1516" t="s">
        <v>4</v>
      </c>
      <c r="C1516" t="s">
        <v>5</v>
      </c>
      <c r="D1516" t="s">
        <v>100</v>
      </c>
      <c r="E1516" t="s">
        <v>122</v>
      </c>
      <c r="G1516" t="str">
        <f>[1]Chemicals!A221</f>
        <v xml:space="preserve">     VOC</v>
      </c>
      <c r="H1516" s="4">
        <f ca="1">[1]Chemicals!AY221</f>
        <v>4.7707986786294869</v>
      </c>
      <c r="I1516" t="s">
        <v>127</v>
      </c>
      <c r="N1516" s="2"/>
    </row>
    <row r="1517" spans="1:14" x14ac:dyDescent="0.35">
      <c r="A1517" t="s">
        <v>572</v>
      </c>
      <c r="B1517" t="s">
        <v>4</v>
      </c>
      <c r="C1517" t="s">
        <v>5</v>
      </c>
      <c r="D1517" t="s">
        <v>100</v>
      </c>
      <c r="E1517" t="s">
        <v>122</v>
      </c>
      <c r="G1517" t="str">
        <f>[1]Chemicals!A222</f>
        <v xml:space="preserve">     CO</v>
      </c>
      <c r="H1517" s="4">
        <f ca="1">[1]Chemicals!AY222</f>
        <v>29.503483467031923</v>
      </c>
      <c r="I1517" t="s">
        <v>127</v>
      </c>
      <c r="N1517" s="2"/>
    </row>
    <row r="1518" spans="1:14" x14ac:dyDescent="0.35">
      <c r="A1518" t="s">
        <v>572</v>
      </c>
      <c r="B1518" t="s">
        <v>4</v>
      </c>
      <c r="C1518" t="s">
        <v>5</v>
      </c>
      <c r="D1518" t="s">
        <v>100</v>
      </c>
      <c r="E1518" t="s">
        <v>122</v>
      </c>
      <c r="G1518" t="str">
        <f>[1]Chemicals!A223</f>
        <v xml:space="preserve">     NOx</v>
      </c>
      <c r="H1518" s="4">
        <f ca="1">[1]Chemicals!AY223</f>
        <v>37.709168092683875</v>
      </c>
      <c r="I1518" t="s">
        <v>127</v>
      </c>
      <c r="N1518" s="2"/>
    </row>
    <row r="1519" spans="1:14" x14ac:dyDescent="0.35">
      <c r="A1519" t="s">
        <v>572</v>
      </c>
      <c r="B1519" t="s">
        <v>4</v>
      </c>
      <c r="C1519" t="s">
        <v>5</v>
      </c>
      <c r="D1519" t="s">
        <v>100</v>
      </c>
      <c r="E1519" t="s">
        <v>122</v>
      </c>
      <c r="G1519" t="str">
        <f>[1]Chemicals!A224</f>
        <v xml:space="preserve">     PM10</v>
      </c>
      <c r="H1519" s="4">
        <f ca="1">[1]Chemicals!AY224</f>
        <v>3.0236101711359731</v>
      </c>
      <c r="I1519" t="s">
        <v>127</v>
      </c>
      <c r="N1519" s="2"/>
    </row>
    <row r="1520" spans="1:14" x14ac:dyDescent="0.35">
      <c r="A1520" t="s">
        <v>572</v>
      </c>
      <c r="B1520" t="s">
        <v>4</v>
      </c>
      <c r="C1520" t="s">
        <v>5</v>
      </c>
      <c r="D1520" t="s">
        <v>100</v>
      </c>
      <c r="E1520" t="s">
        <v>122</v>
      </c>
      <c r="G1520" t="str">
        <f>[1]Chemicals!A225</f>
        <v xml:space="preserve">     PM2.5</v>
      </c>
      <c r="H1520" s="4">
        <f ca="1">[1]Chemicals!AY225</f>
        <v>1.6625135922636665</v>
      </c>
      <c r="I1520" t="s">
        <v>127</v>
      </c>
      <c r="N1520" s="2"/>
    </row>
    <row r="1521" spans="1:14" x14ac:dyDescent="0.35">
      <c r="A1521" t="s">
        <v>572</v>
      </c>
      <c r="B1521" t="s">
        <v>4</v>
      </c>
      <c r="C1521" t="s">
        <v>5</v>
      </c>
      <c r="D1521" t="s">
        <v>100</v>
      </c>
      <c r="E1521" t="s">
        <v>122</v>
      </c>
      <c r="G1521" t="str">
        <f>[1]Chemicals!A226</f>
        <v xml:space="preserve">     SOx</v>
      </c>
      <c r="H1521" s="4">
        <f ca="1">[1]Chemicals!AY226</f>
        <v>12.087144787573012</v>
      </c>
      <c r="I1521" t="s">
        <v>127</v>
      </c>
      <c r="N1521" s="2"/>
    </row>
    <row r="1522" spans="1:14" x14ac:dyDescent="0.35">
      <c r="A1522" t="s">
        <v>572</v>
      </c>
      <c r="B1522" t="s">
        <v>4</v>
      </c>
      <c r="C1522" t="s">
        <v>5</v>
      </c>
      <c r="D1522" t="s">
        <v>100</v>
      </c>
      <c r="E1522" t="s">
        <v>122</v>
      </c>
      <c r="G1522" t="str">
        <f>[1]Chemicals!A227</f>
        <v xml:space="preserve">     BC</v>
      </c>
      <c r="H1522" s="4">
        <f ca="1">[1]Chemicals!AY227</f>
        <v>0.10526776327391843</v>
      </c>
      <c r="I1522" t="s">
        <v>127</v>
      </c>
      <c r="N1522" s="2"/>
    </row>
    <row r="1523" spans="1:14" x14ac:dyDescent="0.35">
      <c r="A1523" t="s">
        <v>572</v>
      </c>
      <c r="B1523" t="s">
        <v>4</v>
      </c>
      <c r="C1523" t="s">
        <v>5</v>
      </c>
      <c r="D1523" t="s">
        <v>100</v>
      </c>
      <c r="E1523" t="s">
        <v>122</v>
      </c>
      <c r="G1523" t="str">
        <f>[1]Chemicals!A228</f>
        <v xml:space="preserve">     OC</v>
      </c>
      <c r="H1523" s="4">
        <f ca="1">[1]Chemicals!AY228</f>
        <v>0.62294499262197178</v>
      </c>
      <c r="I1523" t="s">
        <v>127</v>
      </c>
      <c r="N1523" s="2"/>
    </row>
    <row r="1524" spans="1:14" x14ac:dyDescent="0.35">
      <c r="A1524" t="s">
        <v>572</v>
      </c>
      <c r="B1524" t="s">
        <v>4</v>
      </c>
      <c r="C1524" t="s">
        <v>5</v>
      </c>
      <c r="D1524" t="s">
        <v>100</v>
      </c>
      <c r="E1524" t="s">
        <v>122</v>
      </c>
      <c r="G1524" t="str">
        <f>[1]Chemicals!A229</f>
        <v xml:space="preserve">     CH4</v>
      </c>
      <c r="H1524" s="4">
        <f ca="1">[1]Chemicals!AY229</f>
        <v>62.453090680236848</v>
      </c>
      <c r="I1524" t="s">
        <v>127</v>
      </c>
      <c r="N1524" s="2"/>
    </row>
    <row r="1525" spans="1:14" x14ac:dyDescent="0.35">
      <c r="A1525" t="s">
        <v>572</v>
      </c>
      <c r="B1525" t="s">
        <v>4</v>
      </c>
      <c r="C1525" t="s">
        <v>5</v>
      </c>
      <c r="D1525" t="s">
        <v>100</v>
      </c>
      <c r="E1525" t="s">
        <v>122</v>
      </c>
      <c r="G1525" t="str">
        <f>[1]Chemicals!A230</f>
        <v xml:space="preserve">     N2O</v>
      </c>
      <c r="H1525" s="4">
        <f ca="1">[1]Chemicals!AY230</f>
        <v>0.5004881329282993</v>
      </c>
      <c r="I1525" t="s">
        <v>127</v>
      </c>
      <c r="N1525" s="2"/>
    </row>
    <row r="1526" spans="1:14" x14ac:dyDescent="0.35">
      <c r="A1526" t="s">
        <v>572</v>
      </c>
      <c r="B1526" t="s">
        <v>4</v>
      </c>
      <c r="C1526" t="s">
        <v>5</v>
      </c>
      <c r="D1526" t="s">
        <v>100</v>
      </c>
      <c r="E1526" t="s">
        <v>122</v>
      </c>
      <c r="G1526" t="str">
        <f>[1]Chemicals!A231</f>
        <v xml:space="preserve">     CO2</v>
      </c>
      <c r="H1526" s="4">
        <f ca="1">[1]Chemicals!AY231</f>
        <v>30340.436983299809</v>
      </c>
      <c r="I1526" t="s">
        <v>127</v>
      </c>
      <c r="N1526" s="2"/>
    </row>
    <row r="1527" spans="1:14" x14ac:dyDescent="0.35">
      <c r="A1527" t="s">
        <v>572</v>
      </c>
      <c r="B1527" t="s">
        <v>4</v>
      </c>
      <c r="C1527" t="s">
        <v>5</v>
      </c>
      <c r="D1527" t="s">
        <v>100</v>
      </c>
      <c r="E1527" t="s">
        <v>122</v>
      </c>
      <c r="G1527" t="str">
        <f>[1]Chemicals!A232</f>
        <v>Urban emissions: grams/ton</v>
      </c>
      <c r="H1527" s="4">
        <f>[1]Chemicals!AY232</f>
        <v>0</v>
      </c>
      <c r="N1527" s="2"/>
    </row>
    <row r="1528" spans="1:14" x14ac:dyDescent="0.35">
      <c r="A1528" t="s">
        <v>572</v>
      </c>
      <c r="B1528" t="s">
        <v>4</v>
      </c>
      <c r="C1528" t="s">
        <v>5</v>
      </c>
      <c r="D1528" t="s">
        <v>100</v>
      </c>
      <c r="E1528" t="s">
        <v>122</v>
      </c>
      <c r="G1528" t="str">
        <f>[1]Chemicals!A233</f>
        <v xml:space="preserve">     VOC</v>
      </c>
      <c r="H1528" s="4">
        <f ca="1">[1]Chemicals!AY233</f>
        <v>0.55891545218575667</v>
      </c>
      <c r="I1528" t="s">
        <v>127</v>
      </c>
      <c r="N1528" s="2"/>
    </row>
    <row r="1529" spans="1:14" x14ac:dyDescent="0.35">
      <c r="A1529" t="s">
        <v>572</v>
      </c>
      <c r="B1529" t="s">
        <v>4</v>
      </c>
      <c r="C1529" t="s">
        <v>5</v>
      </c>
      <c r="D1529" t="s">
        <v>100</v>
      </c>
      <c r="E1529" t="s">
        <v>122</v>
      </c>
      <c r="G1529" t="str">
        <f>[1]Chemicals!A234</f>
        <v xml:space="preserve">     CO</v>
      </c>
      <c r="H1529" s="4">
        <f ca="1">[1]Chemicals!AY234</f>
        <v>3.9048440493145837</v>
      </c>
      <c r="I1529" t="s">
        <v>127</v>
      </c>
      <c r="N1529" s="2"/>
    </row>
    <row r="1530" spans="1:14" x14ac:dyDescent="0.35">
      <c r="A1530" t="s">
        <v>572</v>
      </c>
      <c r="B1530" t="s">
        <v>4</v>
      </c>
      <c r="C1530" t="s">
        <v>5</v>
      </c>
      <c r="D1530" t="s">
        <v>100</v>
      </c>
      <c r="E1530" t="s">
        <v>122</v>
      </c>
      <c r="G1530" t="str">
        <f>[1]Chemicals!A235</f>
        <v xml:space="preserve">     NOx</v>
      </c>
      <c r="H1530" s="4">
        <f ca="1">[1]Chemicals!AY235</f>
        <v>5.9827931511792505</v>
      </c>
      <c r="I1530" t="s">
        <v>127</v>
      </c>
      <c r="N1530" s="2"/>
    </row>
    <row r="1531" spans="1:14" x14ac:dyDescent="0.35">
      <c r="A1531" t="s">
        <v>572</v>
      </c>
      <c r="B1531" t="s">
        <v>4</v>
      </c>
      <c r="C1531" t="s">
        <v>5</v>
      </c>
      <c r="D1531" t="s">
        <v>100</v>
      </c>
      <c r="E1531" t="s">
        <v>122</v>
      </c>
      <c r="G1531" t="str">
        <f>[1]Chemicals!A236</f>
        <v xml:space="preserve">     PM10</v>
      </c>
      <c r="H1531" s="4">
        <f ca="1">[1]Chemicals!AY236</f>
        <v>0.56665691705721477</v>
      </c>
      <c r="I1531" t="s">
        <v>127</v>
      </c>
      <c r="N1531" s="2"/>
    </row>
    <row r="1532" spans="1:14" x14ac:dyDescent="0.35">
      <c r="A1532" t="s">
        <v>572</v>
      </c>
      <c r="B1532" t="s">
        <v>4</v>
      </c>
      <c r="C1532" t="s">
        <v>5</v>
      </c>
      <c r="D1532" t="s">
        <v>100</v>
      </c>
      <c r="E1532" t="s">
        <v>122</v>
      </c>
      <c r="G1532" t="str">
        <f>[1]Chemicals!A237</f>
        <v xml:space="preserve">     PM2.5</v>
      </c>
      <c r="H1532" s="4">
        <f ca="1">[1]Chemicals!AY237</f>
        <v>0.4448843203615101</v>
      </c>
      <c r="I1532" t="s">
        <v>127</v>
      </c>
      <c r="N1532" s="2"/>
    </row>
    <row r="1533" spans="1:14" x14ac:dyDescent="0.35">
      <c r="A1533" t="s">
        <v>572</v>
      </c>
      <c r="B1533" t="s">
        <v>4</v>
      </c>
      <c r="C1533" t="s">
        <v>5</v>
      </c>
      <c r="D1533" t="s">
        <v>100</v>
      </c>
      <c r="E1533" t="s">
        <v>122</v>
      </c>
      <c r="G1533" t="str">
        <f>[1]Chemicals!A238</f>
        <v xml:space="preserve">     SOx</v>
      </c>
      <c r="H1533" s="4">
        <f ca="1">[1]Chemicals!AY238</f>
        <v>3.3129008263915294</v>
      </c>
      <c r="I1533" t="s">
        <v>127</v>
      </c>
      <c r="N1533" s="2"/>
    </row>
    <row r="1534" spans="1:14" x14ac:dyDescent="0.35">
      <c r="A1534" t="s">
        <v>572</v>
      </c>
      <c r="B1534" t="s">
        <v>4</v>
      </c>
      <c r="C1534" t="s">
        <v>5</v>
      </c>
      <c r="D1534" t="s">
        <v>100</v>
      </c>
      <c r="E1534" t="s">
        <v>122</v>
      </c>
      <c r="G1534" t="str">
        <f>[1]Chemicals!A239</f>
        <v xml:space="preserve">     BC</v>
      </c>
      <c r="H1534" s="4">
        <f ca="1">[1]Chemicals!AY239</f>
        <v>2.4414776086740479E-2</v>
      </c>
      <c r="I1534" t="s">
        <v>127</v>
      </c>
      <c r="N1534" s="2"/>
    </row>
    <row r="1535" spans="1:14" x14ac:dyDescent="0.35">
      <c r="A1535" t="s">
        <v>572</v>
      </c>
      <c r="B1535" t="s">
        <v>4</v>
      </c>
      <c r="C1535" t="s">
        <v>5</v>
      </c>
      <c r="D1535" t="s">
        <v>100</v>
      </c>
      <c r="E1535" t="s">
        <v>122</v>
      </c>
      <c r="G1535" t="str">
        <f>[1]Chemicals!A240</f>
        <v xml:space="preserve">     OC</v>
      </c>
      <c r="H1535" s="4">
        <f ca="1">[1]Chemicals!AY240</f>
        <v>0.15390810382634826</v>
      </c>
      <c r="I1535" t="s">
        <v>127</v>
      </c>
      <c r="N1535" s="2"/>
    </row>
    <row r="1536" spans="1:14" x14ac:dyDescent="0.35">
      <c r="A1536" t="s">
        <v>572</v>
      </c>
      <c r="B1536" t="s">
        <v>20</v>
      </c>
      <c r="C1536" t="s">
        <v>255</v>
      </c>
      <c r="D1536" t="s">
        <v>16</v>
      </c>
      <c r="E1536" t="s">
        <v>122</v>
      </c>
      <c r="G1536" t="str">
        <f>[1]Catalyst!A133</f>
        <v>Energy Use: mmBtu/ton of product</v>
      </c>
      <c r="H1536" s="4">
        <f>[1]Catalyst!F133</f>
        <v>0</v>
      </c>
      <c r="J1536" t="s">
        <v>167</v>
      </c>
      <c r="N1536" s="2"/>
    </row>
    <row r="1537" spans="1:14" x14ac:dyDescent="0.35">
      <c r="A1537" t="s">
        <v>572</v>
      </c>
      <c r="B1537" t="s">
        <v>20</v>
      </c>
      <c r="C1537" t="s">
        <v>255</v>
      </c>
      <c r="D1537" t="s">
        <v>16</v>
      </c>
      <c r="E1537" t="s">
        <v>122</v>
      </c>
      <c r="G1537" t="str">
        <f>[1]Catalyst!A134</f>
        <v xml:space="preserve">     Total Energy</v>
      </c>
      <c r="H1537" s="4">
        <f ca="1">[1]Catalyst!F134</f>
        <v>177.79959831791797</v>
      </c>
      <c r="I1537" t="s">
        <v>125</v>
      </c>
      <c r="N1537" s="2"/>
    </row>
    <row r="1538" spans="1:14" x14ac:dyDescent="0.35">
      <c r="A1538" t="s">
        <v>572</v>
      </c>
      <c r="B1538" t="s">
        <v>20</v>
      </c>
      <c r="C1538" t="s">
        <v>255</v>
      </c>
      <c r="D1538" t="s">
        <v>16</v>
      </c>
      <c r="E1538" t="s">
        <v>122</v>
      </c>
      <c r="G1538" t="str">
        <f>[1]Catalyst!A135</f>
        <v xml:space="preserve">     Fossil Fuels</v>
      </c>
      <c r="H1538" s="4">
        <f ca="1">[1]Catalyst!F135</f>
        <v>171.69502658047796</v>
      </c>
      <c r="I1538" t="s">
        <v>125</v>
      </c>
      <c r="N1538" s="2"/>
    </row>
    <row r="1539" spans="1:14" x14ac:dyDescent="0.35">
      <c r="A1539" t="s">
        <v>572</v>
      </c>
      <c r="B1539" t="s">
        <v>20</v>
      </c>
      <c r="C1539" t="s">
        <v>255</v>
      </c>
      <c r="D1539" t="s">
        <v>16</v>
      </c>
      <c r="E1539" t="s">
        <v>122</v>
      </c>
      <c r="G1539" t="str">
        <f>[1]Catalyst!A136</f>
        <v xml:space="preserve">     Coal</v>
      </c>
      <c r="H1539" s="4">
        <f ca="1">[1]Catalyst!F136</f>
        <v>12.787873708893629</v>
      </c>
      <c r="I1539" t="s">
        <v>125</v>
      </c>
      <c r="N1539" s="2"/>
    </row>
    <row r="1540" spans="1:14" x14ac:dyDescent="0.35">
      <c r="A1540" t="s">
        <v>572</v>
      </c>
      <c r="B1540" t="s">
        <v>20</v>
      </c>
      <c r="C1540" t="s">
        <v>255</v>
      </c>
      <c r="D1540" t="s">
        <v>16</v>
      </c>
      <c r="E1540" t="s">
        <v>122</v>
      </c>
      <c r="G1540" t="str">
        <f>[1]Catalyst!A137</f>
        <v xml:space="preserve">     Natural Gas</v>
      </c>
      <c r="H1540" s="4">
        <f ca="1">[1]Catalyst!F137</f>
        <v>152.99931215256592</v>
      </c>
      <c r="I1540" t="s">
        <v>125</v>
      </c>
      <c r="N1540" s="2"/>
    </row>
    <row r="1541" spans="1:14" x14ac:dyDescent="0.35">
      <c r="A1541" t="s">
        <v>572</v>
      </c>
      <c r="B1541" t="s">
        <v>20</v>
      </c>
      <c r="C1541" t="s">
        <v>255</v>
      </c>
      <c r="D1541" t="s">
        <v>16</v>
      </c>
      <c r="E1541" t="s">
        <v>122</v>
      </c>
      <c r="G1541" t="str">
        <f>[1]Catalyst!A138</f>
        <v xml:space="preserve">     Petroleum</v>
      </c>
      <c r="H1541" s="4">
        <f ca="1">[1]Catalyst!F138</f>
        <v>5.9078407190183944</v>
      </c>
      <c r="I1541" t="s">
        <v>125</v>
      </c>
      <c r="N1541" s="2"/>
    </row>
    <row r="1542" spans="1:14" x14ac:dyDescent="0.35">
      <c r="A1542" t="s">
        <v>572</v>
      </c>
      <c r="B1542" t="s">
        <v>20</v>
      </c>
      <c r="C1542" t="s">
        <v>255</v>
      </c>
      <c r="D1542" t="s">
        <v>16</v>
      </c>
      <c r="E1542" t="s">
        <v>122</v>
      </c>
      <c r="G1542" t="str">
        <f>[1]Catalyst!A139</f>
        <v>Water consumption, gallons/ton</v>
      </c>
      <c r="H1542" s="4">
        <f ca="1">[1]Catalyst!F139</f>
        <v>4906.3906891971665</v>
      </c>
      <c r="I1542" t="s">
        <v>136</v>
      </c>
      <c r="N1542" s="2"/>
    </row>
    <row r="1543" spans="1:14" x14ac:dyDescent="0.35">
      <c r="A1543" t="s">
        <v>572</v>
      </c>
      <c r="B1543" t="s">
        <v>20</v>
      </c>
      <c r="C1543" t="s">
        <v>255</v>
      </c>
      <c r="D1543" t="s">
        <v>16</v>
      </c>
      <c r="E1543" t="s">
        <v>122</v>
      </c>
      <c r="G1543" t="str">
        <f>[1]Catalyst!A140</f>
        <v>Total Emissions: grams/ton</v>
      </c>
      <c r="H1543" s="4">
        <f>[1]Catalyst!F140</f>
        <v>0</v>
      </c>
      <c r="N1543" s="2"/>
    </row>
    <row r="1544" spans="1:14" x14ac:dyDescent="0.35">
      <c r="A1544" t="s">
        <v>572</v>
      </c>
      <c r="B1544" t="s">
        <v>20</v>
      </c>
      <c r="C1544" t="s">
        <v>255</v>
      </c>
      <c r="D1544" t="s">
        <v>16</v>
      </c>
      <c r="E1544" t="s">
        <v>122</v>
      </c>
      <c r="G1544" t="str">
        <f>[1]Catalyst!A141</f>
        <v xml:space="preserve">     VOC</v>
      </c>
      <c r="H1544" s="4">
        <f ca="1">[1]Catalyst!F141</f>
        <v>2523.6813696817153</v>
      </c>
      <c r="I1544" t="s">
        <v>127</v>
      </c>
      <c r="N1544" s="2"/>
    </row>
    <row r="1545" spans="1:14" x14ac:dyDescent="0.35">
      <c r="A1545" t="s">
        <v>572</v>
      </c>
      <c r="B1545" t="s">
        <v>20</v>
      </c>
      <c r="C1545" t="s">
        <v>255</v>
      </c>
      <c r="D1545" t="s">
        <v>16</v>
      </c>
      <c r="E1545" t="s">
        <v>122</v>
      </c>
      <c r="G1545" t="str">
        <f>[1]Catalyst!A142</f>
        <v xml:space="preserve">     CO</v>
      </c>
      <c r="H1545" s="4">
        <f ca="1">[1]Catalyst!F142</f>
        <v>8689.9974105638266</v>
      </c>
      <c r="I1545" t="s">
        <v>127</v>
      </c>
      <c r="N1545" s="2"/>
    </row>
    <row r="1546" spans="1:14" x14ac:dyDescent="0.35">
      <c r="A1546" t="s">
        <v>572</v>
      </c>
      <c r="B1546" t="s">
        <v>20</v>
      </c>
      <c r="C1546" t="s">
        <v>255</v>
      </c>
      <c r="D1546" t="s">
        <v>16</v>
      </c>
      <c r="E1546" t="s">
        <v>122</v>
      </c>
      <c r="G1546" t="str">
        <f>[1]Catalyst!A143</f>
        <v xml:space="preserve">     NOx</v>
      </c>
      <c r="H1546" s="4">
        <f ca="1">[1]Catalyst!F143</f>
        <v>11474.276112060057</v>
      </c>
      <c r="I1546" t="s">
        <v>127</v>
      </c>
      <c r="N1546" s="2"/>
    </row>
    <row r="1547" spans="1:14" x14ac:dyDescent="0.35">
      <c r="A1547" t="s">
        <v>572</v>
      </c>
      <c r="B1547" t="s">
        <v>20</v>
      </c>
      <c r="C1547" t="s">
        <v>255</v>
      </c>
      <c r="D1547" t="s">
        <v>16</v>
      </c>
      <c r="E1547" t="s">
        <v>122</v>
      </c>
      <c r="G1547" t="str">
        <f>[1]Catalyst!A144</f>
        <v xml:space="preserve">     PM10</v>
      </c>
      <c r="H1547" s="4">
        <f ca="1">[1]Catalyst!F144</f>
        <v>918.44611143259851</v>
      </c>
      <c r="I1547" t="s">
        <v>127</v>
      </c>
      <c r="N1547" s="2"/>
    </row>
    <row r="1548" spans="1:14" x14ac:dyDescent="0.35">
      <c r="A1548" t="s">
        <v>572</v>
      </c>
      <c r="B1548" t="s">
        <v>20</v>
      </c>
      <c r="C1548" t="s">
        <v>255</v>
      </c>
      <c r="D1548" t="s">
        <v>16</v>
      </c>
      <c r="E1548" t="s">
        <v>122</v>
      </c>
      <c r="G1548" t="str">
        <f>[1]Catalyst!A145</f>
        <v xml:space="preserve">     PM2.5</v>
      </c>
      <c r="H1548" s="4">
        <f ca="1">[1]Catalyst!F145</f>
        <v>753.59412605501507</v>
      </c>
      <c r="I1548" t="s">
        <v>127</v>
      </c>
      <c r="N1548" s="2"/>
    </row>
    <row r="1549" spans="1:14" x14ac:dyDescent="0.35">
      <c r="A1549" t="s">
        <v>572</v>
      </c>
      <c r="B1549" t="s">
        <v>20</v>
      </c>
      <c r="C1549" t="s">
        <v>255</v>
      </c>
      <c r="D1549" t="s">
        <v>16</v>
      </c>
      <c r="E1549" t="s">
        <v>122</v>
      </c>
      <c r="G1549" t="str">
        <f>[1]Catalyst!A146</f>
        <v xml:space="preserve">     SOx</v>
      </c>
      <c r="H1549" s="4">
        <f ca="1">[1]Catalyst!F146</f>
        <v>5863.4976168957337</v>
      </c>
      <c r="I1549" t="s">
        <v>127</v>
      </c>
      <c r="N1549" s="2"/>
    </row>
    <row r="1550" spans="1:14" x14ac:dyDescent="0.35">
      <c r="A1550" t="s">
        <v>572</v>
      </c>
      <c r="B1550" t="s">
        <v>20</v>
      </c>
      <c r="C1550" t="s">
        <v>255</v>
      </c>
      <c r="D1550" t="s">
        <v>16</v>
      </c>
      <c r="E1550" t="s">
        <v>122</v>
      </c>
      <c r="G1550" t="str">
        <f>[1]Catalyst!A147</f>
        <v xml:space="preserve">     BC</v>
      </c>
      <c r="H1550" s="4">
        <f ca="1">[1]Catalyst!F147</f>
        <v>95.51141259381275</v>
      </c>
      <c r="I1550" t="s">
        <v>127</v>
      </c>
      <c r="N1550" s="2"/>
    </row>
    <row r="1551" spans="1:14" x14ac:dyDescent="0.35">
      <c r="A1551" t="s">
        <v>572</v>
      </c>
      <c r="B1551" t="s">
        <v>20</v>
      </c>
      <c r="C1551" t="s">
        <v>255</v>
      </c>
      <c r="D1551" t="s">
        <v>16</v>
      </c>
      <c r="E1551" t="s">
        <v>122</v>
      </c>
      <c r="G1551" t="str">
        <f>[1]Catalyst!A148</f>
        <v xml:space="preserve">     OC</v>
      </c>
      <c r="H1551" s="4">
        <f ca="1">[1]Catalyst!F148</f>
        <v>246.83978945043629</v>
      </c>
      <c r="I1551" t="s">
        <v>127</v>
      </c>
      <c r="N1551" s="2"/>
    </row>
    <row r="1552" spans="1:14" x14ac:dyDescent="0.35">
      <c r="A1552" t="s">
        <v>572</v>
      </c>
      <c r="B1552" t="s">
        <v>20</v>
      </c>
      <c r="C1552" t="s">
        <v>255</v>
      </c>
      <c r="D1552" t="s">
        <v>16</v>
      </c>
      <c r="E1552" t="s">
        <v>122</v>
      </c>
      <c r="G1552" t="str">
        <f>[1]Catalyst!A149</f>
        <v xml:space="preserve">     CH4</v>
      </c>
      <c r="H1552" s="4">
        <f ca="1">[1]Catalyst!F149</f>
        <v>32590.97563781081</v>
      </c>
      <c r="I1552" t="s">
        <v>127</v>
      </c>
      <c r="N1552" s="2"/>
    </row>
    <row r="1553" spans="1:14" x14ac:dyDescent="0.35">
      <c r="A1553" t="s">
        <v>572</v>
      </c>
      <c r="B1553" t="s">
        <v>20</v>
      </c>
      <c r="C1553" t="s">
        <v>255</v>
      </c>
      <c r="D1553" t="s">
        <v>16</v>
      </c>
      <c r="E1553" t="s">
        <v>122</v>
      </c>
      <c r="G1553" t="str">
        <f>[1]Catalyst!A150</f>
        <v xml:space="preserve">     N2O</v>
      </c>
      <c r="H1553" s="4">
        <f ca="1">[1]Catalyst!F150</f>
        <v>246.7704312094489</v>
      </c>
      <c r="I1553" t="s">
        <v>127</v>
      </c>
      <c r="N1553" s="2"/>
    </row>
    <row r="1554" spans="1:14" x14ac:dyDescent="0.35">
      <c r="A1554" t="s">
        <v>572</v>
      </c>
      <c r="B1554" t="s">
        <v>20</v>
      </c>
      <c r="C1554" t="s">
        <v>255</v>
      </c>
      <c r="D1554" t="s">
        <v>16</v>
      </c>
      <c r="E1554" t="s">
        <v>122</v>
      </c>
      <c r="G1554" t="str">
        <f>[1]Catalyst!A151</f>
        <v xml:space="preserve">     CO2</v>
      </c>
      <c r="H1554" s="4">
        <f ca="1">[1]Catalyst!F151</f>
        <v>9681455.6268236414</v>
      </c>
      <c r="I1554" t="s">
        <v>127</v>
      </c>
      <c r="N1554" s="2"/>
    </row>
    <row r="1555" spans="1:14" x14ac:dyDescent="0.35">
      <c r="A1555" t="s">
        <v>572</v>
      </c>
      <c r="B1555" t="s">
        <v>20</v>
      </c>
      <c r="C1555" t="s">
        <v>255</v>
      </c>
      <c r="D1555" t="s">
        <v>16</v>
      </c>
      <c r="E1555" t="s">
        <v>122</v>
      </c>
      <c r="G1555" t="str">
        <f>[1]Catalyst!A152</f>
        <v>Urban Emissions: grams/ton</v>
      </c>
      <c r="H1555" s="4">
        <f>[1]Catalyst!F152</f>
        <v>0</v>
      </c>
      <c r="N1555" s="2"/>
    </row>
    <row r="1556" spans="1:14" x14ac:dyDescent="0.35">
      <c r="A1556" t="s">
        <v>572</v>
      </c>
      <c r="B1556" t="s">
        <v>20</v>
      </c>
      <c r="C1556" t="s">
        <v>255</v>
      </c>
      <c r="D1556" t="s">
        <v>16</v>
      </c>
      <c r="E1556" t="s">
        <v>122</v>
      </c>
      <c r="G1556" t="str">
        <f>[1]Catalyst!A153</f>
        <v xml:space="preserve">     VOC</v>
      </c>
      <c r="H1556" s="4">
        <f ca="1">[1]Catalyst!F153</f>
        <v>210.36392498614364</v>
      </c>
      <c r="I1556" t="s">
        <v>127</v>
      </c>
      <c r="N1556" s="2"/>
    </row>
    <row r="1557" spans="1:14" x14ac:dyDescent="0.35">
      <c r="A1557" t="s">
        <v>572</v>
      </c>
      <c r="B1557" t="s">
        <v>20</v>
      </c>
      <c r="C1557" t="s">
        <v>255</v>
      </c>
      <c r="D1557" t="s">
        <v>16</v>
      </c>
      <c r="E1557" t="s">
        <v>122</v>
      </c>
      <c r="G1557" t="str">
        <f>[1]Catalyst!A154</f>
        <v xml:space="preserve">     CO</v>
      </c>
      <c r="H1557" s="4">
        <f ca="1">[1]Catalyst!F154</f>
        <v>522.67120980849893</v>
      </c>
      <c r="I1557" t="s">
        <v>127</v>
      </c>
      <c r="N1557" s="2"/>
    </row>
    <row r="1558" spans="1:14" x14ac:dyDescent="0.35">
      <c r="A1558" t="s">
        <v>572</v>
      </c>
      <c r="B1558" t="s">
        <v>20</v>
      </c>
      <c r="C1558" t="s">
        <v>255</v>
      </c>
      <c r="D1558" t="s">
        <v>16</v>
      </c>
      <c r="E1558" t="s">
        <v>122</v>
      </c>
      <c r="G1558" t="str">
        <f>[1]Catalyst!A155</f>
        <v xml:space="preserve">     NOx</v>
      </c>
      <c r="H1558" s="4">
        <f ca="1">[1]Catalyst!F155</f>
        <v>779.88514021156482</v>
      </c>
      <c r="I1558" t="s">
        <v>127</v>
      </c>
      <c r="N1558" s="2"/>
    </row>
    <row r="1559" spans="1:14" x14ac:dyDescent="0.35">
      <c r="A1559" t="s">
        <v>572</v>
      </c>
      <c r="B1559" t="s">
        <v>20</v>
      </c>
      <c r="C1559" t="s">
        <v>255</v>
      </c>
      <c r="D1559" t="s">
        <v>16</v>
      </c>
      <c r="E1559" t="s">
        <v>122</v>
      </c>
      <c r="G1559" t="str">
        <f>[1]Catalyst!A156</f>
        <v xml:space="preserve">     PM10</v>
      </c>
      <c r="H1559" s="4">
        <f ca="1">[1]Catalyst!F156</f>
        <v>46.080535746240514</v>
      </c>
      <c r="I1559" t="s">
        <v>127</v>
      </c>
      <c r="N1559" s="2"/>
    </row>
    <row r="1560" spans="1:14" x14ac:dyDescent="0.35">
      <c r="A1560" t="s">
        <v>572</v>
      </c>
      <c r="B1560" t="s">
        <v>20</v>
      </c>
      <c r="C1560" t="s">
        <v>255</v>
      </c>
      <c r="D1560" t="s">
        <v>16</v>
      </c>
      <c r="E1560" t="s">
        <v>122</v>
      </c>
      <c r="G1560" t="str">
        <f>[1]Catalyst!A157</f>
        <v xml:space="preserve">     PM2.5</v>
      </c>
      <c r="H1560" s="4">
        <f ca="1">[1]Catalyst!F157</f>
        <v>40.630785144971711</v>
      </c>
      <c r="I1560" t="s">
        <v>127</v>
      </c>
      <c r="N1560" s="2"/>
    </row>
    <row r="1561" spans="1:14" x14ac:dyDescent="0.35">
      <c r="A1561" t="s">
        <v>572</v>
      </c>
      <c r="B1561" t="s">
        <v>20</v>
      </c>
      <c r="C1561" t="s">
        <v>255</v>
      </c>
      <c r="D1561" t="s">
        <v>16</v>
      </c>
      <c r="E1561" t="s">
        <v>122</v>
      </c>
      <c r="G1561" t="str">
        <f>[1]Catalyst!A158</f>
        <v xml:space="preserve">     SOx</v>
      </c>
      <c r="H1561" s="4">
        <f ca="1">[1]Catalyst!F158</f>
        <v>232.76790820953647</v>
      </c>
      <c r="I1561" t="s">
        <v>127</v>
      </c>
      <c r="N1561" s="2"/>
    </row>
    <row r="1562" spans="1:14" x14ac:dyDescent="0.35">
      <c r="A1562" t="s">
        <v>572</v>
      </c>
      <c r="B1562" t="s">
        <v>20</v>
      </c>
      <c r="C1562" t="s">
        <v>255</v>
      </c>
      <c r="D1562" t="s">
        <v>16</v>
      </c>
      <c r="E1562" t="s">
        <v>122</v>
      </c>
      <c r="G1562" t="str">
        <f>[1]Catalyst!A159</f>
        <v xml:space="preserve">     BC</v>
      </c>
      <c r="H1562" s="4">
        <f ca="1">[1]Catalyst!F159</f>
        <v>2.7206654657081266</v>
      </c>
      <c r="I1562" t="s">
        <v>127</v>
      </c>
      <c r="N1562" s="2"/>
    </row>
    <row r="1563" spans="1:14" x14ac:dyDescent="0.35">
      <c r="A1563" t="s">
        <v>572</v>
      </c>
      <c r="B1563" t="s">
        <v>20</v>
      </c>
      <c r="C1563" t="s">
        <v>255</v>
      </c>
      <c r="D1563" t="s">
        <v>16</v>
      </c>
      <c r="E1563" t="s">
        <v>122</v>
      </c>
      <c r="G1563" t="str">
        <f>[1]Catalyst!A160</f>
        <v xml:space="preserve">     OC</v>
      </c>
      <c r="H1563" s="4">
        <f ca="1">[1]Catalyst!F160</f>
        <v>12.024843441118639</v>
      </c>
      <c r="I1563" t="s">
        <v>127</v>
      </c>
      <c r="N1563" s="2"/>
    </row>
    <row r="1564" spans="1:14" x14ac:dyDescent="0.35">
      <c r="A1564" t="s">
        <v>572</v>
      </c>
      <c r="B1564" t="s">
        <v>6</v>
      </c>
      <c r="C1564" t="s">
        <v>258</v>
      </c>
      <c r="D1564" t="s">
        <v>100</v>
      </c>
      <c r="E1564" t="s">
        <v>122</v>
      </c>
      <c r="G1564" t="str">
        <f>[1]Chemicals!A213</f>
        <v>Energy: mmBtu/ton</v>
      </c>
      <c r="H1564" s="4">
        <f>[1]Chemicals!AC213</f>
        <v>0</v>
      </c>
      <c r="N1564" s="2"/>
    </row>
    <row r="1565" spans="1:14" x14ac:dyDescent="0.35">
      <c r="A1565" t="s">
        <v>572</v>
      </c>
      <c r="B1565" t="s">
        <v>6</v>
      </c>
      <c r="C1565" t="s">
        <v>258</v>
      </c>
      <c r="D1565" t="s">
        <v>100</v>
      </c>
      <c r="E1565" t="s">
        <v>122</v>
      </c>
      <c r="G1565" t="str">
        <f>[1]Chemicals!A214</f>
        <v xml:space="preserve">     Total energy</v>
      </c>
      <c r="H1565" s="4">
        <f ca="1">[1]Chemicals!AC214</f>
        <v>85.59225867908718</v>
      </c>
      <c r="I1565" t="s">
        <v>125</v>
      </c>
      <c r="N1565" s="2"/>
    </row>
    <row r="1566" spans="1:14" x14ac:dyDescent="0.35">
      <c r="A1566" t="s">
        <v>572</v>
      </c>
      <c r="B1566" t="s">
        <v>6</v>
      </c>
      <c r="C1566" t="s">
        <v>258</v>
      </c>
      <c r="D1566" t="s">
        <v>100</v>
      </c>
      <c r="E1566" t="s">
        <v>122</v>
      </c>
      <c r="G1566" t="str">
        <f>[1]Chemicals!A215</f>
        <v xml:space="preserve">     Fossil fuels</v>
      </c>
      <c r="H1566" s="4">
        <f ca="1">[1]Chemicals!AC215</f>
        <v>9.5578309608943108</v>
      </c>
      <c r="I1566" t="s">
        <v>125</v>
      </c>
      <c r="N1566" s="2"/>
    </row>
    <row r="1567" spans="1:14" x14ac:dyDescent="0.35">
      <c r="A1567" t="s">
        <v>572</v>
      </c>
      <c r="B1567" t="s">
        <v>6</v>
      </c>
      <c r="C1567" t="s">
        <v>258</v>
      </c>
      <c r="D1567" t="s">
        <v>100</v>
      </c>
      <c r="E1567" t="s">
        <v>122</v>
      </c>
      <c r="G1567" t="str">
        <f>[1]Chemicals!A216</f>
        <v xml:space="preserve">     Coal</v>
      </c>
      <c r="H1567" s="4">
        <f ca="1">[1]Chemicals!AC216</f>
        <v>0.19959275788535957</v>
      </c>
      <c r="I1567" t="s">
        <v>125</v>
      </c>
      <c r="N1567" s="2"/>
    </row>
    <row r="1568" spans="1:14" x14ac:dyDescent="0.35">
      <c r="A1568" t="s">
        <v>572</v>
      </c>
      <c r="B1568" t="s">
        <v>6</v>
      </c>
      <c r="C1568" t="s">
        <v>258</v>
      </c>
      <c r="D1568" t="s">
        <v>100</v>
      </c>
      <c r="E1568" t="s">
        <v>122</v>
      </c>
      <c r="G1568" t="str">
        <f>[1]Chemicals!A217</f>
        <v xml:space="preserve">     Natural gas</v>
      </c>
      <c r="H1568" s="4">
        <f ca="1">[1]Chemicals!AC217</f>
        <v>6.8817357487769959</v>
      </c>
      <c r="I1568" t="s">
        <v>125</v>
      </c>
      <c r="N1568" s="2"/>
    </row>
    <row r="1569" spans="1:14" x14ac:dyDescent="0.35">
      <c r="A1569" t="s">
        <v>572</v>
      </c>
      <c r="B1569" t="s">
        <v>6</v>
      </c>
      <c r="C1569" t="s">
        <v>258</v>
      </c>
      <c r="D1569" t="s">
        <v>100</v>
      </c>
      <c r="E1569" t="s">
        <v>122</v>
      </c>
      <c r="G1569" t="str">
        <f>[1]Chemicals!A218</f>
        <v xml:space="preserve">     Petroleum</v>
      </c>
      <c r="H1569" s="4">
        <f ca="1">[1]Chemicals!AC218</f>
        <v>2.4765024542319551</v>
      </c>
      <c r="I1569" t="s">
        <v>125</v>
      </c>
      <c r="N1569" s="2"/>
    </row>
    <row r="1570" spans="1:14" x14ac:dyDescent="0.35">
      <c r="A1570" t="s">
        <v>572</v>
      </c>
      <c r="B1570" t="s">
        <v>6</v>
      </c>
      <c r="C1570" t="s">
        <v>258</v>
      </c>
      <c r="D1570" t="s">
        <v>100</v>
      </c>
      <c r="E1570" t="s">
        <v>122</v>
      </c>
      <c r="G1570" t="str">
        <f>[1]Chemicals!A219</f>
        <v>Water consumption, gallons/ton</v>
      </c>
      <c r="H1570" s="4">
        <f ca="1">[1]Chemicals!AC219</f>
        <v>29794.777017813874</v>
      </c>
      <c r="I1570" t="s">
        <v>136</v>
      </c>
      <c r="N1570" s="2"/>
    </row>
    <row r="1571" spans="1:14" x14ac:dyDescent="0.35">
      <c r="A1571" t="s">
        <v>572</v>
      </c>
      <c r="B1571" t="s">
        <v>6</v>
      </c>
      <c r="C1571" t="s">
        <v>258</v>
      </c>
      <c r="D1571" t="s">
        <v>100</v>
      </c>
      <c r="E1571" t="s">
        <v>122</v>
      </c>
      <c r="G1571" t="str">
        <f>[1]Chemicals!A220</f>
        <v>Total Emissions: grams/ton</v>
      </c>
      <c r="H1571" s="4">
        <f>[1]Chemicals!AC220</f>
        <v>0</v>
      </c>
      <c r="N1571" s="2"/>
    </row>
    <row r="1572" spans="1:14" x14ac:dyDescent="0.35">
      <c r="A1572" t="s">
        <v>572</v>
      </c>
      <c r="B1572" t="s">
        <v>6</v>
      </c>
      <c r="C1572" t="s">
        <v>258</v>
      </c>
      <c r="D1572" t="s">
        <v>100</v>
      </c>
      <c r="E1572" t="s">
        <v>122</v>
      </c>
      <c r="G1572" t="str">
        <f>[1]Chemicals!A221</f>
        <v xml:space="preserve">     VOC</v>
      </c>
      <c r="H1572" s="4">
        <f ca="1">[1]Chemicals!AC221</f>
        <v>584.00946403653575</v>
      </c>
      <c r="I1572" t="s">
        <v>127</v>
      </c>
      <c r="N1572" s="2"/>
    </row>
    <row r="1573" spans="1:14" x14ac:dyDescent="0.35">
      <c r="A1573" t="s">
        <v>572</v>
      </c>
      <c r="B1573" t="s">
        <v>6</v>
      </c>
      <c r="C1573" t="s">
        <v>258</v>
      </c>
      <c r="D1573" t="s">
        <v>100</v>
      </c>
      <c r="E1573" t="s">
        <v>122</v>
      </c>
      <c r="G1573" t="str">
        <f>[1]Chemicals!A222</f>
        <v xml:space="preserve">     CO</v>
      </c>
      <c r="H1573" s="4">
        <f ca="1">[1]Chemicals!AC222</f>
        <v>1242.1907125708087</v>
      </c>
      <c r="I1573" t="s">
        <v>127</v>
      </c>
      <c r="N1573" s="2"/>
    </row>
    <row r="1574" spans="1:14" x14ac:dyDescent="0.35">
      <c r="A1574" t="s">
        <v>572</v>
      </c>
      <c r="B1574" t="s">
        <v>6</v>
      </c>
      <c r="C1574" t="s">
        <v>258</v>
      </c>
      <c r="D1574" t="s">
        <v>100</v>
      </c>
      <c r="E1574" t="s">
        <v>122</v>
      </c>
      <c r="G1574" t="str">
        <f>[1]Chemicals!A223</f>
        <v xml:space="preserve">     NOx</v>
      </c>
      <c r="H1574" s="4">
        <f ca="1">[1]Chemicals!AC223</f>
        <v>2939.454639638177</v>
      </c>
      <c r="I1574" t="s">
        <v>127</v>
      </c>
      <c r="N1574" s="2"/>
    </row>
    <row r="1575" spans="1:14" x14ac:dyDescent="0.35">
      <c r="A1575" t="s">
        <v>572</v>
      </c>
      <c r="B1575" t="s">
        <v>6</v>
      </c>
      <c r="C1575" t="s">
        <v>258</v>
      </c>
      <c r="D1575" t="s">
        <v>100</v>
      </c>
      <c r="E1575" t="s">
        <v>122</v>
      </c>
      <c r="G1575" t="str">
        <f>[1]Chemicals!A224</f>
        <v xml:space="preserve">     PM10</v>
      </c>
      <c r="H1575" s="4">
        <f ca="1">[1]Chemicals!AC224</f>
        <v>166.88302482300523</v>
      </c>
      <c r="I1575" t="s">
        <v>127</v>
      </c>
      <c r="N1575" s="2"/>
    </row>
    <row r="1576" spans="1:14" x14ac:dyDescent="0.35">
      <c r="A1576" t="s">
        <v>572</v>
      </c>
      <c r="B1576" t="s">
        <v>6</v>
      </c>
      <c r="C1576" t="s">
        <v>258</v>
      </c>
      <c r="D1576" t="s">
        <v>100</v>
      </c>
      <c r="E1576" t="s">
        <v>122</v>
      </c>
      <c r="G1576" t="str">
        <f>[1]Chemicals!A225</f>
        <v xml:space="preserve">     PM2.5</v>
      </c>
      <c r="H1576" s="4">
        <f ca="1">[1]Chemicals!AC225</f>
        <v>134.8879989252859</v>
      </c>
      <c r="I1576" t="s">
        <v>127</v>
      </c>
      <c r="N1576" s="2"/>
    </row>
    <row r="1577" spans="1:14" x14ac:dyDescent="0.35">
      <c r="A1577" t="s">
        <v>572</v>
      </c>
      <c r="B1577" t="s">
        <v>6</v>
      </c>
      <c r="C1577" t="s">
        <v>258</v>
      </c>
      <c r="D1577" t="s">
        <v>100</v>
      </c>
      <c r="E1577" t="s">
        <v>122</v>
      </c>
      <c r="G1577" t="str">
        <f>[1]Chemicals!A226</f>
        <v xml:space="preserve">     SOx</v>
      </c>
      <c r="H1577" s="4">
        <f ca="1">[1]Chemicals!AC226</f>
        <v>859.05522469879645</v>
      </c>
      <c r="I1577" t="s">
        <v>127</v>
      </c>
      <c r="N1577" s="2"/>
    </row>
    <row r="1578" spans="1:14" x14ac:dyDescent="0.35">
      <c r="A1578" t="s">
        <v>572</v>
      </c>
      <c r="B1578" t="s">
        <v>6</v>
      </c>
      <c r="C1578" t="s">
        <v>258</v>
      </c>
      <c r="D1578" t="s">
        <v>100</v>
      </c>
      <c r="E1578" t="s">
        <v>122</v>
      </c>
      <c r="G1578" t="str">
        <f>[1]Chemicals!A227</f>
        <v xml:space="preserve">     BC</v>
      </c>
      <c r="H1578" s="4">
        <f ca="1">[1]Chemicals!AC227</f>
        <v>17.651427888348366</v>
      </c>
      <c r="I1578" t="s">
        <v>127</v>
      </c>
      <c r="N1578" s="2"/>
    </row>
    <row r="1579" spans="1:14" x14ac:dyDescent="0.35">
      <c r="A1579" t="s">
        <v>572</v>
      </c>
      <c r="B1579" t="s">
        <v>6</v>
      </c>
      <c r="C1579" t="s">
        <v>258</v>
      </c>
      <c r="D1579" t="s">
        <v>100</v>
      </c>
      <c r="E1579" t="s">
        <v>122</v>
      </c>
      <c r="G1579" t="str">
        <f>[1]Chemicals!A228</f>
        <v xml:space="preserve">     OC</v>
      </c>
      <c r="H1579" s="4">
        <f ca="1">[1]Chemicals!AC228</f>
        <v>22.42103229915681</v>
      </c>
      <c r="I1579" t="s">
        <v>127</v>
      </c>
      <c r="N1579" s="2"/>
    </row>
    <row r="1580" spans="1:14" x14ac:dyDescent="0.35">
      <c r="A1580" t="s">
        <v>572</v>
      </c>
      <c r="B1580" t="s">
        <v>6</v>
      </c>
      <c r="C1580" t="s">
        <v>258</v>
      </c>
      <c r="D1580" t="s">
        <v>100</v>
      </c>
      <c r="E1580" t="s">
        <v>122</v>
      </c>
      <c r="G1580" t="str">
        <f>[1]Chemicals!A229</f>
        <v xml:space="preserve">     CH4</v>
      </c>
      <c r="H1580" s="4">
        <f ca="1">[1]Chemicals!AC229</f>
        <v>2866.8961012222153</v>
      </c>
      <c r="I1580" t="s">
        <v>127</v>
      </c>
      <c r="N1580" s="2"/>
    </row>
    <row r="1581" spans="1:14" x14ac:dyDescent="0.35">
      <c r="A1581" t="s">
        <v>572</v>
      </c>
      <c r="B1581" t="s">
        <v>6</v>
      </c>
      <c r="C1581" t="s">
        <v>258</v>
      </c>
      <c r="D1581" t="s">
        <v>100</v>
      </c>
      <c r="E1581" t="s">
        <v>122</v>
      </c>
      <c r="G1581" t="str">
        <f>[1]Chemicals!A230</f>
        <v xml:space="preserve">     N2O</v>
      </c>
      <c r="H1581" s="4">
        <f ca="1">[1]Chemicals!AC230</f>
        <v>2256.1998177502965</v>
      </c>
      <c r="I1581" t="s">
        <v>127</v>
      </c>
      <c r="N1581" s="2"/>
    </row>
    <row r="1582" spans="1:14" x14ac:dyDescent="0.35">
      <c r="A1582" t="s">
        <v>572</v>
      </c>
      <c r="B1582" t="s">
        <v>6</v>
      </c>
      <c r="C1582" t="s">
        <v>258</v>
      </c>
      <c r="D1582" t="s">
        <v>100</v>
      </c>
      <c r="E1582" t="s">
        <v>122</v>
      </c>
      <c r="G1582" t="str">
        <f>[1]Chemicals!A231</f>
        <v xml:space="preserve">     CO2</v>
      </c>
      <c r="H1582" s="4">
        <f ca="1">[1]Chemicals!AC231</f>
        <v>685984.29192740656</v>
      </c>
      <c r="I1582" t="s">
        <v>127</v>
      </c>
      <c r="N1582" s="2"/>
    </row>
    <row r="1583" spans="1:14" x14ac:dyDescent="0.35">
      <c r="A1583" t="s">
        <v>572</v>
      </c>
      <c r="B1583" t="s">
        <v>6</v>
      </c>
      <c r="C1583" t="s">
        <v>258</v>
      </c>
      <c r="D1583" t="s">
        <v>100</v>
      </c>
      <c r="E1583" t="s">
        <v>122</v>
      </c>
      <c r="G1583" t="str">
        <f>[1]Chemicals!A232</f>
        <v>Urban emissions: grams/ton</v>
      </c>
      <c r="H1583" s="4">
        <f>[1]Chemicals!AC232</f>
        <v>0</v>
      </c>
      <c r="N1583" s="2"/>
    </row>
    <row r="1584" spans="1:14" x14ac:dyDescent="0.35">
      <c r="A1584" t="s">
        <v>572</v>
      </c>
      <c r="B1584" t="s">
        <v>6</v>
      </c>
      <c r="C1584" t="s">
        <v>258</v>
      </c>
      <c r="D1584" t="s">
        <v>100</v>
      </c>
      <c r="E1584" t="s">
        <v>122</v>
      </c>
      <c r="G1584" t="str">
        <f>[1]Chemicals!A233</f>
        <v xml:space="preserve">     VOC</v>
      </c>
      <c r="H1584" s="4">
        <f ca="1">[1]Chemicals!AC233</f>
        <v>12.878308336431912</v>
      </c>
      <c r="I1584" t="s">
        <v>127</v>
      </c>
      <c r="N1584" s="2"/>
    </row>
    <row r="1585" spans="1:14" x14ac:dyDescent="0.35">
      <c r="A1585" t="s">
        <v>572</v>
      </c>
      <c r="B1585" t="s">
        <v>6</v>
      </c>
      <c r="C1585" t="s">
        <v>258</v>
      </c>
      <c r="D1585" t="s">
        <v>100</v>
      </c>
      <c r="E1585" t="s">
        <v>122</v>
      </c>
      <c r="G1585" t="str">
        <f>[1]Chemicals!A234</f>
        <v xml:space="preserve">     CO</v>
      </c>
      <c r="H1585" s="4">
        <f ca="1">[1]Chemicals!AC234</f>
        <v>30.965043361856051</v>
      </c>
      <c r="I1585" t="s">
        <v>127</v>
      </c>
      <c r="N1585" s="2"/>
    </row>
    <row r="1586" spans="1:14" x14ac:dyDescent="0.35">
      <c r="A1586" t="s">
        <v>572</v>
      </c>
      <c r="B1586" t="s">
        <v>6</v>
      </c>
      <c r="C1586" t="s">
        <v>258</v>
      </c>
      <c r="D1586" t="s">
        <v>100</v>
      </c>
      <c r="E1586" t="s">
        <v>122</v>
      </c>
      <c r="G1586" t="str">
        <f>[1]Chemicals!A235</f>
        <v xml:space="preserve">     NOx</v>
      </c>
      <c r="H1586" s="4">
        <f ca="1">[1]Chemicals!AC235</f>
        <v>54.213076962263884</v>
      </c>
      <c r="I1586" t="s">
        <v>127</v>
      </c>
      <c r="N1586" s="2"/>
    </row>
    <row r="1587" spans="1:14" x14ac:dyDescent="0.35">
      <c r="A1587" t="s">
        <v>572</v>
      </c>
      <c r="B1587" t="s">
        <v>6</v>
      </c>
      <c r="C1587" t="s">
        <v>258</v>
      </c>
      <c r="D1587" t="s">
        <v>100</v>
      </c>
      <c r="E1587" t="s">
        <v>122</v>
      </c>
      <c r="G1587" t="str">
        <f>[1]Chemicals!A236</f>
        <v xml:space="preserve">     PM10</v>
      </c>
      <c r="H1587" s="4">
        <f ca="1">[1]Chemicals!AC236</f>
        <v>3.9128358703202912</v>
      </c>
      <c r="I1587" t="s">
        <v>127</v>
      </c>
      <c r="N1587" s="2"/>
    </row>
    <row r="1588" spans="1:14" x14ac:dyDescent="0.35">
      <c r="A1588" t="s">
        <v>572</v>
      </c>
      <c r="B1588" t="s">
        <v>6</v>
      </c>
      <c r="C1588" t="s">
        <v>258</v>
      </c>
      <c r="D1588" t="s">
        <v>100</v>
      </c>
      <c r="E1588" t="s">
        <v>122</v>
      </c>
      <c r="G1588" t="str">
        <f>[1]Chemicals!A237</f>
        <v xml:space="preserve">     PM2.5</v>
      </c>
      <c r="H1588" s="4">
        <f ca="1">[1]Chemicals!AC237</f>
        <v>3.2690904087575672</v>
      </c>
      <c r="I1588" t="s">
        <v>127</v>
      </c>
      <c r="N1588" s="2"/>
    </row>
    <row r="1589" spans="1:14" x14ac:dyDescent="0.35">
      <c r="A1589" t="s">
        <v>572</v>
      </c>
      <c r="B1589" t="s">
        <v>6</v>
      </c>
      <c r="C1589" t="s">
        <v>258</v>
      </c>
      <c r="D1589" t="s">
        <v>100</v>
      </c>
      <c r="E1589" t="s">
        <v>122</v>
      </c>
      <c r="G1589" t="str">
        <f>[1]Chemicals!A238</f>
        <v xml:space="preserve">     SOx</v>
      </c>
      <c r="H1589" s="4">
        <f ca="1">[1]Chemicals!AC238</f>
        <v>20.716282135762501</v>
      </c>
      <c r="I1589" t="s">
        <v>127</v>
      </c>
      <c r="N1589" s="2"/>
    </row>
    <row r="1590" spans="1:14" x14ac:dyDescent="0.35">
      <c r="A1590" t="s">
        <v>572</v>
      </c>
      <c r="B1590" t="s">
        <v>6</v>
      </c>
      <c r="C1590" t="s">
        <v>258</v>
      </c>
      <c r="D1590" t="s">
        <v>100</v>
      </c>
      <c r="E1590" t="s">
        <v>122</v>
      </c>
      <c r="G1590" t="str">
        <f>[1]Chemicals!A239</f>
        <v xml:space="preserve">     BC</v>
      </c>
      <c r="H1590" s="4">
        <f ca="1">[1]Chemicals!AC239</f>
        <v>0.3710682480656759</v>
      </c>
      <c r="I1590" t="s">
        <v>127</v>
      </c>
      <c r="N1590" s="2"/>
    </row>
    <row r="1591" spans="1:14" x14ac:dyDescent="0.35">
      <c r="A1591" t="s">
        <v>572</v>
      </c>
      <c r="B1591" t="s">
        <v>6</v>
      </c>
      <c r="C1591" t="s">
        <v>258</v>
      </c>
      <c r="D1591" t="s">
        <v>100</v>
      </c>
      <c r="E1591" t="s">
        <v>122</v>
      </c>
      <c r="G1591" t="str">
        <f>[1]Chemicals!A240</f>
        <v xml:space="preserve">     OC</v>
      </c>
      <c r="H1591" s="4">
        <f ca="1">[1]Chemicals!AC240</f>
        <v>1.0222012540701899</v>
      </c>
      <c r="I1591" t="s">
        <v>127</v>
      </c>
      <c r="N1591" s="2"/>
    </row>
    <row r="1592" spans="1:14" x14ac:dyDescent="0.35">
      <c r="A1592" t="s">
        <v>572</v>
      </c>
      <c r="C1592" t="s">
        <v>21</v>
      </c>
      <c r="D1592" t="s">
        <v>100</v>
      </c>
      <c r="E1592" t="s">
        <v>122</v>
      </c>
      <c r="G1592" t="str">
        <f>[1]Chemicals!A213</f>
        <v>Energy: mmBtu/ton</v>
      </c>
      <c r="H1592" s="4">
        <f>[1]Chemicals!AC213</f>
        <v>0</v>
      </c>
      <c r="N1592" s="2"/>
    </row>
    <row r="1593" spans="1:14" x14ac:dyDescent="0.35">
      <c r="A1593" t="s">
        <v>572</v>
      </c>
      <c r="C1593" t="s">
        <v>21</v>
      </c>
      <c r="D1593" t="s">
        <v>100</v>
      </c>
      <c r="E1593" t="s">
        <v>122</v>
      </c>
      <c r="G1593" t="str">
        <f>[1]Chemicals!A214</f>
        <v xml:space="preserve">     Total energy</v>
      </c>
      <c r="H1593" s="4">
        <f ca="1">[1]Chemicals!AC214</f>
        <v>85.59225867908718</v>
      </c>
      <c r="I1593" t="s">
        <v>125</v>
      </c>
      <c r="N1593" s="2"/>
    </row>
    <row r="1594" spans="1:14" x14ac:dyDescent="0.35">
      <c r="A1594" t="s">
        <v>572</v>
      </c>
      <c r="C1594" t="s">
        <v>21</v>
      </c>
      <c r="D1594" t="s">
        <v>100</v>
      </c>
      <c r="E1594" t="s">
        <v>122</v>
      </c>
      <c r="G1594" t="str">
        <f>[1]Chemicals!A215</f>
        <v xml:space="preserve">     Fossil fuels</v>
      </c>
      <c r="H1594" s="4">
        <f ca="1">[1]Chemicals!AC215</f>
        <v>9.5578309608943108</v>
      </c>
      <c r="I1594" t="s">
        <v>125</v>
      </c>
      <c r="N1594" s="2"/>
    </row>
    <row r="1595" spans="1:14" x14ac:dyDescent="0.35">
      <c r="A1595" t="s">
        <v>572</v>
      </c>
      <c r="C1595" t="s">
        <v>21</v>
      </c>
      <c r="D1595" t="s">
        <v>100</v>
      </c>
      <c r="E1595" t="s">
        <v>122</v>
      </c>
      <c r="G1595" t="str">
        <f>[1]Chemicals!A216</f>
        <v xml:space="preserve">     Coal</v>
      </c>
      <c r="H1595" s="4">
        <f ca="1">[1]Chemicals!AC216</f>
        <v>0.19959275788535957</v>
      </c>
      <c r="I1595" t="s">
        <v>125</v>
      </c>
      <c r="N1595" s="2"/>
    </row>
    <row r="1596" spans="1:14" x14ac:dyDescent="0.35">
      <c r="A1596" t="s">
        <v>572</v>
      </c>
      <c r="C1596" t="s">
        <v>21</v>
      </c>
      <c r="D1596" t="s">
        <v>100</v>
      </c>
      <c r="E1596" t="s">
        <v>122</v>
      </c>
      <c r="G1596" t="str">
        <f>[1]Chemicals!A217</f>
        <v xml:space="preserve">     Natural gas</v>
      </c>
      <c r="H1596" s="4">
        <f ca="1">[1]Chemicals!AC217</f>
        <v>6.8817357487769959</v>
      </c>
      <c r="I1596" t="s">
        <v>125</v>
      </c>
      <c r="N1596" s="2"/>
    </row>
    <row r="1597" spans="1:14" x14ac:dyDescent="0.35">
      <c r="A1597" t="s">
        <v>572</v>
      </c>
      <c r="C1597" t="s">
        <v>21</v>
      </c>
      <c r="D1597" t="s">
        <v>100</v>
      </c>
      <c r="E1597" t="s">
        <v>122</v>
      </c>
      <c r="G1597" t="str">
        <f>[1]Chemicals!A218</f>
        <v xml:space="preserve">     Petroleum</v>
      </c>
      <c r="H1597" s="4">
        <f ca="1">[1]Chemicals!AC218</f>
        <v>2.4765024542319551</v>
      </c>
      <c r="I1597" t="s">
        <v>125</v>
      </c>
      <c r="N1597" s="2"/>
    </row>
    <row r="1598" spans="1:14" x14ac:dyDescent="0.35">
      <c r="A1598" t="s">
        <v>572</v>
      </c>
      <c r="C1598" t="s">
        <v>21</v>
      </c>
      <c r="D1598" t="s">
        <v>100</v>
      </c>
      <c r="E1598" t="s">
        <v>122</v>
      </c>
      <c r="G1598" t="str">
        <f>[1]Chemicals!A219</f>
        <v>Water consumption, gallons/ton</v>
      </c>
      <c r="H1598" s="4">
        <f ca="1">[1]Chemicals!AC219</f>
        <v>29794.777017813874</v>
      </c>
      <c r="I1598" t="s">
        <v>136</v>
      </c>
      <c r="N1598" s="2"/>
    </row>
    <row r="1599" spans="1:14" x14ac:dyDescent="0.35">
      <c r="A1599" t="s">
        <v>572</v>
      </c>
      <c r="C1599" t="s">
        <v>21</v>
      </c>
      <c r="D1599" t="s">
        <v>100</v>
      </c>
      <c r="E1599" t="s">
        <v>122</v>
      </c>
      <c r="G1599" t="str">
        <f>[1]Chemicals!A220</f>
        <v>Total Emissions: grams/ton</v>
      </c>
      <c r="H1599" s="4">
        <f>[1]Chemicals!AC220</f>
        <v>0</v>
      </c>
      <c r="N1599" s="2"/>
    </row>
    <row r="1600" spans="1:14" x14ac:dyDescent="0.35">
      <c r="A1600" t="s">
        <v>572</v>
      </c>
      <c r="C1600" t="s">
        <v>21</v>
      </c>
      <c r="D1600" t="s">
        <v>100</v>
      </c>
      <c r="E1600" t="s">
        <v>122</v>
      </c>
      <c r="G1600" t="str">
        <f>[1]Chemicals!A221</f>
        <v xml:space="preserve">     VOC</v>
      </c>
      <c r="H1600" s="4">
        <f ca="1">[1]Chemicals!AC221</f>
        <v>584.00946403653575</v>
      </c>
      <c r="I1600" t="s">
        <v>127</v>
      </c>
      <c r="N1600" s="2"/>
    </row>
    <row r="1601" spans="1:14" x14ac:dyDescent="0.35">
      <c r="A1601" t="s">
        <v>572</v>
      </c>
      <c r="C1601" t="s">
        <v>21</v>
      </c>
      <c r="D1601" t="s">
        <v>100</v>
      </c>
      <c r="E1601" t="s">
        <v>122</v>
      </c>
      <c r="G1601" t="str">
        <f>[1]Chemicals!A222</f>
        <v xml:space="preserve">     CO</v>
      </c>
      <c r="H1601" s="4">
        <f ca="1">[1]Chemicals!AC222</f>
        <v>1242.1907125708087</v>
      </c>
      <c r="I1601" t="s">
        <v>127</v>
      </c>
      <c r="N1601" s="2"/>
    </row>
    <row r="1602" spans="1:14" x14ac:dyDescent="0.35">
      <c r="A1602" t="s">
        <v>572</v>
      </c>
      <c r="C1602" t="s">
        <v>21</v>
      </c>
      <c r="D1602" t="s">
        <v>100</v>
      </c>
      <c r="E1602" t="s">
        <v>122</v>
      </c>
      <c r="G1602" t="str">
        <f>[1]Chemicals!A223</f>
        <v xml:space="preserve">     NOx</v>
      </c>
      <c r="H1602" s="4">
        <f ca="1">[1]Chemicals!AC223</f>
        <v>2939.454639638177</v>
      </c>
      <c r="I1602" t="s">
        <v>127</v>
      </c>
      <c r="N1602" s="2"/>
    </row>
    <row r="1603" spans="1:14" x14ac:dyDescent="0.35">
      <c r="A1603" t="s">
        <v>572</v>
      </c>
      <c r="C1603" t="s">
        <v>21</v>
      </c>
      <c r="D1603" t="s">
        <v>100</v>
      </c>
      <c r="E1603" t="s">
        <v>122</v>
      </c>
      <c r="G1603" t="str">
        <f>[1]Chemicals!A224</f>
        <v xml:space="preserve">     PM10</v>
      </c>
      <c r="H1603" s="4">
        <f ca="1">[1]Chemicals!AC224</f>
        <v>166.88302482300523</v>
      </c>
      <c r="I1603" t="s">
        <v>127</v>
      </c>
      <c r="N1603" s="2"/>
    </row>
    <row r="1604" spans="1:14" x14ac:dyDescent="0.35">
      <c r="A1604" t="s">
        <v>572</v>
      </c>
      <c r="C1604" t="s">
        <v>21</v>
      </c>
      <c r="D1604" t="s">
        <v>100</v>
      </c>
      <c r="E1604" t="s">
        <v>122</v>
      </c>
      <c r="G1604" t="str">
        <f>[1]Chemicals!A225</f>
        <v xml:space="preserve">     PM2.5</v>
      </c>
      <c r="H1604" s="4">
        <f ca="1">[1]Chemicals!AC225</f>
        <v>134.8879989252859</v>
      </c>
      <c r="I1604" t="s">
        <v>127</v>
      </c>
      <c r="N1604" s="2"/>
    </row>
    <row r="1605" spans="1:14" x14ac:dyDescent="0.35">
      <c r="A1605" t="s">
        <v>572</v>
      </c>
      <c r="C1605" t="s">
        <v>21</v>
      </c>
      <c r="D1605" t="s">
        <v>100</v>
      </c>
      <c r="E1605" t="s">
        <v>122</v>
      </c>
      <c r="G1605" t="str">
        <f>[1]Chemicals!A226</f>
        <v xml:space="preserve">     SOx</v>
      </c>
      <c r="H1605" s="4">
        <f ca="1">[1]Chemicals!AC226</f>
        <v>859.05522469879645</v>
      </c>
      <c r="I1605" t="s">
        <v>127</v>
      </c>
      <c r="N1605" s="2"/>
    </row>
    <row r="1606" spans="1:14" x14ac:dyDescent="0.35">
      <c r="A1606" t="s">
        <v>572</v>
      </c>
      <c r="C1606" t="s">
        <v>21</v>
      </c>
      <c r="D1606" t="s">
        <v>100</v>
      </c>
      <c r="E1606" t="s">
        <v>122</v>
      </c>
      <c r="G1606" t="str">
        <f>[1]Chemicals!A227</f>
        <v xml:space="preserve">     BC</v>
      </c>
      <c r="H1606" s="4">
        <f ca="1">[1]Chemicals!AC227</f>
        <v>17.651427888348366</v>
      </c>
      <c r="I1606" t="s">
        <v>127</v>
      </c>
      <c r="N1606" s="2"/>
    </row>
    <row r="1607" spans="1:14" x14ac:dyDescent="0.35">
      <c r="A1607" t="s">
        <v>572</v>
      </c>
      <c r="C1607" t="s">
        <v>21</v>
      </c>
      <c r="D1607" t="s">
        <v>100</v>
      </c>
      <c r="E1607" t="s">
        <v>122</v>
      </c>
      <c r="G1607" t="str">
        <f>[1]Chemicals!A228</f>
        <v xml:space="preserve">     OC</v>
      </c>
      <c r="H1607" s="4">
        <f ca="1">[1]Chemicals!AC228</f>
        <v>22.42103229915681</v>
      </c>
      <c r="I1607" t="s">
        <v>127</v>
      </c>
      <c r="N1607" s="2"/>
    </row>
    <row r="1608" spans="1:14" x14ac:dyDescent="0.35">
      <c r="A1608" t="s">
        <v>572</v>
      </c>
      <c r="C1608" t="s">
        <v>21</v>
      </c>
      <c r="D1608" t="s">
        <v>100</v>
      </c>
      <c r="E1608" t="s">
        <v>122</v>
      </c>
      <c r="G1608" t="str">
        <f>[1]Chemicals!A229</f>
        <v xml:space="preserve">     CH4</v>
      </c>
      <c r="H1608" s="4">
        <f ca="1">[1]Chemicals!AC229</f>
        <v>2866.8961012222153</v>
      </c>
      <c r="I1608" t="s">
        <v>127</v>
      </c>
      <c r="N1608" s="2"/>
    </row>
    <row r="1609" spans="1:14" x14ac:dyDescent="0.35">
      <c r="A1609" t="s">
        <v>572</v>
      </c>
      <c r="C1609" t="s">
        <v>21</v>
      </c>
      <c r="D1609" t="s">
        <v>100</v>
      </c>
      <c r="E1609" t="s">
        <v>122</v>
      </c>
      <c r="G1609" t="str">
        <f>[1]Chemicals!A230</f>
        <v xml:space="preserve">     N2O</v>
      </c>
      <c r="H1609" s="4">
        <f ca="1">[1]Chemicals!AC230</f>
        <v>2256.1998177502965</v>
      </c>
      <c r="I1609" t="s">
        <v>127</v>
      </c>
      <c r="N1609" s="2"/>
    </row>
    <row r="1610" spans="1:14" x14ac:dyDescent="0.35">
      <c r="A1610" t="s">
        <v>572</v>
      </c>
      <c r="C1610" t="s">
        <v>21</v>
      </c>
      <c r="D1610" t="s">
        <v>100</v>
      </c>
      <c r="E1610" t="s">
        <v>122</v>
      </c>
      <c r="G1610" t="str">
        <f>[1]Chemicals!A231</f>
        <v xml:space="preserve">     CO2</v>
      </c>
      <c r="H1610" s="4">
        <f ca="1">[1]Chemicals!AC231</f>
        <v>685984.29192740656</v>
      </c>
      <c r="I1610" t="s">
        <v>127</v>
      </c>
      <c r="N1610" s="2"/>
    </row>
    <row r="1611" spans="1:14" x14ac:dyDescent="0.35">
      <c r="A1611" t="s">
        <v>572</v>
      </c>
      <c r="C1611" t="s">
        <v>21</v>
      </c>
      <c r="D1611" t="s">
        <v>100</v>
      </c>
      <c r="E1611" t="s">
        <v>122</v>
      </c>
      <c r="G1611" t="str">
        <f>[1]Chemicals!A232</f>
        <v>Urban emissions: grams/ton</v>
      </c>
      <c r="H1611" s="4">
        <f>[1]Chemicals!AC232</f>
        <v>0</v>
      </c>
      <c r="N1611" s="2"/>
    </row>
    <row r="1612" spans="1:14" x14ac:dyDescent="0.35">
      <c r="A1612" t="s">
        <v>572</v>
      </c>
      <c r="C1612" t="s">
        <v>21</v>
      </c>
      <c r="D1612" t="s">
        <v>100</v>
      </c>
      <c r="E1612" t="s">
        <v>122</v>
      </c>
      <c r="G1612" t="str">
        <f>[1]Chemicals!A233</f>
        <v xml:space="preserve">     VOC</v>
      </c>
      <c r="H1612" s="4">
        <f ca="1">[1]Chemicals!AC233</f>
        <v>12.878308336431912</v>
      </c>
      <c r="I1612" t="s">
        <v>127</v>
      </c>
      <c r="N1612" s="2"/>
    </row>
    <row r="1613" spans="1:14" x14ac:dyDescent="0.35">
      <c r="A1613" t="s">
        <v>572</v>
      </c>
      <c r="C1613" t="s">
        <v>21</v>
      </c>
      <c r="D1613" t="s">
        <v>100</v>
      </c>
      <c r="E1613" t="s">
        <v>122</v>
      </c>
      <c r="G1613" t="str">
        <f>[1]Chemicals!A234</f>
        <v xml:space="preserve">     CO</v>
      </c>
      <c r="H1613" s="4">
        <f ca="1">[1]Chemicals!AC234</f>
        <v>30.965043361856051</v>
      </c>
      <c r="I1613" t="s">
        <v>127</v>
      </c>
      <c r="N1613" s="2"/>
    </row>
    <row r="1614" spans="1:14" x14ac:dyDescent="0.35">
      <c r="A1614" t="s">
        <v>572</v>
      </c>
      <c r="C1614" t="s">
        <v>21</v>
      </c>
      <c r="D1614" t="s">
        <v>100</v>
      </c>
      <c r="E1614" t="s">
        <v>122</v>
      </c>
      <c r="G1614" t="str">
        <f>[1]Chemicals!A235</f>
        <v xml:space="preserve">     NOx</v>
      </c>
      <c r="H1614" s="4">
        <f ca="1">[1]Chemicals!AC235</f>
        <v>54.213076962263884</v>
      </c>
      <c r="I1614" t="s">
        <v>127</v>
      </c>
      <c r="N1614" s="2"/>
    </row>
    <row r="1615" spans="1:14" x14ac:dyDescent="0.35">
      <c r="A1615" t="s">
        <v>572</v>
      </c>
      <c r="C1615" t="s">
        <v>21</v>
      </c>
      <c r="D1615" t="s">
        <v>100</v>
      </c>
      <c r="E1615" t="s">
        <v>122</v>
      </c>
      <c r="G1615" t="str">
        <f>[1]Chemicals!A236</f>
        <v xml:space="preserve">     PM10</v>
      </c>
      <c r="H1615" s="4">
        <f ca="1">[1]Chemicals!AC236</f>
        <v>3.9128358703202912</v>
      </c>
      <c r="I1615" t="s">
        <v>127</v>
      </c>
      <c r="N1615" s="2"/>
    </row>
    <row r="1616" spans="1:14" x14ac:dyDescent="0.35">
      <c r="A1616" t="s">
        <v>572</v>
      </c>
      <c r="C1616" t="s">
        <v>21</v>
      </c>
      <c r="D1616" t="s">
        <v>100</v>
      </c>
      <c r="E1616" t="s">
        <v>122</v>
      </c>
      <c r="G1616" t="str">
        <f>[1]Chemicals!A237</f>
        <v xml:space="preserve">     PM2.5</v>
      </c>
      <c r="H1616" s="4">
        <f ca="1">[1]Chemicals!AC237</f>
        <v>3.2690904087575672</v>
      </c>
      <c r="I1616" t="s">
        <v>127</v>
      </c>
      <c r="N1616" s="2"/>
    </row>
    <row r="1617" spans="1:14" x14ac:dyDescent="0.35">
      <c r="A1617" t="s">
        <v>572</v>
      </c>
      <c r="C1617" t="s">
        <v>21</v>
      </c>
      <c r="D1617" t="s">
        <v>100</v>
      </c>
      <c r="E1617" t="s">
        <v>122</v>
      </c>
      <c r="G1617" t="str">
        <f>[1]Chemicals!A238</f>
        <v xml:space="preserve">     SOx</v>
      </c>
      <c r="H1617" s="4">
        <f ca="1">[1]Chemicals!AC238</f>
        <v>20.716282135762501</v>
      </c>
      <c r="I1617" t="s">
        <v>127</v>
      </c>
      <c r="N1617" s="2"/>
    </row>
    <row r="1618" spans="1:14" x14ac:dyDescent="0.35">
      <c r="A1618" t="s">
        <v>572</v>
      </c>
      <c r="C1618" t="s">
        <v>21</v>
      </c>
      <c r="D1618" t="s">
        <v>100</v>
      </c>
      <c r="E1618" t="s">
        <v>122</v>
      </c>
      <c r="G1618" t="str">
        <f>[1]Chemicals!A239</f>
        <v xml:space="preserve">     BC</v>
      </c>
      <c r="H1618" s="4">
        <f ca="1">[1]Chemicals!AC239</f>
        <v>0.3710682480656759</v>
      </c>
      <c r="I1618" t="s">
        <v>127</v>
      </c>
      <c r="N1618" s="2"/>
    </row>
    <row r="1619" spans="1:14" x14ac:dyDescent="0.35">
      <c r="A1619" t="s">
        <v>572</v>
      </c>
      <c r="C1619" t="s">
        <v>21</v>
      </c>
      <c r="D1619" t="s">
        <v>100</v>
      </c>
      <c r="E1619" t="s">
        <v>122</v>
      </c>
      <c r="G1619" t="str">
        <f>[1]Chemicals!A240</f>
        <v xml:space="preserve">     OC</v>
      </c>
      <c r="H1619" s="4">
        <f ca="1">[1]Chemicals!AC240</f>
        <v>1.0222012540701899</v>
      </c>
      <c r="I1619" t="s">
        <v>127</v>
      </c>
      <c r="N1619" s="2"/>
    </row>
    <row r="1620" spans="1:14" x14ac:dyDescent="0.35">
      <c r="A1620" t="s">
        <v>572</v>
      </c>
      <c r="B1620" t="s">
        <v>7</v>
      </c>
      <c r="C1620" t="s">
        <v>255</v>
      </c>
      <c r="D1620" t="s">
        <v>16</v>
      </c>
      <c r="E1620" t="s">
        <v>122</v>
      </c>
      <c r="G1620" t="str">
        <f>[1]Catalyst!A133</f>
        <v>Energy Use: mmBtu/ton of product</v>
      </c>
      <c r="H1620" s="4">
        <f>[1]Catalyst!F133</f>
        <v>0</v>
      </c>
      <c r="J1620" t="s">
        <v>152</v>
      </c>
      <c r="N1620" s="2"/>
    </row>
    <row r="1621" spans="1:14" x14ac:dyDescent="0.35">
      <c r="A1621" t="s">
        <v>572</v>
      </c>
      <c r="B1621" t="s">
        <v>7</v>
      </c>
      <c r="C1621" t="s">
        <v>255</v>
      </c>
      <c r="D1621" t="s">
        <v>16</v>
      </c>
      <c r="E1621" t="s">
        <v>122</v>
      </c>
      <c r="G1621" t="str">
        <f>[1]Catalyst!A134</f>
        <v xml:space="preserve">     Total Energy</v>
      </c>
      <c r="H1621" s="4">
        <f ca="1">[1]Catalyst!F134</f>
        <v>177.79959831791797</v>
      </c>
      <c r="I1621" t="s">
        <v>125</v>
      </c>
      <c r="N1621" s="2"/>
    </row>
    <row r="1622" spans="1:14" x14ac:dyDescent="0.35">
      <c r="A1622" t="s">
        <v>572</v>
      </c>
      <c r="B1622" t="s">
        <v>7</v>
      </c>
      <c r="C1622" t="s">
        <v>255</v>
      </c>
      <c r="D1622" t="s">
        <v>16</v>
      </c>
      <c r="E1622" t="s">
        <v>122</v>
      </c>
      <c r="G1622" t="str">
        <f>[1]Catalyst!A135</f>
        <v xml:space="preserve">     Fossil Fuels</v>
      </c>
      <c r="H1622" s="4">
        <f ca="1">[1]Catalyst!F135</f>
        <v>171.69502658047796</v>
      </c>
      <c r="I1622" t="s">
        <v>125</v>
      </c>
      <c r="N1622" s="2"/>
    </row>
    <row r="1623" spans="1:14" x14ac:dyDescent="0.35">
      <c r="A1623" t="s">
        <v>572</v>
      </c>
      <c r="B1623" t="s">
        <v>7</v>
      </c>
      <c r="C1623" t="s">
        <v>255</v>
      </c>
      <c r="D1623" t="s">
        <v>16</v>
      </c>
      <c r="E1623" t="s">
        <v>122</v>
      </c>
      <c r="G1623" t="str">
        <f>[1]Catalyst!A136</f>
        <v xml:space="preserve">     Coal</v>
      </c>
      <c r="H1623" s="4">
        <f ca="1">[1]Catalyst!F136</f>
        <v>12.787873708893629</v>
      </c>
      <c r="I1623" t="s">
        <v>125</v>
      </c>
      <c r="N1623" s="2"/>
    </row>
    <row r="1624" spans="1:14" x14ac:dyDescent="0.35">
      <c r="A1624" t="s">
        <v>572</v>
      </c>
      <c r="B1624" t="s">
        <v>7</v>
      </c>
      <c r="C1624" t="s">
        <v>255</v>
      </c>
      <c r="D1624" t="s">
        <v>16</v>
      </c>
      <c r="E1624" t="s">
        <v>122</v>
      </c>
      <c r="G1624" t="str">
        <f>[1]Catalyst!A137</f>
        <v xml:space="preserve">     Natural Gas</v>
      </c>
      <c r="H1624" s="4">
        <f ca="1">[1]Catalyst!F137</f>
        <v>152.99931215256592</v>
      </c>
      <c r="I1624" t="s">
        <v>125</v>
      </c>
      <c r="N1624" s="2"/>
    </row>
    <row r="1625" spans="1:14" x14ac:dyDescent="0.35">
      <c r="A1625" t="s">
        <v>572</v>
      </c>
      <c r="B1625" t="s">
        <v>7</v>
      </c>
      <c r="C1625" t="s">
        <v>255</v>
      </c>
      <c r="D1625" t="s">
        <v>16</v>
      </c>
      <c r="E1625" t="s">
        <v>122</v>
      </c>
      <c r="G1625" t="str">
        <f>[1]Catalyst!A138</f>
        <v xml:space="preserve">     Petroleum</v>
      </c>
      <c r="H1625" s="4">
        <f ca="1">[1]Catalyst!F138</f>
        <v>5.9078407190183944</v>
      </c>
      <c r="I1625" t="s">
        <v>125</v>
      </c>
      <c r="N1625" s="2"/>
    </row>
    <row r="1626" spans="1:14" x14ac:dyDescent="0.35">
      <c r="A1626" t="s">
        <v>572</v>
      </c>
      <c r="B1626" t="s">
        <v>7</v>
      </c>
      <c r="C1626" t="s">
        <v>255</v>
      </c>
      <c r="D1626" t="s">
        <v>16</v>
      </c>
      <c r="E1626" t="s">
        <v>122</v>
      </c>
      <c r="G1626" t="str">
        <f>[1]Catalyst!A139</f>
        <v>Water consumption, gallons/ton</v>
      </c>
      <c r="H1626" s="4">
        <f ca="1">[1]Catalyst!F139</f>
        <v>4906.3906891971665</v>
      </c>
      <c r="I1626" t="s">
        <v>136</v>
      </c>
      <c r="N1626" s="2"/>
    </row>
    <row r="1627" spans="1:14" x14ac:dyDescent="0.35">
      <c r="A1627" t="s">
        <v>572</v>
      </c>
      <c r="B1627" t="s">
        <v>7</v>
      </c>
      <c r="C1627" t="s">
        <v>255</v>
      </c>
      <c r="D1627" t="s">
        <v>16</v>
      </c>
      <c r="E1627" t="s">
        <v>122</v>
      </c>
      <c r="G1627" t="str">
        <f>[1]Catalyst!A140</f>
        <v>Total Emissions: grams/ton</v>
      </c>
      <c r="H1627" s="4">
        <f>[1]Catalyst!F140</f>
        <v>0</v>
      </c>
      <c r="N1627" s="2"/>
    </row>
    <row r="1628" spans="1:14" x14ac:dyDescent="0.35">
      <c r="A1628" t="s">
        <v>572</v>
      </c>
      <c r="B1628" t="s">
        <v>7</v>
      </c>
      <c r="C1628" t="s">
        <v>255</v>
      </c>
      <c r="D1628" t="s">
        <v>16</v>
      </c>
      <c r="E1628" t="s">
        <v>122</v>
      </c>
      <c r="G1628" t="str">
        <f>[1]Catalyst!A141</f>
        <v xml:space="preserve">     VOC</v>
      </c>
      <c r="H1628" s="4">
        <f ca="1">[1]Catalyst!F141</f>
        <v>2523.6813696817153</v>
      </c>
      <c r="I1628" t="s">
        <v>127</v>
      </c>
      <c r="N1628" s="2"/>
    </row>
    <row r="1629" spans="1:14" x14ac:dyDescent="0.35">
      <c r="A1629" t="s">
        <v>572</v>
      </c>
      <c r="B1629" t="s">
        <v>7</v>
      </c>
      <c r="C1629" t="s">
        <v>255</v>
      </c>
      <c r="D1629" t="s">
        <v>16</v>
      </c>
      <c r="E1629" t="s">
        <v>122</v>
      </c>
      <c r="G1629" t="str">
        <f>[1]Catalyst!A142</f>
        <v xml:space="preserve">     CO</v>
      </c>
      <c r="H1629" s="4">
        <f ca="1">[1]Catalyst!F142</f>
        <v>8689.9974105638266</v>
      </c>
      <c r="I1629" t="s">
        <v>127</v>
      </c>
      <c r="N1629" s="2"/>
    </row>
    <row r="1630" spans="1:14" x14ac:dyDescent="0.35">
      <c r="A1630" t="s">
        <v>572</v>
      </c>
      <c r="B1630" t="s">
        <v>7</v>
      </c>
      <c r="C1630" t="s">
        <v>255</v>
      </c>
      <c r="D1630" t="s">
        <v>16</v>
      </c>
      <c r="E1630" t="s">
        <v>122</v>
      </c>
      <c r="G1630" t="str">
        <f>[1]Catalyst!A143</f>
        <v xml:space="preserve">     NOx</v>
      </c>
      <c r="H1630" s="4">
        <f ca="1">[1]Catalyst!F143</f>
        <v>11474.276112060057</v>
      </c>
      <c r="I1630" t="s">
        <v>127</v>
      </c>
      <c r="N1630" s="2"/>
    </row>
    <row r="1631" spans="1:14" x14ac:dyDescent="0.35">
      <c r="A1631" t="s">
        <v>572</v>
      </c>
      <c r="B1631" t="s">
        <v>7</v>
      </c>
      <c r="C1631" t="s">
        <v>255</v>
      </c>
      <c r="D1631" t="s">
        <v>16</v>
      </c>
      <c r="E1631" t="s">
        <v>122</v>
      </c>
      <c r="G1631" t="str">
        <f>[1]Catalyst!A144</f>
        <v xml:space="preserve">     PM10</v>
      </c>
      <c r="H1631" s="4">
        <f ca="1">[1]Catalyst!F144</f>
        <v>918.44611143259851</v>
      </c>
      <c r="I1631" t="s">
        <v>127</v>
      </c>
      <c r="N1631" s="2"/>
    </row>
    <row r="1632" spans="1:14" x14ac:dyDescent="0.35">
      <c r="A1632" t="s">
        <v>572</v>
      </c>
      <c r="B1632" t="s">
        <v>7</v>
      </c>
      <c r="C1632" t="s">
        <v>255</v>
      </c>
      <c r="D1632" t="s">
        <v>16</v>
      </c>
      <c r="E1632" t="s">
        <v>122</v>
      </c>
      <c r="G1632" t="str">
        <f>[1]Catalyst!A145</f>
        <v xml:space="preserve">     PM2.5</v>
      </c>
      <c r="H1632" s="4">
        <f ca="1">[1]Catalyst!F145</f>
        <v>753.59412605501507</v>
      </c>
      <c r="I1632" t="s">
        <v>127</v>
      </c>
      <c r="N1632" s="2"/>
    </row>
    <row r="1633" spans="1:14" x14ac:dyDescent="0.35">
      <c r="A1633" t="s">
        <v>572</v>
      </c>
      <c r="B1633" t="s">
        <v>7</v>
      </c>
      <c r="C1633" t="s">
        <v>255</v>
      </c>
      <c r="D1633" t="s">
        <v>16</v>
      </c>
      <c r="E1633" t="s">
        <v>122</v>
      </c>
      <c r="G1633" t="str">
        <f>[1]Catalyst!A146</f>
        <v xml:space="preserve">     SOx</v>
      </c>
      <c r="H1633" s="4">
        <f ca="1">[1]Catalyst!F146</f>
        <v>5863.4976168957337</v>
      </c>
      <c r="I1633" t="s">
        <v>127</v>
      </c>
      <c r="N1633" s="2"/>
    </row>
    <row r="1634" spans="1:14" x14ac:dyDescent="0.35">
      <c r="A1634" t="s">
        <v>572</v>
      </c>
      <c r="B1634" t="s">
        <v>7</v>
      </c>
      <c r="C1634" t="s">
        <v>255</v>
      </c>
      <c r="D1634" t="s">
        <v>16</v>
      </c>
      <c r="E1634" t="s">
        <v>122</v>
      </c>
      <c r="G1634" t="str">
        <f>[1]Catalyst!A147</f>
        <v xml:space="preserve">     BC</v>
      </c>
      <c r="H1634" s="4">
        <f ca="1">[1]Catalyst!F147</f>
        <v>95.51141259381275</v>
      </c>
      <c r="I1634" t="s">
        <v>127</v>
      </c>
      <c r="N1634" s="2"/>
    </row>
    <row r="1635" spans="1:14" x14ac:dyDescent="0.35">
      <c r="A1635" t="s">
        <v>572</v>
      </c>
      <c r="B1635" t="s">
        <v>7</v>
      </c>
      <c r="C1635" t="s">
        <v>255</v>
      </c>
      <c r="D1635" t="s">
        <v>16</v>
      </c>
      <c r="E1635" t="s">
        <v>122</v>
      </c>
      <c r="G1635" t="str">
        <f>[1]Catalyst!A148</f>
        <v xml:space="preserve">     OC</v>
      </c>
      <c r="H1635" s="4">
        <f ca="1">[1]Catalyst!F148</f>
        <v>246.83978945043629</v>
      </c>
      <c r="I1635" t="s">
        <v>127</v>
      </c>
      <c r="N1635" s="2"/>
    </row>
    <row r="1636" spans="1:14" x14ac:dyDescent="0.35">
      <c r="A1636" t="s">
        <v>572</v>
      </c>
      <c r="B1636" t="s">
        <v>7</v>
      </c>
      <c r="C1636" t="s">
        <v>255</v>
      </c>
      <c r="D1636" t="s">
        <v>16</v>
      </c>
      <c r="E1636" t="s">
        <v>122</v>
      </c>
      <c r="G1636" t="str">
        <f>[1]Catalyst!A149</f>
        <v xml:space="preserve">     CH4</v>
      </c>
      <c r="H1636" s="4">
        <f ca="1">[1]Catalyst!F149</f>
        <v>32590.97563781081</v>
      </c>
      <c r="I1636" t="s">
        <v>127</v>
      </c>
      <c r="N1636" s="2"/>
    </row>
    <row r="1637" spans="1:14" x14ac:dyDescent="0.35">
      <c r="A1637" t="s">
        <v>572</v>
      </c>
      <c r="B1637" t="s">
        <v>7</v>
      </c>
      <c r="C1637" t="s">
        <v>255</v>
      </c>
      <c r="D1637" t="s">
        <v>16</v>
      </c>
      <c r="E1637" t="s">
        <v>122</v>
      </c>
      <c r="G1637" t="str">
        <f>[1]Catalyst!A150</f>
        <v xml:space="preserve">     N2O</v>
      </c>
      <c r="H1637" s="4">
        <f ca="1">[1]Catalyst!F150</f>
        <v>246.7704312094489</v>
      </c>
      <c r="I1637" t="s">
        <v>127</v>
      </c>
      <c r="N1637" s="2"/>
    </row>
    <row r="1638" spans="1:14" x14ac:dyDescent="0.35">
      <c r="A1638" t="s">
        <v>572</v>
      </c>
      <c r="B1638" t="s">
        <v>7</v>
      </c>
      <c r="C1638" t="s">
        <v>255</v>
      </c>
      <c r="D1638" t="s">
        <v>16</v>
      </c>
      <c r="E1638" t="s">
        <v>122</v>
      </c>
      <c r="G1638" t="str">
        <f>[1]Catalyst!A151</f>
        <v xml:space="preserve">     CO2</v>
      </c>
      <c r="H1638" s="4">
        <f ca="1">[1]Catalyst!F151</f>
        <v>9681455.6268236414</v>
      </c>
      <c r="I1638" t="s">
        <v>127</v>
      </c>
      <c r="N1638" s="2"/>
    </row>
    <row r="1639" spans="1:14" x14ac:dyDescent="0.35">
      <c r="A1639" t="s">
        <v>572</v>
      </c>
      <c r="B1639" t="s">
        <v>7</v>
      </c>
      <c r="C1639" t="s">
        <v>255</v>
      </c>
      <c r="D1639" t="s">
        <v>16</v>
      </c>
      <c r="E1639" t="s">
        <v>122</v>
      </c>
      <c r="G1639" t="str">
        <f>[1]Catalyst!A152</f>
        <v>Urban Emissions: grams/ton</v>
      </c>
      <c r="H1639" s="4">
        <f>[1]Catalyst!F152</f>
        <v>0</v>
      </c>
      <c r="N1639" s="2"/>
    </row>
    <row r="1640" spans="1:14" x14ac:dyDescent="0.35">
      <c r="A1640" t="s">
        <v>572</v>
      </c>
      <c r="B1640" t="s">
        <v>7</v>
      </c>
      <c r="C1640" t="s">
        <v>255</v>
      </c>
      <c r="D1640" t="s">
        <v>16</v>
      </c>
      <c r="E1640" t="s">
        <v>122</v>
      </c>
      <c r="G1640" t="str">
        <f>[1]Catalyst!A153</f>
        <v xml:space="preserve">     VOC</v>
      </c>
      <c r="H1640" s="4">
        <f ca="1">[1]Catalyst!F153</f>
        <v>210.36392498614364</v>
      </c>
      <c r="I1640" t="s">
        <v>127</v>
      </c>
      <c r="N1640" s="2"/>
    </row>
    <row r="1641" spans="1:14" x14ac:dyDescent="0.35">
      <c r="A1641" t="s">
        <v>572</v>
      </c>
      <c r="B1641" t="s">
        <v>7</v>
      </c>
      <c r="C1641" t="s">
        <v>255</v>
      </c>
      <c r="D1641" t="s">
        <v>16</v>
      </c>
      <c r="E1641" t="s">
        <v>122</v>
      </c>
      <c r="G1641" t="str">
        <f>[1]Catalyst!A154</f>
        <v xml:space="preserve">     CO</v>
      </c>
      <c r="H1641" s="4">
        <f ca="1">[1]Catalyst!F154</f>
        <v>522.67120980849893</v>
      </c>
      <c r="I1641" t="s">
        <v>127</v>
      </c>
      <c r="N1641" s="2"/>
    </row>
    <row r="1642" spans="1:14" x14ac:dyDescent="0.35">
      <c r="A1642" t="s">
        <v>572</v>
      </c>
      <c r="B1642" t="s">
        <v>7</v>
      </c>
      <c r="C1642" t="s">
        <v>255</v>
      </c>
      <c r="D1642" t="s">
        <v>16</v>
      </c>
      <c r="E1642" t="s">
        <v>122</v>
      </c>
      <c r="G1642" t="str">
        <f>[1]Catalyst!A155</f>
        <v xml:space="preserve">     NOx</v>
      </c>
      <c r="H1642" s="4">
        <f ca="1">[1]Catalyst!F155</f>
        <v>779.88514021156482</v>
      </c>
      <c r="I1642" t="s">
        <v>127</v>
      </c>
      <c r="N1642" s="2"/>
    </row>
    <row r="1643" spans="1:14" x14ac:dyDescent="0.35">
      <c r="A1643" t="s">
        <v>572</v>
      </c>
      <c r="B1643" t="s">
        <v>7</v>
      </c>
      <c r="C1643" t="s">
        <v>255</v>
      </c>
      <c r="D1643" t="s">
        <v>16</v>
      </c>
      <c r="E1643" t="s">
        <v>122</v>
      </c>
      <c r="G1643" t="str">
        <f>[1]Catalyst!A156</f>
        <v xml:space="preserve">     PM10</v>
      </c>
      <c r="H1643" s="4">
        <f ca="1">[1]Catalyst!F156</f>
        <v>46.080535746240514</v>
      </c>
      <c r="I1643" t="s">
        <v>127</v>
      </c>
      <c r="N1643" s="2"/>
    </row>
    <row r="1644" spans="1:14" x14ac:dyDescent="0.35">
      <c r="A1644" t="s">
        <v>572</v>
      </c>
      <c r="B1644" t="s">
        <v>7</v>
      </c>
      <c r="C1644" t="s">
        <v>255</v>
      </c>
      <c r="D1644" t="s">
        <v>16</v>
      </c>
      <c r="E1644" t="s">
        <v>122</v>
      </c>
      <c r="G1644" t="str">
        <f>[1]Catalyst!A157</f>
        <v xml:space="preserve">     PM2.5</v>
      </c>
      <c r="H1644" s="4">
        <f ca="1">[1]Catalyst!F157</f>
        <v>40.630785144971711</v>
      </c>
      <c r="I1644" t="s">
        <v>127</v>
      </c>
      <c r="N1644" s="2"/>
    </row>
    <row r="1645" spans="1:14" x14ac:dyDescent="0.35">
      <c r="A1645" t="s">
        <v>572</v>
      </c>
      <c r="B1645" t="s">
        <v>7</v>
      </c>
      <c r="C1645" t="s">
        <v>255</v>
      </c>
      <c r="D1645" t="s">
        <v>16</v>
      </c>
      <c r="E1645" t="s">
        <v>122</v>
      </c>
      <c r="G1645" t="str">
        <f>[1]Catalyst!A158</f>
        <v xml:space="preserve">     SOx</v>
      </c>
      <c r="H1645" s="4">
        <f ca="1">[1]Catalyst!F158</f>
        <v>232.76790820953647</v>
      </c>
      <c r="I1645" t="s">
        <v>127</v>
      </c>
      <c r="N1645" s="2"/>
    </row>
    <row r="1646" spans="1:14" x14ac:dyDescent="0.35">
      <c r="A1646" t="s">
        <v>572</v>
      </c>
      <c r="B1646" t="s">
        <v>7</v>
      </c>
      <c r="C1646" t="s">
        <v>255</v>
      </c>
      <c r="D1646" t="s">
        <v>16</v>
      </c>
      <c r="E1646" t="s">
        <v>122</v>
      </c>
      <c r="G1646" t="str">
        <f>[1]Catalyst!A159</f>
        <v xml:space="preserve">     BC</v>
      </c>
      <c r="H1646" s="4">
        <f ca="1">[1]Catalyst!F159</f>
        <v>2.7206654657081266</v>
      </c>
      <c r="I1646" t="s">
        <v>127</v>
      </c>
      <c r="N1646" s="2"/>
    </row>
    <row r="1647" spans="1:14" x14ac:dyDescent="0.35">
      <c r="A1647" t="s">
        <v>572</v>
      </c>
      <c r="B1647" t="s">
        <v>7</v>
      </c>
      <c r="C1647" t="s">
        <v>255</v>
      </c>
      <c r="D1647" t="s">
        <v>16</v>
      </c>
      <c r="E1647" t="s">
        <v>122</v>
      </c>
      <c r="G1647" t="str">
        <f>[1]Catalyst!A160</f>
        <v xml:space="preserve">     OC</v>
      </c>
      <c r="H1647" s="4">
        <f ca="1">[1]Catalyst!F160</f>
        <v>12.024843441118639</v>
      </c>
      <c r="I1647" t="s">
        <v>127</v>
      </c>
      <c r="N1647" s="2"/>
    </row>
    <row r="1648" spans="1:14" x14ac:dyDescent="0.35">
      <c r="A1648" t="s">
        <v>572</v>
      </c>
      <c r="B1648" t="s">
        <v>97</v>
      </c>
      <c r="C1648" t="s">
        <v>12</v>
      </c>
      <c r="D1648" t="s">
        <v>155</v>
      </c>
      <c r="E1648" t="s">
        <v>122</v>
      </c>
      <c r="G1648" t="str">
        <f>[1]Inputs!E1467</f>
        <v>Energy Use: mmBtu per ton</v>
      </c>
      <c r="H1648" s="4">
        <f>[1]Inputs!AU1467</f>
        <v>0</v>
      </c>
      <c r="N1648" s="2"/>
    </row>
    <row r="1649" spans="1:14" x14ac:dyDescent="0.35">
      <c r="A1649" t="s">
        <v>572</v>
      </c>
      <c r="B1649" t="s">
        <v>97</v>
      </c>
      <c r="C1649" t="s">
        <v>12</v>
      </c>
      <c r="D1649" t="s">
        <v>155</v>
      </c>
      <c r="E1649" t="s">
        <v>122</v>
      </c>
      <c r="G1649" t="str">
        <f>[1]Inputs!E1468</f>
        <v xml:space="preserve">    Total energy</v>
      </c>
      <c r="H1649" s="4">
        <f>[1]Inputs!AU1468</f>
        <v>18.158365390547626</v>
      </c>
      <c r="I1649" t="s">
        <v>125</v>
      </c>
      <c r="N1649" s="2"/>
    </row>
    <row r="1650" spans="1:14" x14ac:dyDescent="0.35">
      <c r="A1650" t="s">
        <v>572</v>
      </c>
      <c r="B1650" t="s">
        <v>97</v>
      </c>
      <c r="C1650" t="s">
        <v>12</v>
      </c>
      <c r="D1650" t="s">
        <v>155</v>
      </c>
      <c r="E1650" t="s">
        <v>122</v>
      </c>
      <c r="G1650" t="str">
        <f>[1]Inputs!E1469</f>
        <v xml:space="preserve">    Fossil fuels</v>
      </c>
      <c r="H1650" s="4">
        <f>[1]Inputs!AU1469</f>
        <v>16.029450613423386</v>
      </c>
      <c r="I1650" t="s">
        <v>125</v>
      </c>
      <c r="N1650" s="2"/>
    </row>
    <row r="1651" spans="1:14" x14ac:dyDescent="0.35">
      <c r="A1651" t="s">
        <v>572</v>
      </c>
      <c r="B1651" t="s">
        <v>97</v>
      </c>
      <c r="C1651" t="s">
        <v>12</v>
      </c>
      <c r="D1651" t="s">
        <v>155</v>
      </c>
      <c r="E1651" t="s">
        <v>122</v>
      </c>
      <c r="G1651" t="str">
        <f>[1]Inputs!E1470</f>
        <v xml:space="preserve">    Coal</v>
      </c>
      <c r="H1651" s="4">
        <f>[1]Inputs!AU1470</f>
        <v>3.622247367663848</v>
      </c>
      <c r="I1651" t="s">
        <v>125</v>
      </c>
      <c r="N1651" s="2"/>
    </row>
    <row r="1652" spans="1:14" x14ac:dyDescent="0.35">
      <c r="A1652" t="s">
        <v>572</v>
      </c>
      <c r="B1652" t="s">
        <v>97</v>
      </c>
      <c r="C1652" t="s">
        <v>12</v>
      </c>
      <c r="D1652" t="s">
        <v>155</v>
      </c>
      <c r="E1652" t="s">
        <v>122</v>
      </c>
      <c r="G1652" t="str">
        <f>[1]Inputs!E1471</f>
        <v xml:space="preserve">    Natural gas</v>
      </c>
      <c r="H1652" s="4">
        <f>[1]Inputs!AU1471</f>
        <v>12.295774367811985</v>
      </c>
      <c r="I1652" t="s">
        <v>125</v>
      </c>
      <c r="N1652" s="2"/>
    </row>
    <row r="1653" spans="1:14" x14ac:dyDescent="0.35">
      <c r="A1653" t="s">
        <v>572</v>
      </c>
      <c r="B1653" t="s">
        <v>97</v>
      </c>
      <c r="C1653" t="s">
        <v>12</v>
      </c>
      <c r="D1653" t="s">
        <v>155</v>
      </c>
      <c r="E1653" t="s">
        <v>122</v>
      </c>
      <c r="G1653" t="str">
        <f>[1]Inputs!E1472</f>
        <v xml:space="preserve">    Petroleum</v>
      </c>
      <c r="H1653" s="4">
        <f>[1]Inputs!AU1472</f>
        <v>0.11142887794755295</v>
      </c>
      <c r="I1653" t="s">
        <v>125</v>
      </c>
      <c r="N1653" s="2"/>
    </row>
    <row r="1654" spans="1:14" x14ac:dyDescent="0.35">
      <c r="A1654" t="s">
        <v>572</v>
      </c>
      <c r="B1654" t="s">
        <v>97</v>
      </c>
      <c r="C1654" t="s">
        <v>12</v>
      </c>
      <c r="D1654" t="s">
        <v>155</v>
      </c>
      <c r="E1654" t="s">
        <v>122</v>
      </c>
      <c r="G1654" t="str">
        <f>[1]Inputs!E1473</f>
        <v>Water consumption</v>
      </c>
      <c r="H1654" s="4">
        <f>[1]Inputs!AU1473</f>
        <v>883.03354364493896</v>
      </c>
      <c r="I1654" t="s">
        <v>136</v>
      </c>
      <c r="N1654" s="2"/>
    </row>
    <row r="1655" spans="1:14" x14ac:dyDescent="0.35">
      <c r="A1655" t="s">
        <v>572</v>
      </c>
      <c r="B1655" t="s">
        <v>97</v>
      </c>
      <c r="C1655" t="s">
        <v>12</v>
      </c>
      <c r="D1655" t="s">
        <v>155</v>
      </c>
      <c r="E1655" t="s">
        <v>122</v>
      </c>
      <c r="G1655" t="str">
        <f>[1]Inputs!E1474</f>
        <v>Total Emissions: grams per ton</v>
      </c>
      <c r="H1655" s="4">
        <f>[1]Inputs!AU1474</f>
        <v>0</v>
      </c>
      <c r="N1655" s="2"/>
    </row>
    <row r="1656" spans="1:14" x14ac:dyDescent="0.35">
      <c r="A1656" t="s">
        <v>572</v>
      </c>
      <c r="B1656" t="s">
        <v>97</v>
      </c>
      <c r="C1656" t="s">
        <v>12</v>
      </c>
      <c r="D1656" t="s">
        <v>155</v>
      </c>
      <c r="E1656" t="s">
        <v>122</v>
      </c>
      <c r="G1656" t="str">
        <f>[1]Inputs!E1475</f>
        <v xml:space="preserve">    VOC</v>
      </c>
      <c r="H1656" s="4">
        <f>[1]Inputs!AU1475</f>
        <v>171.68391470940617</v>
      </c>
      <c r="I1656" t="s">
        <v>127</v>
      </c>
      <c r="N1656" s="2"/>
    </row>
    <row r="1657" spans="1:14" x14ac:dyDescent="0.35">
      <c r="A1657" t="s">
        <v>572</v>
      </c>
      <c r="B1657" t="s">
        <v>97</v>
      </c>
      <c r="C1657" t="s">
        <v>12</v>
      </c>
      <c r="D1657" t="s">
        <v>155</v>
      </c>
      <c r="E1657" t="s">
        <v>122</v>
      </c>
      <c r="G1657" t="str">
        <f>[1]Inputs!E1476</f>
        <v xml:space="preserve">    CO</v>
      </c>
      <c r="H1657" s="4">
        <f>[1]Inputs!AU1476</f>
        <v>673.94284615934339</v>
      </c>
      <c r="I1657" t="s">
        <v>127</v>
      </c>
      <c r="N1657" s="2"/>
    </row>
    <row r="1658" spans="1:14" x14ac:dyDescent="0.35">
      <c r="A1658" t="s">
        <v>572</v>
      </c>
      <c r="B1658" t="s">
        <v>97</v>
      </c>
      <c r="C1658" t="s">
        <v>12</v>
      </c>
      <c r="D1658" t="s">
        <v>155</v>
      </c>
      <c r="E1658" t="s">
        <v>122</v>
      </c>
      <c r="G1658" t="str">
        <f>[1]Inputs!E1477</f>
        <v xml:space="preserve">    NOx</v>
      </c>
      <c r="H1658" s="4">
        <f>[1]Inputs!AU1477</f>
        <v>1036.458554420909</v>
      </c>
      <c r="I1658" t="s">
        <v>127</v>
      </c>
      <c r="N1658" s="2"/>
    </row>
    <row r="1659" spans="1:14" x14ac:dyDescent="0.35">
      <c r="A1659" t="s">
        <v>572</v>
      </c>
      <c r="B1659" t="s">
        <v>97</v>
      </c>
      <c r="C1659" t="s">
        <v>12</v>
      </c>
      <c r="D1659" t="s">
        <v>155</v>
      </c>
      <c r="E1659" t="s">
        <v>122</v>
      </c>
      <c r="G1659" t="str">
        <f>[1]Inputs!E1478</f>
        <v xml:space="preserve">    PM10</v>
      </c>
      <c r="H1659" s="4">
        <f>[1]Inputs!AU1478</f>
        <v>101.12878113027583</v>
      </c>
      <c r="I1659" t="s">
        <v>127</v>
      </c>
      <c r="N1659" s="2"/>
    </row>
    <row r="1660" spans="1:14" x14ac:dyDescent="0.35">
      <c r="A1660" t="s">
        <v>572</v>
      </c>
      <c r="B1660" t="s">
        <v>97</v>
      </c>
      <c r="C1660" t="s">
        <v>12</v>
      </c>
      <c r="D1660" t="s">
        <v>155</v>
      </c>
      <c r="E1660" t="s">
        <v>122</v>
      </c>
      <c r="G1660" t="str">
        <f>[1]Inputs!E1479</f>
        <v xml:space="preserve">    PM2.5</v>
      </c>
      <c r="H1660" s="4">
        <f>[1]Inputs!AU1479</f>
        <v>67.827485080558844</v>
      </c>
      <c r="I1660" t="s">
        <v>127</v>
      </c>
      <c r="N1660" s="2"/>
    </row>
    <row r="1661" spans="1:14" x14ac:dyDescent="0.35">
      <c r="A1661" t="s">
        <v>572</v>
      </c>
      <c r="B1661" t="s">
        <v>97</v>
      </c>
      <c r="C1661" t="s">
        <v>12</v>
      </c>
      <c r="D1661" t="s">
        <v>155</v>
      </c>
      <c r="E1661" t="s">
        <v>122</v>
      </c>
      <c r="G1661" t="str">
        <f>[1]Inputs!E1480</f>
        <v xml:space="preserve">    SOx</v>
      </c>
      <c r="H1661" s="4">
        <f>[1]Inputs!AU1480</f>
        <v>511.2714160045719</v>
      </c>
      <c r="I1661" t="s">
        <v>127</v>
      </c>
      <c r="N1661" s="2"/>
    </row>
    <row r="1662" spans="1:14" x14ac:dyDescent="0.35">
      <c r="A1662" t="s">
        <v>572</v>
      </c>
      <c r="B1662" t="s">
        <v>97</v>
      </c>
      <c r="C1662" t="s">
        <v>12</v>
      </c>
      <c r="D1662" t="s">
        <v>155</v>
      </c>
      <c r="E1662" t="s">
        <v>122</v>
      </c>
      <c r="G1662" t="str">
        <f>[1]Inputs!E1481</f>
        <v xml:space="preserve">    BC</v>
      </c>
      <c r="H1662" s="4">
        <f>[1]Inputs!AU1481</f>
        <v>6.7702109033372491</v>
      </c>
      <c r="I1662" t="s">
        <v>127</v>
      </c>
      <c r="N1662" s="2"/>
    </row>
    <row r="1663" spans="1:14" x14ac:dyDescent="0.35">
      <c r="A1663" t="s">
        <v>572</v>
      </c>
      <c r="B1663" t="s">
        <v>97</v>
      </c>
      <c r="C1663" t="s">
        <v>12</v>
      </c>
      <c r="D1663" t="s">
        <v>155</v>
      </c>
      <c r="E1663" t="s">
        <v>122</v>
      </c>
      <c r="G1663" t="str">
        <f>[1]Inputs!E1482</f>
        <v xml:space="preserve">    OC</v>
      </c>
      <c r="H1663" s="4">
        <f>[1]Inputs!AU1482</f>
        <v>22.046892090142244</v>
      </c>
      <c r="I1663" t="s">
        <v>127</v>
      </c>
      <c r="N1663" s="2"/>
    </row>
    <row r="1664" spans="1:14" x14ac:dyDescent="0.35">
      <c r="A1664" t="s">
        <v>572</v>
      </c>
      <c r="B1664" t="s">
        <v>97</v>
      </c>
      <c r="C1664" t="s">
        <v>12</v>
      </c>
      <c r="D1664" t="s">
        <v>155</v>
      </c>
      <c r="E1664" t="s">
        <v>122</v>
      </c>
      <c r="G1664" t="str">
        <f>[1]Inputs!E1483</f>
        <v xml:space="preserve">    CH4</v>
      </c>
      <c r="H1664" s="4">
        <f>[1]Inputs!AU1483</f>
        <v>2931.2338959832546</v>
      </c>
      <c r="I1664" t="s">
        <v>127</v>
      </c>
      <c r="N1664" s="2"/>
    </row>
    <row r="1665" spans="1:14" x14ac:dyDescent="0.35">
      <c r="A1665" t="s">
        <v>572</v>
      </c>
      <c r="B1665" t="s">
        <v>97</v>
      </c>
      <c r="C1665" t="s">
        <v>12</v>
      </c>
      <c r="D1665" t="s">
        <v>155</v>
      </c>
      <c r="E1665" t="s">
        <v>122</v>
      </c>
      <c r="G1665" t="str">
        <f>[1]Inputs!E1484</f>
        <v xml:space="preserve">    N2O</v>
      </c>
      <c r="H1665" s="4">
        <f>[1]Inputs!AU1484</f>
        <v>28.225714434723486</v>
      </c>
      <c r="I1665" t="s">
        <v>127</v>
      </c>
      <c r="N1665" s="2"/>
    </row>
    <row r="1666" spans="1:14" x14ac:dyDescent="0.35">
      <c r="A1666" t="s">
        <v>572</v>
      </c>
      <c r="B1666" t="s">
        <v>97</v>
      </c>
      <c r="C1666" t="s">
        <v>12</v>
      </c>
      <c r="D1666" t="s">
        <v>155</v>
      </c>
      <c r="E1666" t="s">
        <v>122</v>
      </c>
      <c r="G1666" t="str">
        <f>[1]Inputs!E1485</f>
        <v xml:space="preserve">    CO2</v>
      </c>
      <c r="H1666" s="4">
        <f>[1]Inputs!AU1485</f>
        <v>1100874.3376550267</v>
      </c>
      <c r="I1666" t="s">
        <v>127</v>
      </c>
      <c r="N1666" s="2"/>
    </row>
    <row r="1667" spans="1:14" x14ac:dyDescent="0.35">
      <c r="A1667" t="s">
        <v>572</v>
      </c>
      <c r="B1667" t="s">
        <v>97</v>
      </c>
      <c r="C1667" t="s">
        <v>12</v>
      </c>
      <c r="D1667" t="s">
        <v>155</v>
      </c>
      <c r="E1667" t="s">
        <v>122</v>
      </c>
      <c r="G1667" t="str">
        <f>[1]Inputs!E1486</f>
        <v xml:space="preserve">    CO2 (w/ C in VOC &amp; CO)</v>
      </c>
      <c r="H1667" s="4">
        <f>[1]Inputs!AU1486</f>
        <v>1102468.4722331692</v>
      </c>
      <c r="I1667" t="s">
        <v>127</v>
      </c>
      <c r="N1667" s="2"/>
    </row>
    <row r="1668" spans="1:14" x14ac:dyDescent="0.35">
      <c r="A1668" t="s">
        <v>572</v>
      </c>
      <c r="B1668" t="s">
        <v>97</v>
      </c>
      <c r="C1668" t="s">
        <v>12</v>
      </c>
      <c r="D1668" t="s">
        <v>155</v>
      </c>
      <c r="E1668" t="s">
        <v>122</v>
      </c>
      <c r="G1668" t="str">
        <f>[1]Inputs!E1487</f>
        <v xml:space="preserve">    GHGs</v>
      </c>
      <c r="H1668" s="4">
        <f>[1]Inputs!AU1487</f>
        <v>1197524.8623741497</v>
      </c>
      <c r="I1668" t="s">
        <v>127</v>
      </c>
      <c r="N1668" s="2"/>
    </row>
    <row r="1669" spans="1:14" x14ac:dyDescent="0.35">
      <c r="A1669" t="s">
        <v>572</v>
      </c>
      <c r="B1669" t="s">
        <v>97</v>
      </c>
      <c r="C1669" t="s">
        <v>12</v>
      </c>
      <c r="D1669" t="s">
        <v>155</v>
      </c>
      <c r="E1669" t="s">
        <v>122</v>
      </c>
      <c r="G1669" t="str">
        <f>[1]Inputs!E1488</f>
        <v>Urban Emissions: grams per ton</v>
      </c>
      <c r="H1669" s="4">
        <f>[1]Inputs!AU1488</f>
        <v>0</v>
      </c>
      <c r="N1669" s="2"/>
    </row>
    <row r="1670" spans="1:14" x14ac:dyDescent="0.35">
      <c r="A1670" t="s">
        <v>572</v>
      </c>
      <c r="B1670" t="s">
        <v>97</v>
      </c>
      <c r="C1670" t="s">
        <v>12</v>
      </c>
      <c r="D1670" t="s">
        <v>155</v>
      </c>
      <c r="E1670" t="s">
        <v>122</v>
      </c>
      <c r="G1670" t="str">
        <f>[1]Inputs!E1489</f>
        <v xml:space="preserve">    VOC</v>
      </c>
      <c r="H1670" s="4">
        <f>[1]Inputs!AU1489</f>
        <v>9.23838643994252</v>
      </c>
      <c r="I1670" t="s">
        <v>127</v>
      </c>
      <c r="N1670" s="2"/>
    </row>
    <row r="1671" spans="1:14" x14ac:dyDescent="0.35">
      <c r="A1671" t="s">
        <v>572</v>
      </c>
      <c r="B1671" t="s">
        <v>97</v>
      </c>
      <c r="C1671" t="s">
        <v>12</v>
      </c>
      <c r="D1671" t="s">
        <v>155</v>
      </c>
      <c r="E1671" t="s">
        <v>122</v>
      </c>
      <c r="G1671" t="str">
        <f>[1]Inputs!E1490</f>
        <v xml:space="preserve">    CO</v>
      </c>
      <c r="H1671" s="4">
        <f>[1]Inputs!AU1490</f>
        <v>80.751078654975174</v>
      </c>
      <c r="I1671" t="s">
        <v>127</v>
      </c>
      <c r="N1671" s="2"/>
    </row>
    <row r="1672" spans="1:14" x14ac:dyDescent="0.35">
      <c r="A1672" t="s">
        <v>572</v>
      </c>
      <c r="B1672" t="s">
        <v>97</v>
      </c>
      <c r="C1672" t="s">
        <v>12</v>
      </c>
      <c r="D1672" t="s">
        <v>155</v>
      </c>
      <c r="E1672" t="s">
        <v>122</v>
      </c>
      <c r="G1672" t="str">
        <f>[1]Inputs!E1491</f>
        <v xml:space="preserve">    NOx</v>
      </c>
      <c r="H1672" s="4">
        <f>[1]Inputs!AU1491</f>
        <v>152.04997190040581</v>
      </c>
      <c r="I1672" t="s">
        <v>127</v>
      </c>
      <c r="N1672" s="2"/>
    </row>
    <row r="1673" spans="1:14" x14ac:dyDescent="0.35">
      <c r="A1673" t="s">
        <v>572</v>
      </c>
      <c r="B1673" t="s">
        <v>97</v>
      </c>
      <c r="C1673" t="s">
        <v>12</v>
      </c>
      <c r="D1673" t="s">
        <v>155</v>
      </c>
      <c r="E1673" t="s">
        <v>122</v>
      </c>
      <c r="G1673" t="str">
        <f>[1]Inputs!E1492</f>
        <v xml:space="preserve">    PM10</v>
      </c>
      <c r="H1673" s="4">
        <f>[1]Inputs!AU1492</f>
        <v>14.482186252342268</v>
      </c>
      <c r="I1673" t="s">
        <v>127</v>
      </c>
      <c r="N1673" s="2"/>
    </row>
    <row r="1674" spans="1:14" x14ac:dyDescent="0.35">
      <c r="A1674" t="s">
        <v>572</v>
      </c>
      <c r="B1674" t="s">
        <v>97</v>
      </c>
      <c r="C1674" t="s">
        <v>12</v>
      </c>
      <c r="D1674" t="s">
        <v>155</v>
      </c>
      <c r="E1674" t="s">
        <v>122</v>
      </c>
      <c r="G1674" t="str">
        <f>[1]Inputs!E1493</f>
        <v xml:space="preserve">    PM2.5</v>
      </c>
      <c r="H1674" s="4">
        <f>[1]Inputs!AU1493</f>
        <v>12.013672692983315</v>
      </c>
      <c r="I1674" t="s">
        <v>127</v>
      </c>
      <c r="N1674" s="2"/>
    </row>
    <row r="1675" spans="1:14" x14ac:dyDescent="0.35">
      <c r="A1675" t="s">
        <v>572</v>
      </c>
      <c r="B1675" t="s">
        <v>97</v>
      </c>
      <c r="C1675" t="s">
        <v>12</v>
      </c>
      <c r="D1675" t="s">
        <v>155</v>
      </c>
      <c r="E1675" t="s">
        <v>122</v>
      </c>
      <c r="G1675" t="str">
        <f>[1]Inputs!E1494</f>
        <v xml:space="preserve">    SOx</v>
      </c>
      <c r="H1675" s="4">
        <f>[1]Inputs!AU1494</f>
        <v>133.92230206238952</v>
      </c>
      <c r="I1675" t="s">
        <v>127</v>
      </c>
      <c r="N1675" s="2"/>
    </row>
    <row r="1676" spans="1:14" x14ac:dyDescent="0.35">
      <c r="A1676" t="s">
        <v>572</v>
      </c>
      <c r="B1676" t="s">
        <v>97</v>
      </c>
      <c r="C1676" t="s">
        <v>12</v>
      </c>
      <c r="D1676" t="s">
        <v>155</v>
      </c>
      <c r="E1676" t="s">
        <v>122</v>
      </c>
      <c r="G1676" t="str">
        <f>[1]Inputs!E1495</f>
        <v xml:space="preserve">    BC</v>
      </c>
      <c r="H1676" s="4">
        <f>[1]Inputs!AU1495</f>
        <v>0.5610771241399779</v>
      </c>
      <c r="I1676" t="s">
        <v>127</v>
      </c>
      <c r="N1676" s="2"/>
    </row>
    <row r="1677" spans="1:14" x14ac:dyDescent="0.35">
      <c r="A1677" t="s">
        <v>572</v>
      </c>
      <c r="B1677" t="s">
        <v>97</v>
      </c>
      <c r="C1677" t="s">
        <v>12</v>
      </c>
      <c r="D1677" t="s">
        <v>155</v>
      </c>
      <c r="E1677" t="s">
        <v>122</v>
      </c>
      <c r="G1677" t="str">
        <f>[1]Inputs!E1496</f>
        <v xml:space="preserve">    OC</v>
      </c>
      <c r="H1677" s="4">
        <f>[1]Inputs!AU1496</f>
        <v>3.0245906632899517</v>
      </c>
      <c r="I1677" t="s">
        <v>127</v>
      </c>
      <c r="N1677" s="2"/>
    </row>
    <row r="1678" spans="1:14" x14ac:dyDescent="0.35">
      <c r="A1678" t="s">
        <v>572</v>
      </c>
      <c r="B1678" t="s">
        <v>97</v>
      </c>
      <c r="C1678" t="s">
        <v>12</v>
      </c>
      <c r="D1678" t="s">
        <v>155</v>
      </c>
      <c r="E1678" t="s">
        <v>122</v>
      </c>
      <c r="G1678" t="str">
        <f>[1]Inputs!E1497</f>
        <v>Other GHG Emissions</v>
      </c>
      <c r="H1678" s="4">
        <f>[1]Inputs!AU1497</f>
        <v>0</v>
      </c>
      <c r="I1678" t="s">
        <v>127</v>
      </c>
      <c r="N1678" s="2"/>
    </row>
    <row r="1679" spans="1:14" x14ac:dyDescent="0.35">
      <c r="A1679" t="s">
        <v>572</v>
      </c>
      <c r="B1679" t="s">
        <v>98</v>
      </c>
      <c r="C1679" t="s">
        <v>253</v>
      </c>
      <c r="D1679" t="s">
        <v>16</v>
      </c>
      <c r="E1679" t="s">
        <v>122</v>
      </c>
      <c r="G1679" t="str">
        <f>[1]Catalyst!A133</f>
        <v>Energy Use: mmBtu/ton of product</v>
      </c>
      <c r="H1679" s="4">
        <f>[1]Catalyst!X133</f>
        <v>0</v>
      </c>
      <c r="J1679" t="s">
        <v>168</v>
      </c>
      <c r="N1679" s="2"/>
    </row>
    <row r="1680" spans="1:14" x14ac:dyDescent="0.35">
      <c r="A1680" t="s">
        <v>572</v>
      </c>
      <c r="B1680" t="s">
        <v>98</v>
      </c>
      <c r="C1680" t="s">
        <v>253</v>
      </c>
      <c r="D1680" t="s">
        <v>16</v>
      </c>
      <c r="E1680" t="s">
        <v>122</v>
      </c>
      <c r="G1680" t="str">
        <f>[1]Catalyst!A134</f>
        <v xml:space="preserve">     Total Energy</v>
      </c>
      <c r="H1680" s="4">
        <f ca="1">[1]Catalyst!X134</f>
        <v>112.51194074478256</v>
      </c>
      <c r="I1680" t="s">
        <v>125</v>
      </c>
      <c r="N1680" s="2"/>
    </row>
    <row r="1681" spans="1:14" x14ac:dyDescent="0.35">
      <c r="A1681" t="s">
        <v>572</v>
      </c>
      <c r="B1681" t="s">
        <v>98</v>
      </c>
      <c r="C1681" t="s">
        <v>253</v>
      </c>
      <c r="D1681" t="s">
        <v>16</v>
      </c>
      <c r="E1681" t="s">
        <v>122</v>
      </c>
      <c r="G1681" t="str">
        <f>[1]Catalyst!A135</f>
        <v xml:space="preserve">     Fossil Fuels</v>
      </c>
      <c r="H1681" s="4">
        <f ca="1">[1]Catalyst!X135</f>
        <v>106.17984289507423</v>
      </c>
      <c r="I1681" t="s">
        <v>125</v>
      </c>
      <c r="N1681" s="2"/>
    </row>
    <row r="1682" spans="1:14" x14ac:dyDescent="0.35">
      <c r="A1682" t="s">
        <v>572</v>
      </c>
      <c r="B1682" t="s">
        <v>98</v>
      </c>
      <c r="C1682" t="s">
        <v>253</v>
      </c>
      <c r="D1682" t="s">
        <v>16</v>
      </c>
      <c r="E1682" t="s">
        <v>122</v>
      </c>
      <c r="G1682" t="str">
        <f>[1]Catalyst!A136</f>
        <v xml:space="preserve">     Coal</v>
      </c>
      <c r="H1682" s="4">
        <f ca="1">[1]Catalyst!X136</f>
        <v>7.4805120667323592</v>
      </c>
      <c r="I1682" t="s">
        <v>125</v>
      </c>
      <c r="N1682" s="2"/>
    </row>
    <row r="1683" spans="1:14" x14ac:dyDescent="0.35">
      <c r="A1683" t="s">
        <v>572</v>
      </c>
      <c r="B1683" t="s">
        <v>98</v>
      </c>
      <c r="C1683" t="s">
        <v>253</v>
      </c>
      <c r="D1683" t="s">
        <v>16</v>
      </c>
      <c r="E1683" t="s">
        <v>122</v>
      </c>
      <c r="G1683" t="str">
        <f>[1]Catalyst!A137</f>
        <v xml:space="preserve">     Natural Gas</v>
      </c>
      <c r="H1683" s="4">
        <f ca="1">[1]Catalyst!X137</f>
        <v>58.370518006921976</v>
      </c>
      <c r="I1683" t="s">
        <v>125</v>
      </c>
      <c r="N1683" s="2"/>
    </row>
    <row r="1684" spans="1:14" x14ac:dyDescent="0.35">
      <c r="A1684" t="s">
        <v>572</v>
      </c>
      <c r="B1684" t="s">
        <v>98</v>
      </c>
      <c r="C1684" t="s">
        <v>253</v>
      </c>
      <c r="D1684" t="s">
        <v>16</v>
      </c>
      <c r="E1684" t="s">
        <v>122</v>
      </c>
      <c r="G1684" t="str">
        <f>[1]Catalyst!A138</f>
        <v xml:space="preserve">     Petroleum</v>
      </c>
      <c r="H1684" s="4">
        <f ca="1">[1]Catalyst!X138</f>
        <v>40.328812821419902</v>
      </c>
      <c r="I1684" t="s">
        <v>125</v>
      </c>
      <c r="N1684" s="2"/>
    </row>
    <row r="1685" spans="1:14" x14ac:dyDescent="0.35">
      <c r="A1685" t="s">
        <v>572</v>
      </c>
      <c r="B1685" t="s">
        <v>98</v>
      </c>
      <c r="C1685" t="s">
        <v>253</v>
      </c>
      <c r="D1685" t="s">
        <v>16</v>
      </c>
      <c r="E1685" t="s">
        <v>122</v>
      </c>
      <c r="G1685" t="str">
        <f>[1]Catalyst!A139</f>
        <v>Water consumption, gallons/ton</v>
      </c>
      <c r="H1685" s="4">
        <f ca="1">[1]Catalyst!X139</f>
        <v>8325.7631346856706</v>
      </c>
      <c r="I1685" t="s">
        <v>136</v>
      </c>
      <c r="N1685" s="2"/>
    </row>
    <row r="1686" spans="1:14" x14ac:dyDescent="0.35">
      <c r="A1686" t="s">
        <v>572</v>
      </c>
      <c r="B1686" t="s">
        <v>98</v>
      </c>
      <c r="C1686" t="s">
        <v>253</v>
      </c>
      <c r="D1686" t="s">
        <v>16</v>
      </c>
      <c r="E1686" t="s">
        <v>122</v>
      </c>
      <c r="G1686" t="str">
        <f>[1]Catalyst!A140</f>
        <v>Total Emissions: grams/ton</v>
      </c>
      <c r="H1686" s="4">
        <f>[1]Catalyst!X140</f>
        <v>0</v>
      </c>
      <c r="N1686" s="2"/>
    </row>
    <row r="1687" spans="1:14" x14ac:dyDescent="0.35">
      <c r="A1687" t="s">
        <v>572</v>
      </c>
      <c r="B1687" t="s">
        <v>98</v>
      </c>
      <c r="C1687" t="s">
        <v>253</v>
      </c>
      <c r="D1687" t="s">
        <v>16</v>
      </c>
      <c r="E1687" t="s">
        <v>122</v>
      </c>
      <c r="G1687" t="str">
        <f>[1]Catalyst!A141</f>
        <v xml:space="preserve">     VOC</v>
      </c>
      <c r="H1687" s="4">
        <f ca="1">[1]Catalyst!X141</f>
        <v>1737.8894894032967</v>
      </c>
      <c r="I1687" t="s">
        <v>127</v>
      </c>
      <c r="N1687" s="2"/>
    </row>
    <row r="1688" spans="1:14" x14ac:dyDescent="0.35">
      <c r="A1688" t="s">
        <v>572</v>
      </c>
      <c r="B1688" t="s">
        <v>98</v>
      </c>
      <c r="C1688" t="s">
        <v>253</v>
      </c>
      <c r="D1688" t="s">
        <v>16</v>
      </c>
      <c r="E1688" t="s">
        <v>122</v>
      </c>
      <c r="G1688" t="str">
        <f>[1]Catalyst!A142</f>
        <v xml:space="preserve">     CO</v>
      </c>
      <c r="H1688" s="4">
        <f ca="1">[1]Catalyst!X142</f>
        <v>9595.4171503456837</v>
      </c>
      <c r="I1688" t="s">
        <v>127</v>
      </c>
      <c r="N1688" s="2"/>
    </row>
    <row r="1689" spans="1:14" x14ac:dyDescent="0.35">
      <c r="A1689" t="s">
        <v>572</v>
      </c>
      <c r="B1689" t="s">
        <v>98</v>
      </c>
      <c r="C1689" t="s">
        <v>253</v>
      </c>
      <c r="D1689" t="s">
        <v>16</v>
      </c>
      <c r="E1689" t="s">
        <v>122</v>
      </c>
      <c r="G1689" t="str">
        <f>[1]Catalyst!A143</f>
        <v xml:space="preserve">     NOx</v>
      </c>
      <c r="H1689" s="4">
        <f ca="1">[1]Catalyst!X143</f>
        <v>9806.8968030243977</v>
      </c>
      <c r="I1689" t="s">
        <v>127</v>
      </c>
      <c r="N1689" s="2"/>
    </row>
    <row r="1690" spans="1:14" x14ac:dyDescent="0.35">
      <c r="A1690" t="s">
        <v>572</v>
      </c>
      <c r="B1690" t="s">
        <v>98</v>
      </c>
      <c r="C1690" t="s">
        <v>253</v>
      </c>
      <c r="D1690" t="s">
        <v>16</v>
      </c>
      <c r="E1690" t="s">
        <v>122</v>
      </c>
      <c r="G1690" t="str">
        <f>[1]Catalyst!A144</f>
        <v xml:space="preserve">     PM10</v>
      </c>
      <c r="H1690" s="4">
        <f ca="1">[1]Catalyst!X144</f>
        <v>3786.1352043234569</v>
      </c>
      <c r="I1690" t="s">
        <v>127</v>
      </c>
      <c r="N1690" s="2"/>
    </row>
    <row r="1691" spans="1:14" x14ac:dyDescent="0.35">
      <c r="A1691" t="s">
        <v>572</v>
      </c>
      <c r="B1691" t="s">
        <v>98</v>
      </c>
      <c r="C1691" t="s">
        <v>253</v>
      </c>
      <c r="D1691" t="s">
        <v>16</v>
      </c>
      <c r="E1691" t="s">
        <v>122</v>
      </c>
      <c r="G1691" t="str">
        <f>[1]Catalyst!A145</f>
        <v xml:space="preserve">     PM2.5</v>
      </c>
      <c r="H1691" s="4">
        <f ca="1">[1]Catalyst!X145</f>
        <v>724.3397504889158</v>
      </c>
      <c r="I1691" t="s">
        <v>127</v>
      </c>
      <c r="N1691" s="2"/>
    </row>
    <row r="1692" spans="1:14" x14ac:dyDescent="0.35">
      <c r="A1692" t="s">
        <v>572</v>
      </c>
      <c r="B1692" t="s">
        <v>98</v>
      </c>
      <c r="C1692" t="s">
        <v>253</v>
      </c>
      <c r="D1692" t="s">
        <v>16</v>
      </c>
      <c r="E1692" t="s">
        <v>122</v>
      </c>
      <c r="G1692" t="str">
        <f>[1]Catalyst!A146</f>
        <v xml:space="preserve">     SOx</v>
      </c>
      <c r="H1692" s="4">
        <f ca="1">[1]Catalyst!X146</f>
        <v>6569.8168017406251</v>
      </c>
      <c r="I1692" t="s">
        <v>127</v>
      </c>
      <c r="N1692" s="2"/>
    </row>
    <row r="1693" spans="1:14" x14ac:dyDescent="0.35">
      <c r="A1693" t="s">
        <v>572</v>
      </c>
      <c r="B1693" t="s">
        <v>98</v>
      </c>
      <c r="C1693" t="s">
        <v>253</v>
      </c>
      <c r="D1693" t="s">
        <v>16</v>
      </c>
      <c r="E1693" t="s">
        <v>122</v>
      </c>
      <c r="G1693" t="str">
        <f>[1]Catalyst!A147</f>
        <v xml:space="preserve">     BC</v>
      </c>
      <c r="H1693" s="4">
        <f ca="1">[1]Catalyst!X147</f>
        <v>54.644093698530199</v>
      </c>
      <c r="I1693" t="s">
        <v>127</v>
      </c>
      <c r="N1693" s="2"/>
    </row>
    <row r="1694" spans="1:14" x14ac:dyDescent="0.35">
      <c r="A1694" t="s">
        <v>572</v>
      </c>
      <c r="B1694" t="s">
        <v>98</v>
      </c>
      <c r="C1694" t="s">
        <v>253</v>
      </c>
      <c r="D1694" t="s">
        <v>16</v>
      </c>
      <c r="E1694" t="s">
        <v>122</v>
      </c>
      <c r="G1694" t="str">
        <f>[1]Catalyst!A148</f>
        <v xml:space="preserve">     OC</v>
      </c>
      <c r="H1694" s="4">
        <f ca="1">[1]Catalyst!X148</f>
        <v>116.66293445829346</v>
      </c>
      <c r="I1694" t="s">
        <v>127</v>
      </c>
      <c r="N1694" s="2"/>
    </row>
    <row r="1695" spans="1:14" x14ac:dyDescent="0.35">
      <c r="A1695" t="s">
        <v>572</v>
      </c>
      <c r="B1695" t="s">
        <v>98</v>
      </c>
      <c r="C1695" t="s">
        <v>253</v>
      </c>
      <c r="D1695" t="s">
        <v>16</v>
      </c>
      <c r="E1695" t="s">
        <v>122</v>
      </c>
      <c r="G1695" t="str">
        <f>[1]Catalyst!A149</f>
        <v xml:space="preserve">     CH4</v>
      </c>
      <c r="H1695" s="4">
        <f ca="1">[1]Catalyst!X149</f>
        <v>16850.635907762007</v>
      </c>
      <c r="I1695" t="s">
        <v>127</v>
      </c>
      <c r="N1695" s="2"/>
    </row>
    <row r="1696" spans="1:14" x14ac:dyDescent="0.35">
      <c r="A1696" t="s">
        <v>572</v>
      </c>
      <c r="B1696" t="s">
        <v>98</v>
      </c>
      <c r="C1696" t="s">
        <v>253</v>
      </c>
      <c r="D1696" t="s">
        <v>16</v>
      </c>
      <c r="E1696" t="s">
        <v>122</v>
      </c>
      <c r="G1696" t="str">
        <f>[1]Catalyst!A150</f>
        <v xml:space="preserve">     N2O</v>
      </c>
      <c r="H1696" s="4">
        <f ca="1">[1]Catalyst!X150</f>
        <v>468.5352081787986</v>
      </c>
      <c r="I1696" t="s">
        <v>127</v>
      </c>
      <c r="N1696" s="2"/>
    </row>
    <row r="1697" spans="1:14" x14ac:dyDescent="0.35">
      <c r="A1697" t="s">
        <v>572</v>
      </c>
      <c r="B1697" t="s">
        <v>98</v>
      </c>
      <c r="C1697" t="s">
        <v>253</v>
      </c>
      <c r="D1697" t="s">
        <v>16</v>
      </c>
      <c r="E1697" t="s">
        <v>122</v>
      </c>
      <c r="G1697" t="str">
        <f>[1]Catalyst!A151</f>
        <v xml:space="preserve">     CO2</v>
      </c>
      <c r="H1697" s="4">
        <f ca="1">[1]Catalyst!X151</f>
        <v>7598279.4422780387</v>
      </c>
      <c r="I1697" t="s">
        <v>127</v>
      </c>
      <c r="N1697" s="2"/>
    </row>
    <row r="1698" spans="1:14" x14ac:dyDescent="0.35">
      <c r="A1698" t="s">
        <v>572</v>
      </c>
      <c r="B1698" t="s">
        <v>98</v>
      </c>
      <c r="C1698" t="s">
        <v>253</v>
      </c>
      <c r="D1698" t="s">
        <v>16</v>
      </c>
      <c r="E1698" t="s">
        <v>122</v>
      </c>
      <c r="G1698" t="str">
        <f>[1]Catalyst!A152</f>
        <v>Urban Emissions: grams/ton</v>
      </c>
      <c r="H1698" s="4">
        <f>[1]Catalyst!X152</f>
        <v>0</v>
      </c>
      <c r="N1698" s="2"/>
    </row>
    <row r="1699" spans="1:14" x14ac:dyDescent="0.35">
      <c r="A1699" t="s">
        <v>572</v>
      </c>
      <c r="B1699" t="s">
        <v>98</v>
      </c>
      <c r="C1699" t="s">
        <v>253</v>
      </c>
      <c r="D1699" t="s">
        <v>16</v>
      </c>
      <c r="E1699" t="s">
        <v>122</v>
      </c>
      <c r="G1699" t="str">
        <f>[1]Catalyst!A153</f>
        <v xml:space="preserve">     VOC</v>
      </c>
      <c r="H1699" s="4">
        <f ca="1">[1]Catalyst!X153</f>
        <v>139.9434515344617</v>
      </c>
      <c r="I1699" t="s">
        <v>127</v>
      </c>
      <c r="N1699" s="2"/>
    </row>
    <row r="1700" spans="1:14" x14ac:dyDescent="0.35">
      <c r="A1700" t="s">
        <v>572</v>
      </c>
      <c r="B1700" t="s">
        <v>98</v>
      </c>
      <c r="C1700" t="s">
        <v>253</v>
      </c>
      <c r="D1700" t="s">
        <v>16</v>
      </c>
      <c r="E1700" t="s">
        <v>122</v>
      </c>
      <c r="G1700" t="str">
        <f>[1]Catalyst!A154</f>
        <v xml:space="preserve">     CO</v>
      </c>
      <c r="H1700" s="4">
        <f ca="1">[1]Catalyst!X154</f>
        <v>303.001635185216</v>
      </c>
      <c r="I1700" t="s">
        <v>127</v>
      </c>
      <c r="N1700" s="2"/>
    </row>
    <row r="1701" spans="1:14" x14ac:dyDescent="0.35">
      <c r="A1701" t="s">
        <v>572</v>
      </c>
      <c r="B1701" t="s">
        <v>98</v>
      </c>
      <c r="C1701" t="s">
        <v>253</v>
      </c>
      <c r="D1701" t="s">
        <v>16</v>
      </c>
      <c r="E1701" t="s">
        <v>122</v>
      </c>
      <c r="G1701" t="str">
        <f>[1]Catalyst!A155</f>
        <v xml:space="preserve">     NOx</v>
      </c>
      <c r="H1701" s="4">
        <f ca="1">[1]Catalyst!X155</f>
        <v>502.45945502243387</v>
      </c>
      <c r="I1701" t="s">
        <v>127</v>
      </c>
      <c r="N1701" s="2"/>
    </row>
    <row r="1702" spans="1:14" x14ac:dyDescent="0.35">
      <c r="A1702" t="s">
        <v>572</v>
      </c>
      <c r="B1702" t="s">
        <v>98</v>
      </c>
      <c r="C1702" t="s">
        <v>253</v>
      </c>
      <c r="D1702" t="s">
        <v>16</v>
      </c>
      <c r="E1702" t="s">
        <v>122</v>
      </c>
      <c r="G1702" t="str">
        <f>[1]Catalyst!A156</f>
        <v xml:space="preserve">     PM10</v>
      </c>
      <c r="H1702" s="4">
        <f ca="1">[1]Catalyst!X156</f>
        <v>47.81286238022458</v>
      </c>
      <c r="I1702" t="s">
        <v>127</v>
      </c>
      <c r="N1702" s="2"/>
    </row>
    <row r="1703" spans="1:14" x14ac:dyDescent="0.35">
      <c r="A1703" t="s">
        <v>572</v>
      </c>
      <c r="B1703" t="s">
        <v>98</v>
      </c>
      <c r="C1703" t="s">
        <v>253</v>
      </c>
      <c r="D1703" t="s">
        <v>16</v>
      </c>
      <c r="E1703" t="s">
        <v>122</v>
      </c>
      <c r="G1703" t="str">
        <f>[1]Catalyst!A157</f>
        <v xml:space="preserve">     PM2.5</v>
      </c>
      <c r="H1703" s="4">
        <f ca="1">[1]Catalyst!X157</f>
        <v>40.57819765572156</v>
      </c>
      <c r="I1703" t="s">
        <v>127</v>
      </c>
      <c r="N1703" s="2"/>
    </row>
    <row r="1704" spans="1:14" x14ac:dyDescent="0.35">
      <c r="A1704" t="s">
        <v>572</v>
      </c>
      <c r="B1704" t="s">
        <v>98</v>
      </c>
      <c r="C1704" t="s">
        <v>253</v>
      </c>
      <c r="D1704" t="s">
        <v>16</v>
      </c>
      <c r="E1704" t="s">
        <v>122</v>
      </c>
      <c r="G1704" t="str">
        <f>[1]Catalyst!A158</f>
        <v xml:space="preserve">     SOx</v>
      </c>
      <c r="H1704" s="4">
        <f ca="1">[1]Catalyst!X158</f>
        <v>293.08381891396357</v>
      </c>
      <c r="I1704" t="s">
        <v>127</v>
      </c>
      <c r="N1704" s="2"/>
    </row>
    <row r="1705" spans="1:14" x14ac:dyDescent="0.35">
      <c r="A1705" t="s">
        <v>572</v>
      </c>
      <c r="B1705" t="s">
        <v>98</v>
      </c>
      <c r="C1705" t="s">
        <v>253</v>
      </c>
      <c r="D1705" t="s">
        <v>16</v>
      </c>
      <c r="E1705" t="s">
        <v>122</v>
      </c>
      <c r="G1705" t="str">
        <f>[1]Catalyst!A159</f>
        <v xml:space="preserve">     BC</v>
      </c>
      <c r="H1705" s="4">
        <f ca="1">[1]Catalyst!X159</f>
        <v>3.3497821882783967</v>
      </c>
      <c r="I1705" t="s">
        <v>127</v>
      </c>
      <c r="N1705" s="2"/>
    </row>
    <row r="1706" spans="1:14" x14ac:dyDescent="0.35">
      <c r="A1706" t="s">
        <v>572</v>
      </c>
      <c r="B1706" t="s">
        <v>98</v>
      </c>
      <c r="C1706" t="s">
        <v>253</v>
      </c>
      <c r="D1706" t="s">
        <v>16</v>
      </c>
      <c r="E1706" t="s">
        <v>122</v>
      </c>
      <c r="G1706" t="str">
        <f>[1]Catalyst!$A$160</f>
        <v xml:space="preserve">     OC</v>
      </c>
      <c r="H1706" s="4">
        <f ca="1">[1]Catalyst!X160</f>
        <v>9.714465544203172</v>
      </c>
      <c r="I1706" t="s">
        <v>127</v>
      </c>
      <c r="N1706" s="2"/>
    </row>
    <row r="1707" spans="1:14" x14ac:dyDescent="0.35">
      <c r="A1707" t="s">
        <v>572</v>
      </c>
      <c r="B1707" t="s">
        <v>63</v>
      </c>
      <c r="C1707" t="s">
        <v>9</v>
      </c>
      <c r="D1707" t="s">
        <v>100</v>
      </c>
      <c r="E1707" t="s">
        <v>122</v>
      </c>
      <c r="G1707" t="str">
        <f>[1]Chemicals!A213</f>
        <v>Energy: mmBtu/ton</v>
      </c>
      <c r="H1707" s="4">
        <f>[1]Chemicals!K213</f>
        <v>0</v>
      </c>
      <c r="N1707" s="2"/>
    </row>
    <row r="1708" spans="1:14" x14ac:dyDescent="0.35">
      <c r="A1708" t="s">
        <v>572</v>
      </c>
      <c r="B1708" t="s">
        <v>63</v>
      </c>
      <c r="C1708" t="s">
        <v>9</v>
      </c>
      <c r="D1708" t="s">
        <v>100</v>
      </c>
      <c r="E1708" t="s">
        <v>122</v>
      </c>
      <c r="G1708" t="str">
        <f>[1]Chemicals!A214</f>
        <v xml:space="preserve">     Total energy</v>
      </c>
      <c r="H1708" s="4">
        <f ca="1">[1]Chemicals!K214</f>
        <v>29.047021581084458</v>
      </c>
      <c r="I1708" t="s">
        <v>125</v>
      </c>
      <c r="N1708" s="2"/>
    </row>
    <row r="1709" spans="1:14" x14ac:dyDescent="0.35">
      <c r="A1709" t="s">
        <v>572</v>
      </c>
      <c r="B1709" t="s">
        <v>63</v>
      </c>
      <c r="C1709" t="s">
        <v>9</v>
      </c>
      <c r="D1709" t="s">
        <v>100</v>
      </c>
      <c r="E1709" t="s">
        <v>122</v>
      </c>
      <c r="G1709" t="str">
        <f>[1]Chemicals!A215</f>
        <v xml:space="preserve">     Fossil fuels</v>
      </c>
      <c r="H1709" s="4">
        <f ca="1">[1]Chemicals!K215</f>
        <v>6.3781714791321784</v>
      </c>
      <c r="I1709" t="s">
        <v>125</v>
      </c>
      <c r="N1709" s="2"/>
    </row>
    <row r="1710" spans="1:14" x14ac:dyDescent="0.35">
      <c r="A1710" t="s">
        <v>572</v>
      </c>
      <c r="B1710" t="s">
        <v>63</v>
      </c>
      <c r="C1710" t="s">
        <v>9</v>
      </c>
      <c r="D1710" t="s">
        <v>100</v>
      </c>
      <c r="E1710" t="s">
        <v>122</v>
      </c>
      <c r="G1710" t="str">
        <f>[1]Chemicals!A216</f>
        <v xml:space="preserve">     Coal</v>
      </c>
      <c r="H1710" s="4">
        <f ca="1">[1]Chemicals!K216</f>
        <v>0.14315994442387098</v>
      </c>
      <c r="I1710" t="s">
        <v>125</v>
      </c>
      <c r="N1710" s="2"/>
    </row>
    <row r="1711" spans="1:14" x14ac:dyDescent="0.35">
      <c r="A1711" t="s">
        <v>572</v>
      </c>
      <c r="B1711" t="s">
        <v>63</v>
      </c>
      <c r="C1711" t="s">
        <v>9</v>
      </c>
      <c r="D1711" t="s">
        <v>100</v>
      </c>
      <c r="E1711" t="s">
        <v>122</v>
      </c>
      <c r="G1711" t="str">
        <f>[1]Chemicals!A217</f>
        <v xml:space="preserve">     Natural gas</v>
      </c>
      <c r="H1711" s="4">
        <f ca="1">[1]Chemicals!K217</f>
        <v>5.4199703713491978</v>
      </c>
      <c r="I1711" t="s">
        <v>125</v>
      </c>
      <c r="N1711" s="2"/>
    </row>
    <row r="1712" spans="1:14" x14ac:dyDescent="0.35">
      <c r="A1712" t="s">
        <v>572</v>
      </c>
      <c r="B1712" t="s">
        <v>63</v>
      </c>
      <c r="C1712" t="s">
        <v>9</v>
      </c>
      <c r="D1712" t="s">
        <v>100</v>
      </c>
      <c r="E1712" t="s">
        <v>122</v>
      </c>
      <c r="G1712" t="str">
        <f>[1]Chemicals!A218</f>
        <v xml:space="preserve">     Petroleum</v>
      </c>
      <c r="H1712" s="4">
        <f ca="1">[1]Chemicals!K218</f>
        <v>0.81504116335911103</v>
      </c>
      <c r="I1712" t="s">
        <v>125</v>
      </c>
      <c r="N1712" s="2"/>
    </row>
    <row r="1713" spans="1:14" x14ac:dyDescent="0.35">
      <c r="A1713" t="s">
        <v>572</v>
      </c>
      <c r="B1713" t="s">
        <v>63</v>
      </c>
      <c r="C1713" t="s">
        <v>9</v>
      </c>
      <c r="D1713" t="s">
        <v>100</v>
      </c>
      <c r="E1713" t="s">
        <v>122</v>
      </c>
      <c r="G1713" t="str">
        <f>[1]Chemicals!A219</f>
        <v>Water consumption, gallons/ton</v>
      </c>
      <c r="H1713" s="4">
        <f ca="1">[1]Chemicals!K219</f>
        <v>8870.0691902574526</v>
      </c>
      <c r="I1713" t="s">
        <v>136</v>
      </c>
      <c r="N1713" s="2"/>
    </row>
    <row r="1714" spans="1:14" x14ac:dyDescent="0.35">
      <c r="A1714" t="s">
        <v>572</v>
      </c>
      <c r="B1714" t="s">
        <v>63</v>
      </c>
      <c r="C1714" t="s">
        <v>9</v>
      </c>
      <c r="D1714" t="s">
        <v>100</v>
      </c>
      <c r="E1714" t="s">
        <v>122</v>
      </c>
      <c r="G1714" t="str">
        <f>[1]Chemicals!A220</f>
        <v>Total Emissions: grams/ton</v>
      </c>
      <c r="H1714" s="4">
        <f>[1]Chemicals!K220</f>
        <v>0</v>
      </c>
      <c r="N1714" s="2"/>
    </row>
    <row r="1715" spans="1:14" x14ac:dyDescent="0.35">
      <c r="A1715" t="s">
        <v>572</v>
      </c>
      <c r="B1715" t="s">
        <v>63</v>
      </c>
      <c r="C1715" t="s">
        <v>9</v>
      </c>
      <c r="D1715" t="s">
        <v>100</v>
      </c>
      <c r="E1715" t="s">
        <v>122</v>
      </c>
      <c r="G1715" t="str">
        <f>[1]Chemicals!A221</f>
        <v xml:space="preserve">     VOC</v>
      </c>
      <c r="H1715" s="4">
        <f ca="1">[1]Chemicals!K221</f>
        <v>215.67288233022364</v>
      </c>
      <c r="I1715" t="s">
        <v>127</v>
      </c>
      <c r="N1715" s="2"/>
    </row>
    <row r="1716" spans="1:14" x14ac:dyDescent="0.35">
      <c r="A1716" t="s">
        <v>572</v>
      </c>
      <c r="B1716" t="s">
        <v>63</v>
      </c>
      <c r="C1716" t="s">
        <v>9</v>
      </c>
      <c r="D1716" t="s">
        <v>100</v>
      </c>
      <c r="E1716" t="s">
        <v>122</v>
      </c>
      <c r="G1716" t="str">
        <f>[1]Chemicals!A222</f>
        <v xml:space="preserve">     CO</v>
      </c>
      <c r="H1716" s="4">
        <f ca="1">[1]Chemicals!K222</f>
        <v>564.11172583926839</v>
      </c>
      <c r="I1716" t="s">
        <v>127</v>
      </c>
      <c r="N1716" s="2"/>
    </row>
    <row r="1717" spans="1:14" x14ac:dyDescent="0.35">
      <c r="A1717" t="s">
        <v>572</v>
      </c>
      <c r="B1717" t="s">
        <v>63</v>
      </c>
      <c r="C1717" t="s">
        <v>9</v>
      </c>
      <c r="D1717" t="s">
        <v>100</v>
      </c>
      <c r="E1717" t="s">
        <v>122</v>
      </c>
      <c r="G1717" t="str">
        <f>[1]Chemicals!A223</f>
        <v xml:space="preserve">     NOx</v>
      </c>
      <c r="H1717" s="4">
        <f ca="1">[1]Chemicals!K223</f>
        <v>1126.2531727733319</v>
      </c>
      <c r="I1717" t="s">
        <v>127</v>
      </c>
      <c r="N1717" s="2"/>
    </row>
    <row r="1718" spans="1:14" x14ac:dyDescent="0.35">
      <c r="A1718" t="s">
        <v>572</v>
      </c>
      <c r="B1718" t="s">
        <v>63</v>
      </c>
      <c r="C1718" t="s">
        <v>9</v>
      </c>
      <c r="D1718" t="s">
        <v>100</v>
      </c>
      <c r="E1718" t="s">
        <v>122</v>
      </c>
      <c r="G1718" t="str">
        <f>[1]Chemicals!A224</f>
        <v xml:space="preserve">     PM10</v>
      </c>
      <c r="H1718" s="4">
        <f ca="1">[1]Chemicals!K224</f>
        <v>63.350347132544975</v>
      </c>
      <c r="I1718" t="s">
        <v>127</v>
      </c>
      <c r="N1718" s="2"/>
    </row>
    <row r="1719" spans="1:14" x14ac:dyDescent="0.35">
      <c r="A1719" t="s">
        <v>572</v>
      </c>
      <c r="B1719" t="s">
        <v>63</v>
      </c>
      <c r="C1719" t="s">
        <v>9</v>
      </c>
      <c r="D1719" t="s">
        <v>100</v>
      </c>
      <c r="E1719" t="s">
        <v>122</v>
      </c>
      <c r="G1719" t="str">
        <f>[1]Chemicals!A225</f>
        <v xml:space="preserve">     PM2.5</v>
      </c>
      <c r="H1719" s="4">
        <f ca="1">[1]Chemicals!K225</f>
        <v>52.44671387619406</v>
      </c>
      <c r="I1719" t="s">
        <v>127</v>
      </c>
      <c r="N1719" s="2"/>
    </row>
    <row r="1720" spans="1:14" x14ac:dyDescent="0.35">
      <c r="A1720" t="s">
        <v>572</v>
      </c>
      <c r="B1720" t="s">
        <v>63</v>
      </c>
      <c r="C1720" t="s">
        <v>9</v>
      </c>
      <c r="D1720" t="s">
        <v>100</v>
      </c>
      <c r="E1720" t="s">
        <v>122</v>
      </c>
      <c r="G1720" t="str">
        <f>[1]Chemicals!A226</f>
        <v xml:space="preserve">     SOx</v>
      </c>
      <c r="H1720" s="4">
        <f ca="1">[1]Chemicals!K226</f>
        <v>298.32073958548602</v>
      </c>
      <c r="I1720" t="s">
        <v>127</v>
      </c>
      <c r="N1720" s="2"/>
    </row>
    <row r="1721" spans="1:14" x14ac:dyDescent="0.35">
      <c r="A1721" t="s">
        <v>572</v>
      </c>
      <c r="B1721" t="s">
        <v>63</v>
      </c>
      <c r="C1721" t="s">
        <v>9</v>
      </c>
      <c r="D1721" t="s">
        <v>100</v>
      </c>
      <c r="E1721" t="s">
        <v>122</v>
      </c>
      <c r="G1721" t="str">
        <f>[1]Chemicals!A227</f>
        <v xml:space="preserve">     BC</v>
      </c>
      <c r="H1721" s="4">
        <f ca="1">[1]Chemicals!K227</f>
        <v>7.1831082160728945</v>
      </c>
      <c r="I1721" t="s">
        <v>127</v>
      </c>
      <c r="N1721" s="2"/>
    </row>
    <row r="1722" spans="1:14" x14ac:dyDescent="0.35">
      <c r="A1722" t="s">
        <v>572</v>
      </c>
      <c r="B1722" t="s">
        <v>63</v>
      </c>
      <c r="C1722" t="s">
        <v>9</v>
      </c>
      <c r="D1722" t="s">
        <v>100</v>
      </c>
      <c r="E1722" t="s">
        <v>122</v>
      </c>
      <c r="G1722" t="str">
        <f>[1]Chemicals!A228</f>
        <v xml:space="preserve">     OC</v>
      </c>
      <c r="H1722" s="4">
        <f ca="1">[1]Chemicals!K228</f>
        <v>11.833404953590524</v>
      </c>
      <c r="I1722" t="s">
        <v>127</v>
      </c>
      <c r="N1722" s="2"/>
    </row>
    <row r="1723" spans="1:14" x14ac:dyDescent="0.35">
      <c r="A1723" t="s">
        <v>572</v>
      </c>
      <c r="B1723" t="s">
        <v>63</v>
      </c>
      <c r="C1723" t="s">
        <v>9</v>
      </c>
      <c r="D1723" t="s">
        <v>100</v>
      </c>
      <c r="E1723" t="s">
        <v>122</v>
      </c>
      <c r="G1723" t="str">
        <f>[1]Chemicals!A229</f>
        <v xml:space="preserve">     CH4</v>
      </c>
      <c r="H1723" s="4">
        <f ca="1">[1]Chemicals!K229</f>
        <v>1544.3032595558009</v>
      </c>
      <c r="I1723" t="s">
        <v>127</v>
      </c>
      <c r="N1723" s="2"/>
    </row>
    <row r="1724" spans="1:14" x14ac:dyDescent="0.35">
      <c r="A1724" t="s">
        <v>572</v>
      </c>
      <c r="B1724" t="s">
        <v>63</v>
      </c>
      <c r="C1724" t="s">
        <v>9</v>
      </c>
      <c r="D1724" t="s">
        <v>100</v>
      </c>
      <c r="E1724" t="s">
        <v>122</v>
      </c>
      <c r="G1724" t="str">
        <f>[1]Chemicals!A230</f>
        <v xml:space="preserve">     N2O</v>
      </c>
      <c r="H1724" s="4">
        <f ca="1">[1]Chemicals!K230</f>
        <v>674.08236855968516</v>
      </c>
      <c r="I1724" t="s">
        <v>127</v>
      </c>
      <c r="N1724" s="2"/>
    </row>
    <row r="1725" spans="1:14" x14ac:dyDescent="0.35">
      <c r="A1725" t="s">
        <v>572</v>
      </c>
      <c r="B1725" t="s">
        <v>63</v>
      </c>
      <c r="C1725" t="s">
        <v>9</v>
      </c>
      <c r="D1725" t="s">
        <v>100</v>
      </c>
      <c r="E1725" t="s">
        <v>122</v>
      </c>
      <c r="G1725" t="str">
        <f>[1]Chemicals!A231</f>
        <v xml:space="preserve">     CO2</v>
      </c>
      <c r="H1725" s="4">
        <f ca="1">[1]Chemicals!K231</f>
        <v>418488.14015884767</v>
      </c>
      <c r="I1725" t="s">
        <v>127</v>
      </c>
      <c r="N1725" s="2"/>
    </row>
    <row r="1726" spans="1:14" x14ac:dyDescent="0.35">
      <c r="A1726" t="s">
        <v>572</v>
      </c>
      <c r="B1726" t="s">
        <v>63</v>
      </c>
      <c r="C1726" t="s">
        <v>9</v>
      </c>
      <c r="D1726" t="s">
        <v>100</v>
      </c>
      <c r="E1726" t="s">
        <v>122</v>
      </c>
      <c r="G1726" t="str">
        <f>[1]Chemicals!A232</f>
        <v>Urban emissions: grams/ton</v>
      </c>
      <c r="H1726" s="4">
        <f>[1]Chemicals!K232</f>
        <v>0</v>
      </c>
      <c r="I1726" t="s">
        <v>127</v>
      </c>
      <c r="N1726" s="2"/>
    </row>
    <row r="1727" spans="1:14" x14ac:dyDescent="0.35">
      <c r="A1727" t="s">
        <v>572</v>
      </c>
      <c r="B1727" t="s">
        <v>63</v>
      </c>
      <c r="C1727" t="s">
        <v>9</v>
      </c>
      <c r="D1727" t="s">
        <v>100</v>
      </c>
      <c r="E1727" t="s">
        <v>122</v>
      </c>
      <c r="G1727" t="str">
        <f>[1]Chemicals!A233</f>
        <v xml:space="preserve">     VOC</v>
      </c>
      <c r="H1727" s="4">
        <f ca="1">[1]Chemicals!K233</f>
        <v>5.8946633193547004</v>
      </c>
      <c r="I1727" t="s">
        <v>127</v>
      </c>
      <c r="N1727" s="2"/>
    </row>
    <row r="1728" spans="1:14" x14ac:dyDescent="0.35">
      <c r="A1728" t="s">
        <v>572</v>
      </c>
      <c r="B1728" t="s">
        <v>63</v>
      </c>
      <c r="C1728" t="s">
        <v>9</v>
      </c>
      <c r="D1728" t="s">
        <v>100</v>
      </c>
      <c r="E1728" t="s">
        <v>122</v>
      </c>
      <c r="G1728" t="str">
        <f>[1]Chemicals!A234</f>
        <v xml:space="preserve">     CO</v>
      </c>
      <c r="H1728" s="4">
        <f ca="1">[1]Chemicals!K234</f>
        <v>19.410722959201234</v>
      </c>
      <c r="I1728" t="s">
        <v>127</v>
      </c>
      <c r="N1728" s="2"/>
    </row>
    <row r="1729" spans="1:14" x14ac:dyDescent="0.35">
      <c r="A1729" t="s">
        <v>572</v>
      </c>
      <c r="B1729" t="s">
        <v>63</v>
      </c>
      <c r="C1729" t="s">
        <v>9</v>
      </c>
      <c r="D1729" t="s">
        <v>100</v>
      </c>
      <c r="E1729" t="s">
        <v>122</v>
      </c>
      <c r="G1729" t="str">
        <f>[1]Chemicals!A235</f>
        <v xml:space="preserve">     NOx</v>
      </c>
      <c r="H1729" s="4">
        <f ca="1">[1]Chemicals!K235</f>
        <v>29.644641381342229</v>
      </c>
      <c r="I1729" t="s">
        <v>127</v>
      </c>
      <c r="N1729" s="2"/>
    </row>
    <row r="1730" spans="1:14" x14ac:dyDescent="0.35">
      <c r="A1730" t="s">
        <v>572</v>
      </c>
      <c r="B1730" t="s">
        <v>63</v>
      </c>
      <c r="C1730" t="s">
        <v>9</v>
      </c>
      <c r="D1730" t="s">
        <v>100</v>
      </c>
      <c r="E1730" t="s">
        <v>122</v>
      </c>
      <c r="G1730" t="str">
        <f>[1]Chemicals!A236</f>
        <v xml:space="preserve">     PM10</v>
      </c>
      <c r="H1730" s="4">
        <f ca="1">[1]Chemicals!K236</f>
        <v>1.6485459975969805</v>
      </c>
      <c r="I1730" t="s">
        <v>127</v>
      </c>
      <c r="N1730" s="2"/>
    </row>
    <row r="1731" spans="1:14" x14ac:dyDescent="0.35">
      <c r="A1731" t="s">
        <v>572</v>
      </c>
      <c r="B1731" t="s">
        <v>63</v>
      </c>
      <c r="C1731" t="s">
        <v>9</v>
      </c>
      <c r="D1731" t="s">
        <v>100</v>
      </c>
      <c r="E1731" t="s">
        <v>122</v>
      </c>
      <c r="G1731" t="str">
        <f>[1]Chemicals!A237</f>
        <v xml:space="preserve">     PM2.5</v>
      </c>
      <c r="H1731" s="4">
        <f ca="1">[1]Chemicals!K237</f>
        <v>1.3929239970515932</v>
      </c>
      <c r="I1731" t="s">
        <v>127</v>
      </c>
      <c r="N1731" s="2"/>
    </row>
    <row r="1732" spans="1:14" x14ac:dyDescent="0.35">
      <c r="A1732" t="s">
        <v>572</v>
      </c>
      <c r="B1732" t="s">
        <v>63</v>
      </c>
      <c r="C1732" t="s">
        <v>9</v>
      </c>
      <c r="D1732" t="s">
        <v>100</v>
      </c>
      <c r="E1732" t="s">
        <v>122</v>
      </c>
      <c r="G1732" t="str">
        <f>[1]Chemicals!A238</f>
        <v xml:space="preserve">     SOx</v>
      </c>
      <c r="H1732" s="4">
        <f ca="1">[1]Chemicals!K238</f>
        <v>9.6435331182837682</v>
      </c>
      <c r="I1732" t="s">
        <v>127</v>
      </c>
      <c r="N1732" s="2"/>
    </row>
    <row r="1733" spans="1:14" x14ac:dyDescent="0.35">
      <c r="A1733" t="s">
        <v>572</v>
      </c>
      <c r="B1733" t="s">
        <v>63</v>
      </c>
      <c r="C1733" t="s">
        <v>9</v>
      </c>
      <c r="D1733" t="s">
        <v>100</v>
      </c>
      <c r="E1733" t="s">
        <v>122</v>
      </c>
      <c r="G1733" t="str">
        <f>[1]Chemicals!A239</f>
        <v xml:space="preserve">     BC</v>
      </c>
      <c r="H1733" s="4">
        <f ca="1">[1]Chemicals!K239</f>
        <v>0.13618062916263379</v>
      </c>
      <c r="I1733" t="s">
        <v>127</v>
      </c>
      <c r="N1733" s="2"/>
    </row>
    <row r="1734" spans="1:14" x14ac:dyDescent="0.35">
      <c r="A1734" t="s">
        <v>572</v>
      </c>
      <c r="B1734" t="s">
        <v>63</v>
      </c>
      <c r="C1734" t="s">
        <v>9</v>
      </c>
      <c r="D1734" t="s">
        <v>100</v>
      </c>
      <c r="E1734" t="s">
        <v>122</v>
      </c>
      <c r="G1734" t="str">
        <f>[1]Chemicals!A240</f>
        <v xml:space="preserve">     OC</v>
      </c>
      <c r="H1734" s="4">
        <f ca="1">[1]Chemicals!K240</f>
        <v>0.4476524752354904</v>
      </c>
      <c r="I1734" t="s">
        <v>127</v>
      </c>
      <c r="N1734" s="2"/>
    </row>
    <row r="1735" spans="1:14" x14ac:dyDescent="0.35">
      <c r="A1735" t="s">
        <v>572</v>
      </c>
      <c r="B1735" t="s">
        <v>24</v>
      </c>
      <c r="C1735" t="s">
        <v>259</v>
      </c>
      <c r="D1735" t="s">
        <v>100</v>
      </c>
      <c r="E1735" t="s">
        <v>122</v>
      </c>
      <c r="G1735" t="str">
        <f>[1]Chemicals!A213</f>
        <v>Energy: mmBtu/ton</v>
      </c>
      <c r="H1735" s="4">
        <f>[1]Chemicals!BH213</f>
        <v>0</v>
      </c>
      <c r="N1735" s="2"/>
    </row>
    <row r="1736" spans="1:14" x14ac:dyDescent="0.35">
      <c r="A1736" t="s">
        <v>572</v>
      </c>
      <c r="B1736" t="s">
        <v>24</v>
      </c>
      <c r="C1736" t="s">
        <v>259</v>
      </c>
      <c r="D1736" t="s">
        <v>100</v>
      </c>
      <c r="E1736" t="s">
        <v>122</v>
      </c>
      <c r="G1736" t="str">
        <f>[1]Chemicals!A214</f>
        <v xml:space="preserve">     Total energy</v>
      </c>
      <c r="H1736" s="4">
        <f ca="1">[1]Chemicals!BH214</f>
        <v>25.517016535924014</v>
      </c>
      <c r="I1736" t="s">
        <v>125</v>
      </c>
      <c r="N1736" s="2"/>
    </row>
    <row r="1737" spans="1:14" x14ac:dyDescent="0.35">
      <c r="A1737" t="s">
        <v>572</v>
      </c>
      <c r="B1737" t="s">
        <v>24</v>
      </c>
      <c r="C1737" t="s">
        <v>259</v>
      </c>
      <c r="D1737" t="s">
        <v>100</v>
      </c>
      <c r="E1737" t="s">
        <v>122</v>
      </c>
      <c r="G1737" t="str">
        <f>[1]Chemicals!A215</f>
        <v xml:space="preserve">     Fossil fuels</v>
      </c>
      <c r="H1737" s="4">
        <f ca="1">[1]Chemicals!BH215</f>
        <v>21.8121756070462</v>
      </c>
      <c r="I1737" t="s">
        <v>125</v>
      </c>
      <c r="N1737" s="2"/>
    </row>
    <row r="1738" spans="1:14" x14ac:dyDescent="0.35">
      <c r="A1738" t="s">
        <v>572</v>
      </c>
      <c r="B1738" t="s">
        <v>24</v>
      </c>
      <c r="C1738" t="s">
        <v>259</v>
      </c>
      <c r="D1738" t="s">
        <v>100</v>
      </c>
      <c r="E1738" t="s">
        <v>122</v>
      </c>
      <c r="G1738" t="str">
        <f>[1]Chemicals!A216</f>
        <v xml:space="preserve">     Coal</v>
      </c>
      <c r="H1738" s="4">
        <f ca="1">[1]Chemicals!BH216</f>
        <v>2.5634898667683732</v>
      </c>
      <c r="I1738" t="s">
        <v>125</v>
      </c>
      <c r="N1738" s="2"/>
    </row>
    <row r="1739" spans="1:14" x14ac:dyDescent="0.35">
      <c r="A1739" t="s">
        <v>572</v>
      </c>
      <c r="B1739" t="s">
        <v>24</v>
      </c>
      <c r="C1739" t="s">
        <v>259</v>
      </c>
      <c r="D1739" t="s">
        <v>100</v>
      </c>
      <c r="E1739" t="s">
        <v>122</v>
      </c>
      <c r="G1739" t="str">
        <f>[1]Chemicals!A217</f>
        <v xml:space="preserve">     Natural gas</v>
      </c>
      <c r="H1739" s="4">
        <f ca="1">[1]Chemicals!BH217</f>
        <v>18.560463438241857</v>
      </c>
      <c r="I1739" t="s">
        <v>125</v>
      </c>
      <c r="N1739" s="2"/>
    </row>
    <row r="1740" spans="1:14" x14ac:dyDescent="0.35">
      <c r="A1740" t="s">
        <v>572</v>
      </c>
      <c r="B1740" t="s">
        <v>24</v>
      </c>
      <c r="C1740" t="s">
        <v>259</v>
      </c>
      <c r="D1740" t="s">
        <v>100</v>
      </c>
      <c r="E1740" t="s">
        <v>122</v>
      </c>
      <c r="G1740" t="str">
        <f>[1]Chemicals!A218</f>
        <v xml:space="preserve">     Petroleum</v>
      </c>
      <c r="H1740" s="4">
        <f ca="1">[1]Chemicals!BH218</f>
        <v>0.68822230203597445</v>
      </c>
      <c r="I1740" t="s">
        <v>125</v>
      </c>
      <c r="N1740" s="2"/>
    </row>
    <row r="1741" spans="1:14" x14ac:dyDescent="0.35">
      <c r="A1741" t="s">
        <v>572</v>
      </c>
      <c r="B1741" t="s">
        <v>24</v>
      </c>
      <c r="C1741" t="s">
        <v>259</v>
      </c>
      <c r="D1741" t="s">
        <v>100</v>
      </c>
      <c r="E1741" t="s">
        <v>122</v>
      </c>
      <c r="G1741" t="str">
        <f>[1]Chemicals!A219</f>
        <v>Water consumption, gallons/ton</v>
      </c>
      <c r="H1741" s="4">
        <f ca="1">[1]Chemicals!BH219</f>
        <v>1044.6562048372286</v>
      </c>
      <c r="I1741" t="s">
        <v>136</v>
      </c>
      <c r="N1741" s="2"/>
    </row>
    <row r="1742" spans="1:14" x14ac:dyDescent="0.35">
      <c r="A1742" t="s">
        <v>572</v>
      </c>
      <c r="B1742" t="s">
        <v>24</v>
      </c>
      <c r="C1742" t="s">
        <v>259</v>
      </c>
      <c r="D1742" t="s">
        <v>100</v>
      </c>
      <c r="E1742" t="s">
        <v>122</v>
      </c>
      <c r="G1742" t="str">
        <f>[1]Chemicals!A220</f>
        <v>Total Emissions: grams/ton</v>
      </c>
      <c r="H1742" s="4">
        <f>[1]Chemicals!BH220</f>
        <v>0</v>
      </c>
      <c r="N1742" s="2"/>
    </row>
    <row r="1743" spans="1:14" x14ac:dyDescent="0.35">
      <c r="A1743" t="s">
        <v>572</v>
      </c>
      <c r="B1743" t="s">
        <v>24</v>
      </c>
      <c r="C1743" t="s">
        <v>259</v>
      </c>
      <c r="D1743" t="s">
        <v>100</v>
      </c>
      <c r="E1743" t="s">
        <v>122</v>
      </c>
      <c r="G1743" t="str">
        <f>[1]Chemicals!A221</f>
        <v xml:space="preserve">     VOC</v>
      </c>
      <c r="H1743" s="4">
        <f ca="1">[1]Chemicals!BH221</f>
        <v>237.4164156953604</v>
      </c>
      <c r="I1743" t="s">
        <v>127</v>
      </c>
      <c r="N1743" s="2"/>
    </row>
    <row r="1744" spans="1:14" x14ac:dyDescent="0.35">
      <c r="A1744" t="s">
        <v>572</v>
      </c>
      <c r="B1744" t="s">
        <v>24</v>
      </c>
      <c r="C1744" t="s">
        <v>259</v>
      </c>
      <c r="D1744" t="s">
        <v>100</v>
      </c>
      <c r="E1744" t="s">
        <v>122</v>
      </c>
      <c r="G1744" t="str">
        <f>[1]Chemicals!A222</f>
        <v xml:space="preserve">     CO</v>
      </c>
      <c r="H1744" s="4">
        <f ca="1">[1]Chemicals!BH222</f>
        <v>945.04020683624162</v>
      </c>
      <c r="I1744" t="s">
        <v>127</v>
      </c>
      <c r="N1744" s="2"/>
    </row>
    <row r="1745" spans="1:14" x14ac:dyDescent="0.35">
      <c r="A1745" t="s">
        <v>572</v>
      </c>
      <c r="B1745" t="s">
        <v>24</v>
      </c>
      <c r="C1745" t="s">
        <v>259</v>
      </c>
      <c r="D1745" t="s">
        <v>100</v>
      </c>
      <c r="E1745" t="s">
        <v>122</v>
      </c>
      <c r="G1745" t="str">
        <f>[1]Chemicals!A223</f>
        <v xml:space="preserve">     NOx</v>
      </c>
      <c r="H1745" s="4">
        <f ca="1">[1]Chemicals!BH223</f>
        <v>1377.1444090675477</v>
      </c>
      <c r="I1745" t="s">
        <v>127</v>
      </c>
      <c r="N1745" s="2"/>
    </row>
    <row r="1746" spans="1:14" x14ac:dyDescent="0.35">
      <c r="A1746" t="s">
        <v>572</v>
      </c>
      <c r="B1746" t="s">
        <v>24</v>
      </c>
      <c r="C1746" t="s">
        <v>259</v>
      </c>
      <c r="D1746" t="s">
        <v>100</v>
      </c>
      <c r="E1746" t="s">
        <v>122</v>
      </c>
      <c r="G1746" t="str">
        <f>[1]Chemicals!A224</f>
        <v xml:space="preserve">     PM10</v>
      </c>
      <c r="H1746" s="4">
        <f ca="1">[1]Chemicals!BH224</f>
        <v>108.39101985177805</v>
      </c>
      <c r="I1746" t="s">
        <v>127</v>
      </c>
      <c r="N1746" s="2"/>
    </row>
    <row r="1747" spans="1:14" x14ac:dyDescent="0.35">
      <c r="A1747" t="s">
        <v>572</v>
      </c>
      <c r="B1747" t="s">
        <v>24</v>
      </c>
      <c r="C1747" t="s">
        <v>259</v>
      </c>
      <c r="D1747" t="s">
        <v>100</v>
      </c>
      <c r="E1747" t="s">
        <v>122</v>
      </c>
      <c r="G1747" t="str">
        <f>[1]Chemicals!A225</f>
        <v xml:space="preserve">     PM2.5</v>
      </c>
      <c r="H1747" s="4">
        <f ca="1">[1]Chemicals!BH225</f>
        <v>78.435460607960621</v>
      </c>
      <c r="I1747" t="s">
        <v>127</v>
      </c>
      <c r="N1747" s="2"/>
    </row>
    <row r="1748" spans="1:14" x14ac:dyDescent="0.35">
      <c r="A1748" t="s">
        <v>572</v>
      </c>
      <c r="B1748" t="s">
        <v>24</v>
      </c>
      <c r="C1748" t="s">
        <v>259</v>
      </c>
      <c r="D1748" t="s">
        <v>100</v>
      </c>
      <c r="E1748" t="s">
        <v>122</v>
      </c>
      <c r="G1748" t="str">
        <f>[1]Chemicals!A226</f>
        <v xml:space="preserve">     SOx</v>
      </c>
      <c r="H1748" s="4">
        <f ca="1">[1]Chemicals!BH226</f>
        <v>576.19472359385657</v>
      </c>
      <c r="I1748" t="s">
        <v>127</v>
      </c>
      <c r="N1748" s="2"/>
    </row>
    <row r="1749" spans="1:14" x14ac:dyDescent="0.35">
      <c r="A1749" t="s">
        <v>572</v>
      </c>
      <c r="B1749" t="s">
        <v>24</v>
      </c>
      <c r="C1749" t="s">
        <v>259</v>
      </c>
      <c r="D1749" t="s">
        <v>100</v>
      </c>
      <c r="E1749" t="s">
        <v>122</v>
      </c>
      <c r="G1749" t="str">
        <f>[1]Chemicals!A227</f>
        <v xml:space="preserve">     BC</v>
      </c>
      <c r="H1749" s="4">
        <f ca="1">[1]Chemicals!BH227</f>
        <v>8.5407197264706394</v>
      </c>
      <c r="I1749" t="s">
        <v>127</v>
      </c>
      <c r="N1749" s="2"/>
    </row>
    <row r="1750" spans="1:14" x14ac:dyDescent="0.35">
      <c r="A1750" t="s">
        <v>572</v>
      </c>
      <c r="B1750" t="s">
        <v>24</v>
      </c>
      <c r="C1750" t="s">
        <v>259</v>
      </c>
      <c r="D1750" t="s">
        <v>100</v>
      </c>
      <c r="E1750" t="s">
        <v>122</v>
      </c>
      <c r="G1750" t="str">
        <f>[1]Chemicals!A228</f>
        <v xml:space="preserve">     OC</v>
      </c>
      <c r="H1750" s="4">
        <f ca="1">[1]Chemicals!BH228</f>
        <v>27.123594315363842</v>
      </c>
      <c r="I1750" t="s">
        <v>127</v>
      </c>
      <c r="N1750" s="2"/>
    </row>
    <row r="1751" spans="1:14" x14ac:dyDescent="0.35">
      <c r="A1751" t="s">
        <v>572</v>
      </c>
      <c r="B1751" t="s">
        <v>24</v>
      </c>
      <c r="C1751" t="s">
        <v>259</v>
      </c>
      <c r="D1751" t="s">
        <v>100</v>
      </c>
      <c r="E1751" t="s">
        <v>122</v>
      </c>
      <c r="G1751" t="str">
        <f>[1]Chemicals!A229</f>
        <v xml:space="preserve">     CH4</v>
      </c>
      <c r="H1751" s="4">
        <f ca="1">[1]Chemicals!BH229</f>
        <v>4034.8742295583152</v>
      </c>
      <c r="I1751" t="s">
        <v>127</v>
      </c>
      <c r="N1751" s="2"/>
    </row>
    <row r="1752" spans="1:14" x14ac:dyDescent="0.35">
      <c r="A1752" t="s">
        <v>572</v>
      </c>
      <c r="B1752" t="s">
        <v>24</v>
      </c>
      <c r="C1752" t="s">
        <v>259</v>
      </c>
      <c r="D1752" t="s">
        <v>100</v>
      </c>
      <c r="E1752" t="s">
        <v>122</v>
      </c>
      <c r="G1752" t="str">
        <f>[1]Chemicals!A230</f>
        <v xml:space="preserve">     N2O</v>
      </c>
      <c r="H1752" s="4">
        <f ca="1">[1]Chemicals!BH230</f>
        <v>33.118585065651828</v>
      </c>
      <c r="I1752" t="s">
        <v>127</v>
      </c>
      <c r="N1752" s="2"/>
    </row>
    <row r="1753" spans="1:14" x14ac:dyDescent="0.35">
      <c r="A1753" t="s">
        <v>572</v>
      </c>
      <c r="B1753" t="s">
        <v>24</v>
      </c>
      <c r="C1753" t="s">
        <v>259</v>
      </c>
      <c r="D1753" t="s">
        <v>100</v>
      </c>
      <c r="E1753" t="s">
        <v>122</v>
      </c>
      <c r="G1753" t="str">
        <f>[1]Chemicals!A231</f>
        <v xml:space="preserve">     CO2</v>
      </c>
      <c r="H1753" s="4">
        <f ca="1">[1]Chemicals!BH231</f>
        <v>1415631.2676685159</v>
      </c>
      <c r="I1753" t="s">
        <v>127</v>
      </c>
      <c r="N1753" s="2"/>
    </row>
    <row r="1754" spans="1:14" x14ac:dyDescent="0.35">
      <c r="A1754" t="s">
        <v>572</v>
      </c>
      <c r="B1754" t="s">
        <v>24</v>
      </c>
      <c r="C1754" t="s">
        <v>259</v>
      </c>
      <c r="D1754" t="s">
        <v>100</v>
      </c>
      <c r="E1754" t="s">
        <v>122</v>
      </c>
      <c r="G1754" t="str">
        <f>[1]Chemicals!A232</f>
        <v>Urban emissions: grams/ton</v>
      </c>
      <c r="H1754" s="4">
        <f>[1]Chemicals!BH232</f>
        <v>0</v>
      </c>
      <c r="I1754" t="s">
        <v>127</v>
      </c>
      <c r="N1754" s="2"/>
    </row>
    <row r="1755" spans="1:14" x14ac:dyDescent="0.35">
      <c r="A1755" t="s">
        <v>572</v>
      </c>
      <c r="B1755" t="s">
        <v>24</v>
      </c>
      <c r="C1755" t="s">
        <v>259</v>
      </c>
      <c r="D1755" t="s">
        <v>100</v>
      </c>
      <c r="E1755" t="s">
        <v>122</v>
      </c>
      <c r="G1755" t="str">
        <f>[1]Chemicals!A233</f>
        <v xml:space="preserve">     VOC</v>
      </c>
      <c r="H1755" s="4">
        <f ca="1">[1]Chemicals!BH233</f>
        <v>13.927337607677265</v>
      </c>
      <c r="I1755" t="s">
        <v>127</v>
      </c>
      <c r="N1755" s="2"/>
    </row>
    <row r="1756" spans="1:14" x14ac:dyDescent="0.35">
      <c r="A1756" t="s">
        <v>572</v>
      </c>
      <c r="B1756" t="s">
        <v>24</v>
      </c>
      <c r="C1756" t="s">
        <v>259</v>
      </c>
      <c r="D1756" t="s">
        <v>100</v>
      </c>
      <c r="E1756" t="s">
        <v>122</v>
      </c>
      <c r="G1756" t="str">
        <f>[1]Chemicals!A234</f>
        <v xml:space="preserve">     CO</v>
      </c>
      <c r="H1756" s="4">
        <f ca="1">[1]Chemicals!BH234</f>
        <v>77.864277051767033</v>
      </c>
      <c r="I1756" t="s">
        <v>127</v>
      </c>
      <c r="N1756" s="2"/>
    </row>
    <row r="1757" spans="1:14" x14ac:dyDescent="0.35">
      <c r="A1757" t="s">
        <v>572</v>
      </c>
      <c r="B1757" t="s">
        <v>24</v>
      </c>
      <c r="C1757" t="s">
        <v>259</v>
      </c>
      <c r="D1757" t="s">
        <v>100</v>
      </c>
      <c r="E1757" t="s">
        <v>122</v>
      </c>
      <c r="G1757" t="str">
        <f>[1]Chemicals!A235</f>
        <v xml:space="preserve">     NOx</v>
      </c>
      <c r="H1757" s="4">
        <f ca="1">[1]Chemicals!BH235</f>
        <v>127.94322715685539</v>
      </c>
      <c r="I1757" t="s">
        <v>127</v>
      </c>
      <c r="N1757" s="2"/>
    </row>
    <row r="1758" spans="1:14" x14ac:dyDescent="0.35">
      <c r="A1758" t="s">
        <v>572</v>
      </c>
      <c r="B1758" t="s">
        <v>24</v>
      </c>
      <c r="C1758" t="s">
        <v>259</v>
      </c>
      <c r="D1758" t="s">
        <v>100</v>
      </c>
      <c r="E1758" t="s">
        <v>122</v>
      </c>
      <c r="G1758" t="str">
        <f>[1]Chemicals!A236</f>
        <v xml:space="preserve">     PM10</v>
      </c>
      <c r="H1758" s="4">
        <f ca="1">[1]Chemicals!BH236</f>
        <v>11.782558311326129</v>
      </c>
      <c r="I1758" t="s">
        <v>127</v>
      </c>
      <c r="N1758" s="2"/>
    </row>
    <row r="1759" spans="1:14" x14ac:dyDescent="0.35">
      <c r="A1759" t="s">
        <v>572</v>
      </c>
      <c r="B1759" t="s">
        <v>24</v>
      </c>
      <c r="C1759" t="s">
        <v>259</v>
      </c>
      <c r="D1759" t="s">
        <v>100</v>
      </c>
      <c r="E1759" t="s">
        <v>122</v>
      </c>
      <c r="G1759" t="str">
        <f>[1]Chemicals!A237</f>
        <v xml:space="preserve">     PM2.5</v>
      </c>
      <c r="H1759" s="4">
        <f ca="1">[1]Chemicals!BH237</f>
        <v>10.290086781997518</v>
      </c>
      <c r="I1759" t="s">
        <v>127</v>
      </c>
      <c r="N1759" s="2"/>
    </row>
    <row r="1760" spans="1:14" x14ac:dyDescent="0.35">
      <c r="A1760" t="s">
        <v>572</v>
      </c>
      <c r="B1760" t="s">
        <v>24</v>
      </c>
      <c r="C1760" t="s">
        <v>259</v>
      </c>
      <c r="D1760" t="s">
        <v>100</v>
      </c>
      <c r="E1760" t="s">
        <v>122</v>
      </c>
      <c r="G1760" t="str">
        <f>[1]Chemicals!A238</f>
        <v xml:space="preserve">     SOx</v>
      </c>
      <c r="H1760" s="4">
        <f ca="1">[1]Chemicals!BH238</f>
        <v>76.691726439114021</v>
      </c>
      <c r="I1760" t="s">
        <v>127</v>
      </c>
      <c r="N1760" s="2"/>
    </row>
    <row r="1761" spans="1:14" x14ac:dyDescent="0.35">
      <c r="A1761" t="s">
        <v>572</v>
      </c>
      <c r="B1761" t="s">
        <v>24</v>
      </c>
      <c r="C1761" t="s">
        <v>259</v>
      </c>
      <c r="D1761" t="s">
        <v>100</v>
      </c>
      <c r="E1761" t="s">
        <v>122</v>
      </c>
      <c r="G1761" t="str">
        <f>[1]Chemicals!A239</f>
        <v xml:space="preserve">     BC</v>
      </c>
      <c r="H1761" s="4">
        <f ca="1">[1]Chemicals!BH239</f>
        <v>0.53296562807054948</v>
      </c>
      <c r="I1761" t="s">
        <v>127</v>
      </c>
      <c r="N1761" s="2"/>
    </row>
    <row r="1762" spans="1:14" x14ac:dyDescent="0.35">
      <c r="A1762" t="s">
        <v>572</v>
      </c>
      <c r="B1762" t="s">
        <v>24</v>
      </c>
      <c r="C1762" t="s">
        <v>259</v>
      </c>
      <c r="D1762" t="s">
        <v>100</v>
      </c>
      <c r="E1762" t="s">
        <v>122</v>
      </c>
      <c r="G1762" t="str">
        <f>[1]Chemicals!A240</f>
        <v xml:space="preserve">     OC</v>
      </c>
      <c r="H1762" s="4">
        <f ca="1">[1]Chemicals!BH240</f>
        <v>3.3561994328076445</v>
      </c>
      <c r="I1762" t="s">
        <v>127</v>
      </c>
      <c r="N1762" s="2"/>
    </row>
    <row r="1763" spans="1:14" x14ac:dyDescent="0.35">
      <c r="A1763" t="s">
        <v>572</v>
      </c>
      <c r="B1763" t="s">
        <v>73</v>
      </c>
      <c r="C1763" t="s">
        <v>260</v>
      </c>
      <c r="D1763" t="s">
        <v>16</v>
      </c>
      <c r="E1763" t="s">
        <v>122</v>
      </c>
      <c r="G1763" t="str">
        <f>[1]Catalyst!A166</f>
        <v>Energy: mmBtu/ton</v>
      </c>
      <c r="H1763" s="4">
        <f>[1]Catalyst!V166</f>
        <v>0</v>
      </c>
      <c r="N1763" s="2"/>
    </row>
    <row r="1764" spans="1:14" x14ac:dyDescent="0.35">
      <c r="A1764" t="s">
        <v>572</v>
      </c>
      <c r="B1764" t="s">
        <v>73</v>
      </c>
      <c r="C1764" t="s">
        <v>260</v>
      </c>
      <c r="D1764" t="s">
        <v>16</v>
      </c>
      <c r="E1764" t="s">
        <v>122</v>
      </c>
      <c r="G1764" t="str">
        <f>[1]Catalyst!A167</f>
        <v xml:space="preserve">     Total energy</v>
      </c>
      <c r="H1764" s="4">
        <f ca="1">[1]Catalyst!V167</f>
        <v>12.929203310959068</v>
      </c>
      <c r="I1764" t="s">
        <v>125</v>
      </c>
      <c r="N1764" s="2"/>
    </row>
    <row r="1765" spans="1:14" x14ac:dyDescent="0.35">
      <c r="A1765" t="s">
        <v>572</v>
      </c>
      <c r="B1765" t="s">
        <v>73</v>
      </c>
      <c r="C1765" t="s">
        <v>260</v>
      </c>
      <c r="D1765" t="s">
        <v>16</v>
      </c>
      <c r="E1765" t="s">
        <v>122</v>
      </c>
      <c r="G1765" t="str">
        <f>[1]Catalyst!A168</f>
        <v xml:space="preserve">     Fossil fuels</v>
      </c>
      <c r="H1765" s="4">
        <f ca="1">[1]Catalyst!V168</f>
        <v>11.59308348896735</v>
      </c>
      <c r="I1765" t="s">
        <v>125</v>
      </c>
      <c r="N1765" s="2"/>
    </row>
    <row r="1766" spans="1:14" x14ac:dyDescent="0.35">
      <c r="A1766" t="s">
        <v>572</v>
      </c>
      <c r="B1766" t="s">
        <v>73</v>
      </c>
      <c r="C1766" t="s">
        <v>260</v>
      </c>
      <c r="D1766" t="s">
        <v>16</v>
      </c>
      <c r="E1766" t="s">
        <v>122</v>
      </c>
      <c r="G1766" t="str">
        <f>[1]Catalyst!A169</f>
        <v xml:space="preserve">     Coal</v>
      </c>
      <c r="H1766" s="4">
        <f ca="1">[1]Catalyst!V169</f>
        <v>0.72318386157840431</v>
      </c>
      <c r="I1766" t="s">
        <v>125</v>
      </c>
      <c r="N1766" s="2"/>
    </row>
    <row r="1767" spans="1:14" x14ac:dyDescent="0.35">
      <c r="A1767" t="s">
        <v>572</v>
      </c>
      <c r="B1767" t="s">
        <v>73</v>
      </c>
      <c r="C1767" t="s">
        <v>260</v>
      </c>
      <c r="D1767" t="s">
        <v>16</v>
      </c>
      <c r="E1767" t="s">
        <v>122</v>
      </c>
      <c r="G1767" t="str">
        <f>[1]Catalyst!A170</f>
        <v xml:space="preserve">     Natural gas</v>
      </c>
      <c r="H1767" s="4">
        <f ca="1">[1]Catalyst!V170</f>
        <v>6.7574208309736461</v>
      </c>
      <c r="I1767" t="s">
        <v>125</v>
      </c>
      <c r="N1767" s="2"/>
    </row>
    <row r="1768" spans="1:14" x14ac:dyDescent="0.35">
      <c r="A1768" t="s">
        <v>572</v>
      </c>
      <c r="B1768" t="s">
        <v>73</v>
      </c>
      <c r="C1768" t="s">
        <v>260</v>
      </c>
      <c r="D1768" t="s">
        <v>16</v>
      </c>
      <c r="E1768" t="s">
        <v>122</v>
      </c>
      <c r="G1768" t="str">
        <f>[1]Catalyst!A171</f>
        <v xml:space="preserve">     Petroleum</v>
      </c>
      <c r="H1768" s="4">
        <f ca="1">[1]Catalyst!V171</f>
        <v>4.1124787964153002</v>
      </c>
      <c r="I1768" t="s">
        <v>125</v>
      </c>
      <c r="N1768" s="2"/>
    </row>
    <row r="1769" spans="1:14" x14ac:dyDescent="0.35">
      <c r="A1769" t="s">
        <v>572</v>
      </c>
      <c r="B1769" t="s">
        <v>73</v>
      </c>
      <c r="C1769" t="s">
        <v>260</v>
      </c>
      <c r="D1769" t="s">
        <v>16</v>
      </c>
      <c r="E1769" t="s">
        <v>122</v>
      </c>
      <c r="G1769" t="str">
        <f>[1]Catalyst!A172</f>
        <v>Water consumption, gallons/ton</v>
      </c>
      <c r="H1769" s="4">
        <f ca="1">[1]Catalyst!V172</f>
        <v>8687.87628571403</v>
      </c>
      <c r="I1769" t="s">
        <v>136</v>
      </c>
      <c r="N1769" s="2"/>
    </row>
    <row r="1770" spans="1:14" x14ac:dyDescent="0.35">
      <c r="A1770" t="s">
        <v>572</v>
      </c>
      <c r="B1770" t="s">
        <v>73</v>
      </c>
      <c r="C1770" t="s">
        <v>260</v>
      </c>
      <c r="D1770" t="s">
        <v>16</v>
      </c>
      <c r="E1770" t="s">
        <v>122</v>
      </c>
      <c r="G1770" t="str">
        <f>[1]Catalyst!A173</f>
        <v>Total Emissions: grams/ton</v>
      </c>
      <c r="H1770" s="4">
        <f>[1]Catalyst!V173</f>
        <v>0</v>
      </c>
      <c r="N1770" s="2"/>
    </row>
    <row r="1771" spans="1:14" x14ac:dyDescent="0.35">
      <c r="A1771" t="s">
        <v>572</v>
      </c>
      <c r="B1771" t="s">
        <v>73</v>
      </c>
      <c r="C1771" t="s">
        <v>260</v>
      </c>
      <c r="D1771" t="s">
        <v>16</v>
      </c>
      <c r="E1771" t="s">
        <v>122</v>
      </c>
      <c r="G1771" t="str">
        <f>[1]Catalyst!A174</f>
        <v xml:space="preserve">     VOC</v>
      </c>
      <c r="H1771" s="4">
        <f ca="1">[1]Catalyst!V174</f>
        <v>276.38245660680599</v>
      </c>
      <c r="I1771" t="s">
        <v>127</v>
      </c>
      <c r="N1771" s="2"/>
    </row>
    <row r="1772" spans="1:14" x14ac:dyDescent="0.35">
      <c r="A1772" t="s">
        <v>572</v>
      </c>
      <c r="B1772" t="s">
        <v>73</v>
      </c>
      <c r="C1772" t="s">
        <v>260</v>
      </c>
      <c r="D1772" t="s">
        <v>16</v>
      </c>
      <c r="E1772" t="s">
        <v>122</v>
      </c>
      <c r="G1772" t="str">
        <f>[1]Catalyst!A175</f>
        <v xml:space="preserve">     CO</v>
      </c>
      <c r="H1772" s="4">
        <f ca="1">[1]Catalyst!V175</f>
        <v>726.44177623232349</v>
      </c>
      <c r="I1772" t="s">
        <v>127</v>
      </c>
      <c r="N1772" s="2"/>
    </row>
    <row r="1773" spans="1:14" x14ac:dyDescent="0.35">
      <c r="A1773" t="s">
        <v>572</v>
      </c>
      <c r="B1773" t="s">
        <v>73</v>
      </c>
      <c r="C1773" t="s">
        <v>260</v>
      </c>
      <c r="D1773" t="s">
        <v>16</v>
      </c>
      <c r="E1773" t="s">
        <v>122</v>
      </c>
      <c r="G1773" t="str">
        <f>[1]Catalyst!A176</f>
        <v xml:space="preserve">     NOx</v>
      </c>
      <c r="H1773" s="4">
        <f ca="1">[1]Catalyst!V176</f>
        <v>3940.9624478252408</v>
      </c>
      <c r="I1773" t="s">
        <v>127</v>
      </c>
      <c r="N1773" s="2"/>
    </row>
    <row r="1774" spans="1:14" x14ac:dyDescent="0.35">
      <c r="A1774" t="s">
        <v>572</v>
      </c>
      <c r="B1774" t="s">
        <v>73</v>
      </c>
      <c r="C1774" t="s">
        <v>260</v>
      </c>
      <c r="D1774" t="s">
        <v>16</v>
      </c>
      <c r="E1774" t="s">
        <v>122</v>
      </c>
      <c r="G1774" t="str">
        <f>[1]Catalyst!A177</f>
        <v xml:space="preserve">     PM10</v>
      </c>
      <c r="H1774" s="4">
        <f ca="1">[1]Catalyst!V177</f>
        <v>926.88298752652338</v>
      </c>
      <c r="I1774" t="s">
        <v>127</v>
      </c>
      <c r="N1774" s="2"/>
    </row>
    <row r="1775" spans="1:14" x14ac:dyDescent="0.35">
      <c r="A1775" t="s">
        <v>572</v>
      </c>
      <c r="B1775" t="s">
        <v>73</v>
      </c>
      <c r="C1775" t="s">
        <v>260</v>
      </c>
      <c r="D1775" t="s">
        <v>16</v>
      </c>
      <c r="E1775" t="s">
        <v>122</v>
      </c>
      <c r="G1775" t="str">
        <f>[1]Catalyst!A178</f>
        <v xml:space="preserve">     PM2.5</v>
      </c>
      <c r="H1775" s="4">
        <f ca="1">[1]Catalyst!V178</f>
        <v>731.69567285684502</v>
      </c>
      <c r="I1775" t="s">
        <v>127</v>
      </c>
      <c r="N1775" s="2"/>
    </row>
    <row r="1776" spans="1:14" x14ac:dyDescent="0.35">
      <c r="A1776" t="s">
        <v>572</v>
      </c>
      <c r="B1776" t="s">
        <v>73</v>
      </c>
      <c r="C1776" t="s">
        <v>260</v>
      </c>
      <c r="D1776" t="s">
        <v>16</v>
      </c>
      <c r="E1776" t="s">
        <v>122</v>
      </c>
      <c r="G1776" t="str">
        <f>[1]Catalyst!A179</f>
        <v xml:space="preserve">     SOx</v>
      </c>
      <c r="H1776" s="4">
        <f ca="1">[1]Catalyst!V179</f>
        <v>9855.3923131342999</v>
      </c>
      <c r="I1776" t="s">
        <v>127</v>
      </c>
      <c r="N1776" s="2"/>
    </row>
    <row r="1777" spans="1:14" x14ac:dyDescent="0.35">
      <c r="A1777" t="s">
        <v>572</v>
      </c>
      <c r="B1777" t="s">
        <v>73</v>
      </c>
      <c r="C1777" t="s">
        <v>260</v>
      </c>
      <c r="D1777" t="s">
        <v>16</v>
      </c>
      <c r="E1777" t="s">
        <v>122</v>
      </c>
      <c r="G1777" t="str">
        <f>[1]Catalyst!A180</f>
        <v xml:space="preserve">     BC</v>
      </c>
      <c r="H1777" s="4">
        <f ca="1">[1]Catalyst!V180</f>
        <v>36.38377011044382</v>
      </c>
      <c r="I1777" t="s">
        <v>127</v>
      </c>
      <c r="N1777" s="2"/>
    </row>
    <row r="1778" spans="1:14" x14ac:dyDescent="0.35">
      <c r="A1778" t="s">
        <v>572</v>
      </c>
      <c r="B1778" t="s">
        <v>73</v>
      </c>
      <c r="C1778" t="s">
        <v>260</v>
      </c>
      <c r="D1778" t="s">
        <v>16</v>
      </c>
      <c r="E1778" t="s">
        <v>122</v>
      </c>
      <c r="G1778" t="str">
        <f>[1]Catalyst!A181</f>
        <v xml:space="preserve">     OC</v>
      </c>
      <c r="H1778" s="4">
        <f ca="1">[1]Catalyst!V181</f>
        <v>87.357942416518028</v>
      </c>
      <c r="I1778" t="s">
        <v>127</v>
      </c>
      <c r="N1778" s="2"/>
    </row>
    <row r="1779" spans="1:14" x14ac:dyDescent="0.35">
      <c r="A1779" t="s">
        <v>572</v>
      </c>
      <c r="B1779" t="s">
        <v>73</v>
      </c>
      <c r="C1779" t="s">
        <v>260</v>
      </c>
      <c r="D1779" t="s">
        <v>16</v>
      </c>
      <c r="E1779" t="s">
        <v>122</v>
      </c>
      <c r="G1779" t="str">
        <f>[1]Catalyst!A182</f>
        <v xml:space="preserve">     CH4</v>
      </c>
      <c r="H1779" s="4">
        <f ca="1">[1]Catalyst!V182</f>
        <v>1770.5254549023698</v>
      </c>
      <c r="I1779" t="s">
        <v>127</v>
      </c>
      <c r="N1779" s="2"/>
    </row>
    <row r="1780" spans="1:14" x14ac:dyDescent="0.35">
      <c r="A1780" t="s">
        <v>572</v>
      </c>
      <c r="B1780" t="s">
        <v>73</v>
      </c>
      <c r="C1780" t="s">
        <v>260</v>
      </c>
      <c r="D1780" t="s">
        <v>16</v>
      </c>
      <c r="E1780" t="s">
        <v>122</v>
      </c>
      <c r="G1780" t="str">
        <f>[1]Catalyst!A183</f>
        <v xml:space="preserve">     N2O</v>
      </c>
      <c r="H1780" s="4">
        <f ca="1">[1]Catalyst!V183</f>
        <v>19.768184854730414</v>
      </c>
      <c r="I1780" t="s">
        <v>127</v>
      </c>
      <c r="N1780" s="2"/>
    </row>
    <row r="1781" spans="1:14" x14ac:dyDescent="0.35">
      <c r="A1781" t="s">
        <v>572</v>
      </c>
      <c r="B1781" t="s">
        <v>73</v>
      </c>
      <c r="C1781" t="s">
        <v>260</v>
      </c>
      <c r="D1781" t="s">
        <v>16</v>
      </c>
      <c r="E1781" t="s">
        <v>122</v>
      </c>
      <c r="G1781" t="str">
        <f>[1]Catalyst!A184</f>
        <v xml:space="preserve">     CO2</v>
      </c>
      <c r="H1781" s="4">
        <f ca="1">[1]Catalyst!V184</f>
        <v>806146.101353626</v>
      </c>
      <c r="I1781" t="s">
        <v>127</v>
      </c>
      <c r="N1781" s="2"/>
    </row>
    <row r="1782" spans="1:14" x14ac:dyDescent="0.35">
      <c r="A1782" t="s">
        <v>572</v>
      </c>
      <c r="B1782" t="s">
        <v>73</v>
      </c>
      <c r="C1782" t="s">
        <v>260</v>
      </c>
      <c r="D1782" t="s">
        <v>16</v>
      </c>
      <c r="E1782" t="s">
        <v>122</v>
      </c>
      <c r="G1782" t="str">
        <f>[1]Catalyst!A185</f>
        <v>Urban emissions: grams/ton</v>
      </c>
      <c r="H1782" s="4">
        <f>[1]Catalyst!V185</f>
        <v>0</v>
      </c>
      <c r="N1782" s="2"/>
    </row>
    <row r="1783" spans="1:14" x14ac:dyDescent="0.35">
      <c r="A1783" t="s">
        <v>572</v>
      </c>
      <c r="B1783" t="s">
        <v>73</v>
      </c>
      <c r="C1783" t="s">
        <v>260</v>
      </c>
      <c r="D1783" t="s">
        <v>16</v>
      </c>
      <c r="E1783" t="s">
        <v>122</v>
      </c>
      <c r="G1783" t="str">
        <f>[1]Catalyst!A186</f>
        <v xml:space="preserve">     VOC</v>
      </c>
      <c r="H1783" s="4">
        <f ca="1">[1]Catalyst!V186</f>
        <v>19.814472910419344</v>
      </c>
      <c r="I1783" t="s">
        <v>127</v>
      </c>
      <c r="N1783" s="2"/>
    </row>
    <row r="1784" spans="1:14" x14ac:dyDescent="0.35">
      <c r="A1784" t="s">
        <v>572</v>
      </c>
      <c r="B1784" t="s">
        <v>73</v>
      </c>
      <c r="C1784" t="s">
        <v>260</v>
      </c>
      <c r="D1784" t="s">
        <v>16</v>
      </c>
      <c r="E1784" t="s">
        <v>122</v>
      </c>
      <c r="G1784" t="str">
        <f>[1]Catalyst!A187</f>
        <v xml:space="preserve">     CO</v>
      </c>
      <c r="H1784" s="4">
        <f ca="1">[1]Catalyst!V187</f>
        <v>49.267708622257892</v>
      </c>
      <c r="I1784" t="s">
        <v>127</v>
      </c>
      <c r="N1784" s="2"/>
    </row>
    <row r="1785" spans="1:14" x14ac:dyDescent="0.35">
      <c r="A1785" t="s">
        <v>572</v>
      </c>
      <c r="B1785" t="s">
        <v>73</v>
      </c>
      <c r="C1785" t="s">
        <v>260</v>
      </c>
      <c r="D1785" t="s">
        <v>16</v>
      </c>
      <c r="E1785" t="s">
        <v>122</v>
      </c>
      <c r="G1785" t="str">
        <f>[1]Catalyst!A188</f>
        <v xml:space="preserve">     NOx</v>
      </c>
      <c r="H1785" s="4">
        <f ca="1">[1]Catalyst!V188</f>
        <v>186.98133794994729</v>
      </c>
      <c r="I1785" t="s">
        <v>127</v>
      </c>
      <c r="N1785" s="2"/>
    </row>
    <row r="1786" spans="1:14" x14ac:dyDescent="0.35">
      <c r="A1786" t="s">
        <v>572</v>
      </c>
      <c r="B1786" t="s">
        <v>73</v>
      </c>
      <c r="C1786" t="s">
        <v>260</v>
      </c>
      <c r="D1786" t="s">
        <v>16</v>
      </c>
      <c r="E1786" t="s">
        <v>122</v>
      </c>
      <c r="G1786" t="str">
        <f>[1]Catalyst!A189</f>
        <v xml:space="preserve">     PM10</v>
      </c>
      <c r="H1786" s="4">
        <f ca="1">[1]Catalyst!V189</f>
        <v>15.405882622328232</v>
      </c>
      <c r="I1786" t="s">
        <v>127</v>
      </c>
      <c r="N1786" s="2"/>
    </row>
    <row r="1787" spans="1:14" x14ac:dyDescent="0.35">
      <c r="A1787" t="s">
        <v>572</v>
      </c>
      <c r="B1787" t="s">
        <v>73</v>
      </c>
      <c r="C1787" t="s">
        <v>260</v>
      </c>
      <c r="D1787" t="s">
        <v>16</v>
      </c>
      <c r="E1787" t="s">
        <v>122</v>
      </c>
      <c r="G1787" t="str">
        <f>[1]Catalyst!A190</f>
        <v xml:space="preserve">     PM2.5</v>
      </c>
      <c r="H1787" s="4">
        <f ca="1">[1]Catalyst!V190</f>
        <v>13.806644645759469</v>
      </c>
      <c r="I1787" t="s">
        <v>127</v>
      </c>
      <c r="N1787" s="2"/>
    </row>
    <row r="1788" spans="1:14" x14ac:dyDescent="0.35">
      <c r="A1788" t="s">
        <v>572</v>
      </c>
      <c r="B1788" t="s">
        <v>73</v>
      </c>
      <c r="C1788" t="s">
        <v>260</v>
      </c>
      <c r="D1788" t="s">
        <v>16</v>
      </c>
      <c r="E1788" t="s">
        <v>122</v>
      </c>
      <c r="G1788" t="str">
        <f>[1]Catalyst!A191</f>
        <v xml:space="preserve">     SOx</v>
      </c>
      <c r="H1788" s="4">
        <f ca="1">[1]Catalyst!V191</f>
        <v>105.11780762690792</v>
      </c>
      <c r="I1788" t="s">
        <v>127</v>
      </c>
      <c r="N1788" s="2"/>
    </row>
    <row r="1789" spans="1:14" x14ac:dyDescent="0.35">
      <c r="A1789" t="s">
        <v>572</v>
      </c>
      <c r="B1789" t="s">
        <v>73</v>
      </c>
      <c r="C1789" t="s">
        <v>260</v>
      </c>
      <c r="D1789" t="s">
        <v>16</v>
      </c>
      <c r="E1789" t="s">
        <v>122</v>
      </c>
      <c r="G1789" t="str">
        <f>[1]Catalyst!A192</f>
        <v xml:space="preserve">     BC</v>
      </c>
      <c r="H1789" s="4">
        <f ca="1">[1]Catalyst!V192</f>
        <v>1.6863344734945409</v>
      </c>
      <c r="I1789" t="s">
        <v>127</v>
      </c>
      <c r="N1789" s="2"/>
    </row>
    <row r="1790" spans="1:14" x14ac:dyDescent="0.35">
      <c r="A1790" t="s">
        <v>572</v>
      </c>
      <c r="B1790" t="s">
        <v>73</v>
      </c>
      <c r="C1790" t="s">
        <v>260</v>
      </c>
      <c r="D1790" t="s">
        <v>16</v>
      </c>
      <c r="E1790" t="s">
        <v>122</v>
      </c>
      <c r="G1790" t="str">
        <f>[1]Catalyst!A193</f>
        <v xml:space="preserve">     OC</v>
      </c>
      <c r="H1790" s="4">
        <f ca="1">[1]Catalyst!V193</f>
        <v>5.0870594581901445</v>
      </c>
      <c r="I1790" t="s">
        <v>127</v>
      </c>
      <c r="N1790" s="2"/>
    </row>
    <row r="1791" spans="1:14" x14ac:dyDescent="0.35">
      <c r="A1791" t="s">
        <v>572</v>
      </c>
      <c r="B1791" t="s">
        <v>10</v>
      </c>
      <c r="C1791" t="s">
        <v>9</v>
      </c>
      <c r="D1791" t="s">
        <v>100</v>
      </c>
      <c r="E1791" t="s">
        <v>122</v>
      </c>
      <c r="G1791" t="str">
        <f>[1]Chemicals!A213</f>
        <v>Energy: mmBtu/ton</v>
      </c>
      <c r="H1791" s="4">
        <f>[1]Chemicals!K213</f>
        <v>0</v>
      </c>
      <c r="N1791" s="2"/>
    </row>
    <row r="1792" spans="1:14" x14ac:dyDescent="0.35">
      <c r="A1792" t="s">
        <v>572</v>
      </c>
      <c r="B1792" t="s">
        <v>10</v>
      </c>
      <c r="C1792" t="s">
        <v>9</v>
      </c>
      <c r="D1792" t="s">
        <v>100</v>
      </c>
      <c r="E1792" t="s">
        <v>122</v>
      </c>
      <c r="G1792" t="str">
        <f>[1]Chemicals!A214</f>
        <v xml:space="preserve">     Total energy</v>
      </c>
      <c r="H1792" s="4">
        <f ca="1">[1]Chemicals!K214</f>
        <v>29.047021581084458</v>
      </c>
      <c r="I1792" t="s">
        <v>125</v>
      </c>
      <c r="N1792" s="2"/>
    </row>
    <row r="1793" spans="1:14" x14ac:dyDescent="0.35">
      <c r="A1793" t="s">
        <v>572</v>
      </c>
      <c r="B1793" t="s">
        <v>10</v>
      </c>
      <c r="C1793" t="s">
        <v>9</v>
      </c>
      <c r="D1793" t="s">
        <v>100</v>
      </c>
      <c r="E1793" t="s">
        <v>122</v>
      </c>
      <c r="G1793" t="str">
        <f>[1]Chemicals!A215</f>
        <v xml:space="preserve">     Fossil fuels</v>
      </c>
      <c r="H1793" s="4">
        <f ca="1">[1]Chemicals!K215</f>
        <v>6.3781714791321784</v>
      </c>
      <c r="I1793" t="s">
        <v>125</v>
      </c>
      <c r="N1793" s="2"/>
    </row>
    <row r="1794" spans="1:14" x14ac:dyDescent="0.35">
      <c r="A1794" t="s">
        <v>572</v>
      </c>
      <c r="B1794" t="s">
        <v>10</v>
      </c>
      <c r="C1794" t="s">
        <v>9</v>
      </c>
      <c r="D1794" t="s">
        <v>100</v>
      </c>
      <c r="E1794" t="s">
        <v>122</v>
      </c>
      <c r="G1794" t="str">
        <f>[1]Chemicals!A216</f>
        <v xml:space="preserve">     Coal</v>
      </c>
      <c r="H1794" s="4">
        <f ca="1">[1]Chemicals!K216</f>
        <v>0.14315994442387098</v>
      </c>
      <c r="I1794" t="s">
        <v>125</v>
      </c>
      <c r="N1794" s="2"/>
    </row>
    <row r="1795" spans="1:14" x14ac:dyDescent="0.35">
      <c r="A1795" t="s">
        <v>572</v>
      </c>
      <c r="B1795" t="s">
        <v>10</v>
      </c>
      <c r="C1795" t="s">
        <v>9</v>
      </c>
      <c r="D1795" t="s">
        <v>100</v>
      </c>
      <c r="E1795" t="s">
        <v>122</v>
      </c>
      <c r="G1795" t="str">
        <f>[1]Chemicals!A217</f>
        <v xml:space="preserve">     Natural gas</v>
      </c>
      <c r="H1795" s="4">
        <f ca="1">[1]Chemicals!K217</f>
        <v>5.4199703713491978</v>
      </c>
      <c r="I1795" t="s">
        <v>125</v>
      </c>
      <c r="N1795" s="2"/>
    </row>
    <row r="1796" spans="1:14" x14ac:dyDescent="0.35">
      <c r="A1796" t="s">
        <v>572</v>
      </c>
      <c r="B1796" t="s">
        <v>10</v>
      </c>
      <c r="C1796" t="s">
        <v>9</v>
      </c>
      <c r="D1796" t="s">
        <v>100</v>
      </c>
      <c r="E1796" t="s">
        <v>122</v>
      </c>
      <c r="G1796" t="str">
        <f>[1]Chemicals!A218</f>
        <v xml:space="preserve">     Petroleum</v>
      </c>
      <c r="H1796" s="4">
        <f ca="1">[1]Chemicals!K218</f>
        <v>0.81504116335911103</v>
      </c>
      <c r="I1796" t="s">
        <v>125</v>
      </c>
      <c r="N1796" s="2"/>
    </row>
    <row r="1797" spans="1:14" x14ac:dyDescent="0.35">
      <c r="A1797" t="s">
        <v>572</v>
      </c>
      <c r="B1797" t="s">
        <v>10</v>
      </c>
      <c r="C1797" t="s">
        <v>9</v>
      </c>
      <c r="D1797" t="s">
        <v>100</v>
      </c>
      <c r="E1797" t="s">
        <v>122</v>
      </c>
      <c r="G1797" t="str">
        <f>[1]Chemicals!A219</f>
        <v>Water consumption, gallons/ton</v>
      </c>
      <c r="H1797" s="4">
        <f ca="1">[1]Chemicals!K219</f>
        <v>8870.0691902574526</v>
      </c>
      <c r="I1797" t="s">
        <v>136</v>
      </c>
      <c r="N1797" s="2"/>
    </row>
    <row r="1798" spans="1:14" x14ac:dyDescent="0.35">
      <c r="A1798" t="s">
        <v>572</v>
      </c>
      <c r="B1798" t="s">
        <v>10</v>
      </c>
      <c r="C1798" t="s">
        <v>9</v>
      </c>
      <c r="D1798" t="s">
        <v>100</v>
      </c>
      <c r="E1798" t="s">
        <v>122</v>
      </c>
      <c r="G1798" t="str">
        <f>[1]Chemicals!A220</f>
        <v>Total Emissions: grams/ton</v>
      </c>
      <c r="H1798" s="4">
        <f>[1]Chemicals!K220</f>
        <v>0</v>
      </c>
      <c r="N1798" s="2"/>
    </row>
    <row r="1799" spans="1:14" x14ac:dyDescent="0.35">
      <c r="A1799" t="s">
        <v>572</v>
      </c>
      <c r="B1799" t="s">
        <v>10</v>
      </c>
      <c r="C1799" t="s">
        <v>9</v>
      </c>
      <c r="D1799" t="s">
        <v>100</v>
      </c>
      <c r="E1799" t="s">
        <v>122</v>
      </c>
      <c r="G1799" t="str">
        <f>[1]Chemicals!A221</f>
        <v xml:space="preserve">     VOC</v>
      </c>
      <c r="H1799" s="4">
        <f ca="1">[1]Chemicals!K221</f>
        <v>215.67288233022364</v>
      </c>
      <c r="I1799" t="s">
        <v>127</v>
      </c>
      <c r="N1799" s="2"/>
    </row>
    <row r="1800" spans="1:14" x14ac:dyDescent="0.35">
      <c r="A1800" t="s">
        <v>572</v>
      </c>
      <c r="B1800" t="s">
        <v>10</v>
      </c>
      <c r="C1800" t="s">
        <v>9</v>
      </c>
      <c r="D1800" t="s">
        <v>100</v>
      </c>
      <c r="E1800" t="s">
        <v>122</v>
      </c>
      <c r="G1800" t="str">
        <f>[1]Chemicals!A222</f>
        <v xml:space="preserve">     CO</v>
      </c>
      <c r="H1800" s="4">
        <f ca="1">[1]Chemicals!K222</f>
        <v>564.11172583926839</v>
      </c>
      <c r="I1800" t="s">
        <v>127</v>
      </c>
      <c r="N1800" s="2"/>
    </row>
    <row r="1801" spans="1:14" x14ac:dyDescent="0.35">
      <c r="A1801" t="s">
        <v>572</v>
      </c>
      <c r="B1801" t="s">
        <v>10</v>
      </c>
      <c r="C1801" t="s">
        <v>9</v>
      </c>
      <c r="D1801" t="s">
        <v>100</v>
      </c>
      <c r="E1801" t="s">
        <v>122</v>
      </c>
      <c r="G1801" t="str">
        <f>[1]Chemicals!A223</f>
        <v xml:space="preserve">     NOx</v>
      </c>
      <c r="H1801" s="4">
        <f ca="1">[1]Chemicals!K223</f>
        <v>1126.2531727733319</v>
      </c>
      <c r="I1801" t="s">
        <v>127</v>
      </c>
      <c r="N1801" s="2"/>
    </row>
    <row r="1802" spans="1:14" x14ac:dyDescent="0.35">
      <c r="A1802" t="s">
        <v>572</v>
      </c>
      <c r="B1802" t="s">
        <v>10</v>
      </c>
      <c r="C1802" t="s">
        <v>9</v>
      </c>
      <c r="D1802" t="s">
        <v>100</v>
      </c>
      <c r="E1802" t="s">
        <v>122</v>
      </c>
      <c r="G1802" t="str">
        <f>[1]Chemicals!A224</f>
        <v xml:space="preserve">     PM10</v>
      </c>
      <c r="H1802" s="4">
        <f ca="1">[1]Chemicals!K224</f>
        <v>63.350347132544975</v>
      </c>
      <c r="I1802" t="s">
        <v>127</v>
      </c>
      <c r="N1802" s="2"/>
    </row>
    <row r="1803" spans="1:14" x14ac:dyDescent="0.35">
      <c r="A1803" t="s">
        <v>572</v>
      </c>
      <c r="B1803" t="s">
        <v>10</v>
      </c>
      <c r="C1803" t="s">
        <v>9</v>
      </c>
      <c r="D1803" t="s">
        <v>100</v>
      </c>
      <c r="E1803" t="s">
        <v>122</v>
      </c>
      <c r="G1803" t="str">
        <f>[1]Chemicals!A225</f>
        <v xml:space="preserve">     PM2.5</v>
      </c>
      <c r="H1803" s="4">
        <f ca="1">[1]Chemicals!K225</f>
        <v>52.44671387619406</v>
      </c>
      <c r="I1803" t="s">
        <v>127</v>
      </c>
      <c r="N1803" s="2"/>
    </row>
    <row r="1804" spans="1:14" x14ac:dyDescent="0.35">
      <c r="A1804" t="s">
        <v>572</v>
      </c>
      <c r="B1804" t="s">
        <v>10</v>
      </c>
      <c r="C1804" t="s">
        <v>9</v>
      </c>
      <c r="D1804" t="s">
        <v>100</v>
      </c>
      <c r="E1804" t="s">
        <v>122</v>
      </c>
      <c r="G1804" t="str">
        <f>[1]Chemicals!A226</f>
        <v xml:space="preserve">     SOx</v>
      </c>
      <c r="H1804" s="4">
        <f ca="1">[1]Chemicals!K226</f>
        <v>298.32073958548602</v>
      </c>
      <c r="I1804" t="s">
        <v>127</v>
      </c>
      <c r="N1804" s="2"/>
    </row>
    <row r="1805" spans="1:14" x14ac:dyDescent="0.35">
      <c r="A1805" t="s">
        <v>572</v>
      </c>
      <c r="B1805" t="s">
        <v>10</v>
      </c>
      <c r="C1805" t="s">
        <v>9</v>
      </c>
      <c r="D1805" t="s">
        <v>100</v>
      </c>
      <c r="E1805" t="s">
        <v>122</v>
      </c>
      <c r="G1805" t="str">
        <f>[1]Chemicals!A227</f>
        <v xml:space="preserve">     BC</v>
      </c>
      <c r="H1805" s="4">
        <f ca="1">[1]Chemicals!K227</f>
        <v>7.1831082160728945</v>
      </c>
      <c r="I1805" t="s">
        <v>127</v>
      </c>
      <c r="N1805" s="2"/>
    </row>
    <row r="1806" spans="1:14" x14ac:dyDescent="0.35">
      <c r="A1806" t="s">
        <v>572</v>
      </c>
      <c r="B1806" t="s">
        <v>10</v>
      </c>
      <c r="C1806" t="s">
        <v>9</v>
      </c>
      <c r="D1806" t="s">
        <v>100</v>
      </c>
      <c r="E1806" t="s">
        <v>122</v>
      </c>
      <c r="G1806" t="str">
        <f>[1]Chemicals!A228</f>
        <v xml:space="preserve">     OC</v>
      </c>
      <c r="H1806" s="4">
        <f ca="1">[1]Chemicals!K228</f>
        <v>11.833404953590524</v>
      </c>
      <c r="I1806" t="s">
        <v>127</v>
      </c>
      <c r="N1806" s="2"/>
    </row>
    <row r="1807" spans="1:14" x14ac:dyDescent="0.35">
      <c r="A1807" t="s">
        <v>572</v>
      </c>
      <c r="B1807" t="s">
        <v>10</v>
      </c>
      <c r="C1807" t="s">
        <v>9</v>
      </c>
      <c r="D1807" t="s">
        <v>100</v>
      </c>
      <c r="E1807" t="s">
        <v>122</v>
      </c>
      <c r="G1807" t="str">
        <f>[1]Chemicals!A229</f>
        <v xml:space="preserve">     CH4</v>
      </c>
      <c r="H1807" s="4">
        <f ca="1">[1]Chemicals!K229</f>
        <v>1544.3032595558009</v>
      </c>
      <c r="I1807" t="s">
        <v>127</v>
      </c>
      <c r="N1807" s="2"/>
    </row>
    <row r="1808" spans="1:14" x14ac:dyDescent="0.35">
      <c r="A1808" t="s">
        <v>572</v>
      </c>
      <c r="B1808" t="s">
        <v>10</v>
      </c>
      <c r="C1808" t="s">
        <v>9</v>
      </c>
      <c r="D1808" t="s">
        <v>100</v>
      </c>
      <c r="E1808" t="s">
        <v>122</v>
      </c>
      <c r="G1808" t="str">
        <f>[1]Chemicals!A230</f>
        <v xml:space="preserve">     N2O</v>
      </c>
      <c r="H1808" s="4">
        <f ca="1">[1]Chemicals!K230</f>
        <v>674.08236855968516</v>
      </c>
      <c r="I1808" t="s">
        <v>127</v>
      </c>
      <c r="N1808" s="2"/>
    </row>
    <row r="1809" spans="1:14" x14ac:dyDescent="0.35">
      <c r="A1809" t="s">
        <v>572</v>
      </c>
      <c r="B1809" t="s">
        <v>10</v>
      </c>
      <c r="C1809" t="s">
        <v>9</v>
      </c>
      <c r="D1809" t="s">
        <v>100</v>
      </c>
      <c r="E1809" t="s">
        <v>122</v>
      </c>
      <c r="G1809" t="str">
        <f>[1]Chemicals!A231</f>
        <v xml:space="preserve">     CO2</v>
      </c>
      <c r="H1809" s="4">
        <f ca="1">[1]Chemicals!K231</f>
        <v>418488.14015884767</v>
      </c>
      <c r="I1809" t="s">
        <v>127</v>
      </c>
      <c r="N1809" s="2"/>
    </row>
    <row r="1810" spans="1:14" x14ac:dyDescent="0.35">
      <c r="A1810" t="s">
        <v>572</v>
      </c>
      <c r="B1810" t="s">
        <v>10</v>
      </c>
      <c r="C1810" t="s">
        <v>9</v>
      </c>
      <c r="D1810" t="s">
        <v>100</v>
      </c>
      <c r="E1810" t="s">
        <v>122</v>
      </c>
      <c r="G1810" t="str">
        <f>[1]Chemicals!A232</f>
        <v>Urban emissions: grams/ton</v>
      </c>
      <c r="H1810" s="4">
        <f>[1]Chemicals!K232</f>
        <v>0</v>
      </c>
      <c r="N1810" s="2"/>
    </row>
    <row r="1811" spans="1:14" x14ac:dyDescent="0.35">
      <c r="A1811" t="s">
        <v>572</v>
      </c>
      <c r="B1811" t="s">
        <v>10</v>
      </c>
      <c r="C1811" t="s">
        <v>9</v>
      </c>
      <c r="D1811" t="s">
        <v>100</v>
      </c>
      <c r="E1811" t="s">
        <v>122</v>
      </c>
      <c r="G1811" t="str">
        <f>[1]Chemicals!A233</f>
        <v xml:space="preserve">     VOC</v>
      </c>
      <c r="H1811" s="4">
        <f ca="1">[1]Chemicals!K233</f>
        <v>5.8946633193547004</v>
      </c>
      <c r="I1811" t="s">
        <v>127</v>
      </c>
      <c r="N1811" s="2"/>
    </row>
    <row r="1812" spans="1:14" x14ac:dyDescent="0.35">
      <c r="A1812" t="s">
        <v>572</v>
      </c>
      <c r="B1812" t="s">
        <v>10</v>
      </c>
      <c r="C1812" t="s">
        <v>9</v>
      </c>
      <c r="D1812" t="s">
        <v>100</v>
      </c>
      <c r="E1812" t="s">
        <v>122</v>
      </c>
      <c r="G1812" t="str">
        <f>[1]Chemicals!A234</f>
        <v xml:space="preserve">     CO</v>
      </c>
      <c r="H1812" s="4">
        <f ca="1">[1]Chemicals!K234</f>
        <v>19.410722959201234</v>
      </c>
      <c r="I1812" t="s">
        <v>127</v>
      </c>
      <c r="N1812" s="2"/>
    </row>
    <row r="1813" spans="1:14" x14ac:dyDescent="0.35">
      <c r="A1813" t="s">
        <v>572</v>
      </c>
      <c r="B1813" t="s">
        <v>10</v>
      </c>
      <c r="C1813" t="s">
        <v>9</v>
      </c>
      <c r="D1813" t="s">
        <v>100</v>
      </c>
      <c r="E1813" t="s">
        <v>122</v>
      </c>
      <c r="G1813" t="str">
        <f>[1]Chemicals!A235</f>
        <v xml:space="preserve">     NOx</v>
      </c>
      <c r="H1813" s="4">
        <f ca="1">[1]Chemicals!K235</f>
        <v>29.644641381342229</v>
      </c>
      <c r="I1813" t="s">
        <v>127</v>
      </c>
      <c r="N1813" s="2"/>
    </row>
    <row r="1814" spans="1:14" x14ac:dyDescent="0.35">
      <c r="A1814" t="s">
        <v>572</v>
      </c>
      <c r="B1814" t="s">
        <v>10</v>
      </c>
      <c r="C1814" t="s">
        <v>9</v>
      </c>
      <c r="D1814" t="s">
        <v>100</v>
      </c>
      <c r="E1814" t="s">
        <v>122</v>
      </c>
      <c r="G1814" t="str">
        <f>[1]Chemicals!A236</f>
        <v xml:space="preserve">     PM10</v>
      </c>
      <c r="H1814" s="4">
        <f ca="1">[1]Chemicals!K236</f>
        <v>1.6485459975969805</v>
      </c>
      <c r="I1814" t="s">
        <v>127</v>
      </c>
      <c r="N1814" s="2"/>
    </row>
    <row r="1815" spans="1:14" x14ac:dyDescent="0.35">
      <c r="A1815" t="s">
        <v>572</v>
      </c>
      <c r="B1815" t="s">
        <v>10</v>
      </c>
      <c r="C1815" t="s">
        <v>9</v>
      </c>
      <c r="D1815" t="s">
        <v>100</v>
      </c>
      <c r="E1815" t="s">
        <v>122</v>
      </c>
      <c r="G1815" t="str">
        <f>[1]Chemicals!A237</f>
        <v xml:space="preserve">     PM2.5</v>
      </c>
      <c r="H1815" s="4">
        <f ca="1">[1]Chemicals!K237</f>
        <v>1.3929239970515932</v>
      </c>
      <c r="I1815" t="s">
        <v>127</v>
      </c>
      <c r="N1815" s="2"/>
    </row>
    <row r="1816" spans="1:14" x14ac:dyDescent="0.35">
      <c r="A1816" t="s">
        <v>572</v>
      </c>
      <c r="B1816" t="s">
        <v>10</v>
      </c>
      <c r="C1816" t="s">
        <v>9</v>
      </c>
      <c r="D1816" t="s">
        <v>100</v>
      </c>
      <c r="E1816" t="s">
        <v>122</v>
      </c>
      <c r="G1816" t="str">
        <f>[1]Chemicals!A238</f>
        <v xml:space="preserve">     SOx</v>
      </c>
      <c r="H1816" s="4">
        <f ca="1">[1]Chemicals!K238</f>
        <v>9.6435331182837682</v>
      </c>
      <c r="I1816" t="s">
        <v>127</v>
      </c>
      <c r="N1816" s="2"/>
    </row>
    <row r="1817" spans="1:14" x14ac:dyDescent="0.35">
      <c r="A1817" t="s">
        <v>572</v>
      </c>
      <c r="B1817" t="s">
        <v>10</v>
      </c>
      <c r="C1817" t="s">
        <v>9</v>
      </c>
      <c r="D1817" t="s">
        <v>100</v>
      </c>
      <c r="E1817" t="s">
        <v>122</v>
      </c>
      <c r="G1817" t="str">
        <f>[1]Chemicals!A239</f>
        <v xml:space="preserve">     BC</v>
      </c>
      <c r="H1817" s="4">
        <f ca="1">[1]Chemicals!K239</f>
        <v>0.13618062916263379</v>
      </c>
      <c r="I1817" t="s">
        <v>127</v>
      </c>
      <c r="N1817" s="2"/>
    </row>
    <row r="1818" spans="1:14" x14ac:dyDescent="0.35">
      <c r="A1818" t="s">
        <v>572</v>
      </c>
      <c r="B1818" t="s">
        <v>10</v>
      </c>
      <c r="C1818" t="s">
        <v>9</v>
      </c>
      <c r="D1818" t="s">
        <v>100</v>
      </c>
      <c r="E1818" t="s">
        <v>122</v>
      </c>
      <c r="G1818" t="str">
        <f>[1]Chemicals!A240</f>
        <v xml:space="preserve">     OC</v>
      </c>
      <c r="H1818" s="4">
        <f ca="1">[1]Chemicals!K240</f>
        <v>0.4476524752354904</v>
      </c>
      <c r="I1818" t="s">
        <v>127</v>
      </c>
      <c r="N1818" s="2"/>
    </row>
    <row r="1819" spans="1:14" x14ac:dyDescent="0.35">
      <c r="A1819" t="s">
        <v>572</v>
      </c>
      <c r="B1819" t="s">
        <v>66</v>
      </c>
      <c r="C1819" t="s">
        <v>261</v>
      </c>
      <c r="D1819" t="s">
        <v>100</v>
      </c>
      <c r="E1819" t="s">
        <v>122</v>
      </c>
      <c r="G1819" t="str">
        <f>[1]Chemicals!A213</f>
        <v>Energy: mmBtu/ton</v>
      </c>
      <c r="H1819" s="4">
        <f>[1]Chemicals!K213</f>
        <v>0</v>
      </c>
      <c r="J1819" t="s">
        <v>169</v>
      </c>
      <c r="N1819" s="2"/>
    </row>
    <row r="1820" spans="1:14" x14ac:dyDescent="0.35">
      <c r="A1820" t="s">
        <v>572</v>
      </c>
      <c r="B1820" t="s">
        <v>66</v>
      </c>
      <c r="C1820" t="s">
        <v>261</v>
      </c>
      <c r="D1820" t="s">
        <v>100</v>
      </c>
      <c r="E1820" t="s">
        <v>122</v>
      </c>
      <c r="G1820" t="str">
        <f>[1]Chemicals!A214</f>
        <v xml:space="preserve">     Total energy</v>
      </c>
      <c r="H1820" s="4">
        <f ca="1">[1]Chemicals!K214</f>
        <v>29.047021581084458</v>
      </c>
      <c r="I1820" t="s">
        <v>125</v>
      </c>
      <c r="N1820" s="2"/>
    </row>
    <row r="1821" spans="1:14" x14ac:dyDescent="0.35">
      <c r="A1821" t="s">
        <v>572</v>
      </c>
      <c r="B1821" t="s">
        <v>66</v>
      </c>
      <c r="C1821" t="s">
        <v>261</v>
      </c>
      <c r="D1821" t="s">
        <v>100</v>
      </c>
      <c r="E1821" t="s">
        <v>122</v>
      </c>
      <c r="G1821" t="str">
        <f>[1]Chemicals!A215</f>
        <v xml:space="preserve">     Fossil fuels</v>
      </c>
      <c r="H1821" s="4">
        <f ca="1">[1]Chemicals!K215</f>
        <v>6.3781714791321784</v>
      </c>
      <c r="I1821" t="s">
        <v>125</v>
      </c>
      <c r="N1821" s="2"/>
    </row>
    <row r="1822" spans="1:14" x14ac:dyDescent="0.35">
      <c r="A1822" t="s">
        <v>572</v>
      </c>
      <c r="B1822" t="s">
        <v>66</v>
      </c>
      <c r="C1822" t="s">
        <v>261</v>
      </c>
      <c r="D1822" t="s">
        <v>100</v>
      </c>
      <c r="E1822" t="s">
        <v>122</v>
      </c>
      <c r="G1822" t="str">
        <f>[1]Chemicals!A216</f>
        <v xml:space="preserve">     Coal</v>
      </c>
      <c r="H1822" s="4">
        <f ca="1">[1]Chemicals!K216</f>
        <v>0.14315994442387098</v>
      </c>
      <c r="I1822" t="s">
        <v>125</v>
      </c>
      <c r="N1822" s="2"/>
    </row>
    <row r="1823" spans="1:14" x14ac:dyDescent="0.35">
      <c r="A1823" t="s">
        <v>572</v>
      </c>
      <c r="B1823" t="s">
        <v>66</v>
      </c>
      <c r="C1823" t="s">
        <v>261</v>
      </c>
      <c r="D1823" t="s">
        <v>100</v>
      </c>
      <c r="E1823" t="s">
        <v>122</v>
      </c>
      <c r="G1823" t="str">
        <f>[1]Chemicals!A217</f>
        <v xml:space="preserve">     Natural gas</v>
      </c>
      <c r="H1823" s="4">
        <f ca="1">[1]Chemicals!K217</f>
        <v>5.4199703713491978</v>
      </c>
      <c r="I1823" t="s">
        <v>125</v>
      </c>
      <c r="N1823" s="2"/>
    </row>
    <row r="1824" spans="1:14" x14ac:dyDescent="0.35">
      <c r="A1824" t="s">
        <v>572</v>
      </c>
      <c r="B1824" t="s">
        <v>66</v>
      </c>
      <c r="C1824" t="s">
        <v>261</v>
      </c>
      <c r="D1824" t="s">
        <v>100</v>
      </c>
      <c r="E1824" t="s">
        <v>122</v>
      </c>
      <c r="G1824" t="str">
        <f>[1]Chemicals!A218</f>
        <v xml:space="preserve">     Petroleum</v>
      </c>
      <c r="H1824" s="4">
        <f ca="1">[1]Chemicals!K218</f>
        <v>0.81504116335911103</v>
      </c>
      <c r="I1824" t="s">
        <v>125</v>
      </c>
      <c r="N1824" s="2"/>
    </row>
    <row r="1825" spans="1:14" x14ac:dyDescent="0.35">
      <c r="A1825" t="s">
        <v>572</v>
      </c>
      <c r="B1825" t="s">
        <v>66</v>
      </c>
      <c r="C1825" t="s">
        <v>261</v>
      </c>
      <c r="D1825" t="s">
        <v>100</v>
      </c>
      <c r="E1825" t="s">
        <v>122</v>
      </c>
      <c r="G1825" t="str">
        <f>[1]Chemicals!A219</f>
        <v>Water consumption, gallons/ton</v>
      </c>
      <c r="H1825" s="4">
        <f ca="1">[1]Chemicals!K219</f>
        <v>8870.0691902574526</v>
      </c>
      <c r="I1825" t="s">
        <v>136</v>
      </c>
      <c r="N1825" s="2"/>
    </row>
    <row r="1826" spans="1:14" x14ac:dyDescent="0.35">
      <c r="A1826" t="s">
        <v>572</v>
      </c>
      <c r="B1826" t="s">
        <v>66</v>
      </c>
      <c r="C1826" t="s">
        <v>261</v>
      </c>
      <c r="D1826" t="s">
        <v>100</v>
      </c>
      <c r="E1826" t="s">
        <v>122</v>
      </c>
      <c r="G1826" t="str">
        <f>[1]Chemicals!A220</f>
        <v>Total Emissions: grams/ton</v>
      </c>
      <c r="H1826" s="4">
        <f>[1]Chemicals!K220</f>
        <v>0</v>
      </c>
      <c r="N1826" s="2"/>
    </row>
    <row r="1827" spans="1:14" x14ac:dyDescent="0.35">
      <c r="A1827" t="s">
        <v>572</v>
      </c>
      <c r="B1827" t="s">
        <v>66</v>
      </c>
      <c r="C1827" t="s">
        <v>261</v>
      </c>
      <c r="D1827" t="s">
        <v>100</v>
      </c>
      <c r="E1827" t="s">
        <v>122</v>
      </c>
      <c r="G1827" t="str">
        <f>[1]Chemicals!A221</f>
        <v xml:space="preserve">     VOC</v>
      </c>
      <c r="H1827" s="4">
        <f ca="1">[1]Chemicals!K221</f>
        <v>215.67288233022364</v>
      </c>
      <c r="I1827" t="s">
        <v>127</v>
      </c>
      <c r="N1827" s="2"/>
    </row>
    <row r="1828" spans="1:14" x14ac:dyDescent="0.35">
      <c r="A1828" t="s">
        <v>572</v>
      </c>
      <c r="B1828" t="s">
        <v>66</v>
      </c>
      <c r="C1828" t="s">
        <v>261</v>
      </c>
      <c r="D1828" t="s">
        <v>100</v>
      </c>
      <c r="E1828" t="s">
        <v>122</v>
      </c>
      <c r="G1828" t="str">
        <f>[1]Chemicals!A222</f>
        <v xml:space="preserve">     CO</v>
      </c>
      <c r="H1828" s="4">
        <f ca="1">[1]Chemicals!K222</f>
        <v>564.11172583926839</v>
      </c>
      <c r="I1828" t="s">
        <v>127</v>
      </c>
      <c r="N1828" s="2"/>
    </row>
    <row r="1829" spans="1:14" x14ac:dyDescent="0.35">
      <c r="A1829" t="s">
        <v>572</v>
      </c>
      <c r="B1829" t="s">
        <v>66</v>
      </c>
      <c r="C1829" t="s">
        <v>261</v>
      </c>
      <c r="D1829" t="s">
        <v>100</v>
      </c>
      <c r="E1829" t="s">
        <v>122</v>
      </c>
      <c r="G1829" t="str">
        <f>[1]Chemicals!A223</f>
        <v xml:space="preserve">     NOx</v>
      </c>
      <c r="H1829" s="4">
        <f ca="1">[1]Chemicals!K223</f>
        <v>1126.2531727733319</v>
      </c>
      <c r="I1829" t="s">
        <v>127</v>
      </c>
      <c r="N1829" s="2"/>
    </row>
    <row r="1830" spans="1:14" x14ac:dyDescent="0.35">
      <c r="A1830" t="s">
        <v>572</v>
      </c>
      <c r="B1830" t="s">
        <v>66</v>
      </c>
      <c r="C1830" t="s">
        <v>261</v>
      </c>
      <c r="D1830" t="s">
        <v>100</v>
      </c>
      <c r="E1830" t="s">
        <v>122</v>
      </c>
      <c r="G1830" t="str">
        <f>[1]Chemicals!A224</f>
        <v xml:space="preserve">     PM10</v>
      </c>
      <c r="H1830" s="4">
        <f ca="1">[1]Chemicals!K224</f>
        <v>63.350347132544975</v>
      </c>
      <c r="I1830" t="s">
        <v>127</v>
      </c>
      <c r="N1830" s="2"/>
    </row>
    <row r="1831" spans="1:14" x14ac:dyDescent="0.35">
      <c r="A1831" t="s">
        <v>572</v>
      </c>
      <c r="B1831" t="s">
        <v>66</v>
      </c>
      <c r="C1831" t="s">
        <v>261</v>
      </c>
      <c r="D1831" t="s">
        <v>100</v>
      </c>
      <c r="E1831" t="s">
        <v>122</v>
      </c>
      <c r="G1831" t="str">
        <f>[1]Chemicals!A225</f>
        <v xml:space="preserve">     PM2.5</v>
      </c>
      <c r="H1831" s="4">
        <f ca="1">[1]Chemicals!K225</f>
        <v>52.44671387619406</v>
      </c>
      <c r="I1831" t="s">
        <v>127</v>
      </c>
      <c r="N1831" s="2"/>
    </row>
    <row r="1832" spans="1:14" x14ac:dyDescent="0.35">
      <c r="A1832" t="s">
        <v>572</v>
      </c>
      <c r="B1832" t="s">
        <v>66</v>
      </c>
      <c r="C1832" t="s">
        <v>261</v>
      </c>
      <c r="D1832" t="s">
        <v>100</v>
      </c>
      <c r="E1832" t="s">
        <v>122</v>
      </c>
      <c r="G1832" t="str">
        <f>[1]Chemicals!A226</f>
        <v xml:space="preserve">     SOx</v>
      </c>
      <c r="H1832" s="4">
        <f ca="1">[1]Chemicals!K226</f>
        <v>298.32073958548602</v>
      </c>
      <c r="I1832" t="s">
        <v>127</v>
      </c>
      <c r="N1832" s="2"/>
    </row>
    <row r="1833" spans="1:14" x14ac:dyDescent="0.35">
      <c r="A1833" t="s">
        <v>572</v>
      </c>
      <c r="B1833" t="s">
        <v>66</v>
      </c>
      <c r="C1833" t="s">
        <v>261</v>
      </c>
      <c r="D1833" t="s">
        <v>100</v>
      </c>
      <c r="E1833" t="s">
        <v>122</v>
      </c>
      <c r="G1833" t="str">
        <f>[1]Chemicals!A227</f>
        <v xml:space="preserve">     BC</v>
      </c>
      <c r="H1833" s="4">
        <f ca="1">[1]Chemicals!K227</f>
        <v>7.1831082160728945</v>
      </c>
      <c r="I1833" t="s">
        <v>127</v>
      </c>
      <c r="N1833" s="2"/>
    </row>
    <row r="1834" spans="1:14" x14ac:dyDescent="0.35">
      <c r="A1834" t="s">
        <v>572</v>
      </c>
      <c r="B1834" t="s">
        <v>66</v>
      </c>
      <c r="C1834" t="s">
        <v>261</v>
      </c>
      <c r="D1834" t="s">
        <v>100</v>
      </c>
      <c r="E1834" t="s">
        <v>122</v>
      </c>
      <c r="G1834" t="str">
        <f>[1]Chemicals!A228</f>
        <v xml:space="preserve">     OC</v>
      </c>
      <c r="H1834" s="4">
        <f ca="1">[1]Chemicals!K228</f>
        <v>11.833404953590524</v>
      </c>
      <c r="I1834" t="s">
        <v>127</v>
      </c>
      <c r="N1834" s="2"/>
    </row>
    <row r="1835" spans="1:14" x14ac:dyDescent="0.35">
      <c r="A1835" t="s">
        <v>572</v>
      </c>
      <c r="B1835" t="s">
        <v>66</v>
      </c>
      <c r="C1835" t="s">
        <v>261</v>
      </c>
      <c r="D1835" t="s">
        <v>100</v>
      </c>
      <c r="E1835" t="s">
        <v>122</v>
      </c>
      <c r="G1835" t="str">
        <f>[1]Chemicals!A229</f>
        <v xml:space="preserve">     CH4</v>
      </c>
      <c r="H1835" s="4">
        <f ca="1">[1]Chemicals!K229</f>
        <v>1544.3032595558009</v>
      </c>
      <c r="I1835" t="s">
        <v>127</v>
      </c>
      <c r="N1835" s="2"/>
    </row>
    <row r="1836" spans="1:14" x14ac:dyDescent="0.35">
      <c r="A1836" t="s">
        <v>572</v>
      </c>
      <c r="B1836" t="s">
        <v>66</v>
      </c>
      <c r="C1836" t="s">
        <v>261</v>
      </c>
      <c r="D1836" t="s">
        <v>100</v>
      </c>
      <c r="E1836" t="s">
        <v>122</v>
      </c>
      <c r="G1836" t="str">
        <f>[1]Chemicals!A230</f>
        <v xml:space="preserve">     N2O</v>
      </c>
      <c r="H1836" s="4">
        <f ca="1">[1]Chemicals!K230</f>
        <v>674.08236855968516</v>
      </c>
      <c r="I1836" t="s">
        <v>127</v>
      </c>
      <c r="N1836" s="2"/>
    </row>
    <row r="1837" spans="1:14" x14ac:dyDescent="0.35">
      <c r="A1837" t="s">
        <v>572</v>
      </c>
      <c r="B1837" t="s">
        <v>66</v>
      </c>
      <c r="C1837" t="s">
        <v>261</v>
      </c>
      <c r="D1837" t="s">
        <v>100</v>
      </c>
      <c r="E1837" t="s">
        <v>122</v>
      </c>
      <c r="G1837" t="str">
        <f>[1]Chemicals!A231</f>
        <v xml:space="preserve">     CO2</v>
      </c>
      <c r="H1837" s="4">
        <f ca="1">[1]Chemicals!K231</f>
        <v>418488.14015884767</v>
      </c>
      <c r="I1837" t="s">
        <v>127</v>
      </c>
      <c r="N1837" s="2"/>
    </row>
    <row r="1838" spans="1:14" x14ac:dyDescent="0.35">
      <c r="A1838" t="s">
        <v>572</v>
      </c>
      <c r="B1838" t="s">
        <v>66</v>
      </c>
      <c r="C1838" t="s">
        <v>261</v>
      </c>
      <c r="D1838" t="s">
        <v>100</v>
      </c>
      <c r="E1838" t="s">
        <v>122</v>
      </c>
      <c r="G1838" t="str">
        <f>[1]Chemicals!A232</f>
        <v>Urban emissions: grams/ton</v>
      </c>
      <c r="H1838" s="4">
        <f>[1]Chemicals!K232</f>
        <v>0</v>
      </c>
      <c r="I1838" t="s">
        <v>127</v>
      </c>
      <c r="N1838" s="2"/>
    </row>
    <row r="1839" spans="1:14" x14ac:dyDescent="0.35">
      <c r="A1839" t="s">
        <v>572</v>
      </c>
      <c r="B1839" t="s">
        <v>66</v>
      </c>
      <c r="C1839" t="s">
        <v>261</v>
      </c>
      <c r="D1839" t="s">
        <v>100</v>
      </c>
      <c r="E1839" t="s">
        <v>122</v>
      </c>
      <c r="G1839" t="str">
        <f>[1]Chemicals!A233</f>
        <v xml:space="preserve">     VOC</v>
      </c>
      <c r="H1839" s="4">
        <f ca="1">[1]Chemicals!K233</f>
        <v>5.8946633193547004</v>
      </c>
      <c r="I1839" t="s">
        <v>127</v>
      </c>
      <c r="N1839" s="2"/>
    </row>
    <row r="1840" spans="1:14" x14ac:dyDescent="0.35">
      <c r="A1840" t="s">
        <v>572</v>
      </c>
      <c r="B1840" t="s">
        <v>66</v>
      </c>
      <c r="C1840" t="s">
        <v>261</v>
      </c>
      <c r="D1840" t="s">
        <v>100</v>
      </c>
      <c r="E1840" t="s">
        <v>122</v>
      </c>
      <c r="G1840" t="str">
        <f>[1]Chemicals!A234</f>
        <v xml:space="preserve">     CO</v>
      </c>
      <c r="H1840" s="4">
        <f ca="1">[1]Chemicals!K234</f>
        <v>19.410722959201234</v>
      </c>
      <c r="I1840" t="s">
        <v>127</v>
      </c>
      <c r="N1840" s="2"/>
    </row>
    <row r="1841" spans="1:14" x14ac:dyDescent="0.35">
      <c r="A1841" t="s">
        <v>572</v>
      </c>
      <c r="B1841" t="s">
        <v>66</v>
      </c>
      <c r="C1841" t="s">
        <v>261</v>
      </c>
      <c r="D1841" t="s">
        <v>100</v>
      </c>
      <c r="E1841" t="s">
        <v>122</v>
      </c>
      <c r="G1841" t="str">
        <f>[1]Chemicals!A235</f>
        <v xml:space="preserve">     NOx</v>
      </c>
      <c r="H1841" s="4">
        <f ca="1">[1]Chemicals!K235</f>
        <v>29.644641381342229</v>
      </c>
      <c r="I1841" t="s">
        <v>127</v>
      </c>
      <c r="N1841" s="2"/>
    </row>
    <row r="1842" spans="1:14" x14ac:dyDescent="0.35">
      <c r="A1842" t="s">
        <v>572</v>
      </c>
      <c r="B1842" t="s">
        <v>66</v>
      </c>
      <c r="C1842" t="s">
        <v>261</v>
      </c>
      <c r="D1842" t="s">
        <v>100</v>
      </c>
      <c r="E1842" t="s">
        <v>122</v>
      </c>
      <c r="G1842" t="str">
        <f>[1]Chemicals!A236</f>
        <v xml:space="preserve">     PM10</v>
      </c>
      <c r="H1842" s="4">
        <f ca="1">[1]Chemicals!K236</f>
        <v>1.6485459975969805</v>
      </c>
      <c r="I1842" t="s">
        <v>127</v>
      </c>
      <c r="N1842" s="2"/>
    </row>
    <row r="1843" spans="1:14" x14ac:dyDescent="0.35">
      <c r="A1843" t="s">
        <v>572</v>
      </c>
      <c r="B1843" t="s">
        <v>66</v>
      </c>
      <c r="C1843" t="s">
        <v>261</v>
      </c>
      <c r="D1843" t="s">
        <v>100</v>
      </c>
      <c r="E1843" t="s">
        <v>122</v>
      </c>
      <c r="G1843" t="str">
        <f>[1]Chemicals!A237</f>
        <v xml:space="preserve">     PM2.5</v>
      </c>
      <c r="H1843" s="4">
        <f ca="1">[1]Chemicals!K237</f>
        <v>1.3929239970515932</v>
      </c>
      <c r="I1843" t="s">
        <v>127</v>
      </c>
      <c r="N1843" s="2"/>
    </row>
    <row r="1844" spans="1:14" x14ac:dyDescent="0.35">
      <c r="A1844" t="s">
        <v>572</v>
      </c>
      <c r="B1844" t="s">
        <v>66</v>
      </c>
      <c r="C1844" t="s">
        <v>261</v>
      </c>
      <c r="D1844" t="s">
        <v>100</v>
      </c>
      <c r="E1844" t="s">
        <v>122</v>
      </c>
      <c r="G1844" t="str">
        <f>[1]Chemicals!A238</f>
        <v xml:space="preserve">     SOx</v>
      </c>
      <c r="H1844" s="4">
        <f ca="1">[1]Chemicals!K238</f>
        <v>9.6435331182837682</v>
      </c>
      <c r="I1844" t="s">
        <v>127</v>
      </c>
      <c r="N1844" s="2"/>
    </row>
    <row r="1845" spans="1:14" x14ac:dyDescent="0.35">
      <c r="A1845" t="s">
        <v>572</v>
      </c>
      <c r="B1845" t="s">
        <v>66</v>
      </c>
      <c r="C1845" t="s">
        <v>261</v>
      </c>
      <c r="D1845" t="s">
        <v>100</v>
      </c>
      <c r="E1845" t="s">
        <v>122</v>
      </c>
      <c r="G1845" t="str">
        <f>[1]Chemicals!A239</f>
        <v xml:space="preserve">     BC</v>
      </c>
      <c r="H1845" s="4">
        <f ca="1">[1]Chemicals!K239</f>
        <v>0.13618062916263379</v>
      </c>
      <c r="I1845" t="s">
        <v>127</v>
      </c>
      <c r="N1845" s="2"/>
    </row>
    <row r="1846" spans="1:14" x14ac:dyDescent="0.35">
      <c r="A1846" t="s">
        <v>572</v>
      </c>
      <c r="B1846" t="s">
        <v>66</v>
      </c>
      <c r="C1846" t="s">
        <v>261</v>
      </c>
      <c r="D1846" t="s">
        <v>100</v>
      </c>
      <c r="E1846" t="s">
        <v>122</v>
      </c>
      <c r="G1846" t="str">
        <f>[1]Chemicals!A240</f>
        <v xml:space="preserve">     OC</v>
      </c>
      <c r="H1846" s="4">
        <f ca="1">[1]Chemicals!K240</f>
        <v>0.4476524752354904</v>
      </c>
      <c r="I1846" t="s">
        <v>127</v>
      </c>
      <c r="N1846" s="2"/>
    </row>
    <row r="1847" spans="1:14" x14ac:dyDescent="0.35">
      <c r="A1847" t="s">
        <v>572</v>
      </c>
      <c r="B1847" t="s">
        <v>95</v>
      </c>
      <c r="C1847" t="s">
        <v>255</v>
      </c>
      <c r="D1847" t="s">
        <v>16</v>
      </c>
      <c r="E1847" t="s">
        <v>122</v>
      </c>
      <c r="G1847" t="str">
        <f>[1]Catalyst!A133</f>
        <v>Energy Use: mmBtu/ton of product</v>
      </c>
      <c r="H1847" s="4">
        <f>[1]Catalyst!F133</f>
        <v>0</v>
      </c>
      <c r="J1847" t="s">
        <v>150</v>
      </c>
      <c r="N1847" s="2"/>
    </row>
    <row r="1848" spans="1:14" x14ac:dyDescent="0.35">
      <c r="A1848" t="s">
        <v>572</v>
      </c>
      <c r="B1848" t="s">
        <v>95</v>
      </c>
      <c r="C1848" t="s">
        <v>255</v>
      </c>
      <c r="D1848" t="s">
        <v>16</v>
      </c>
      <c r="E1848" t="s">
        <v>122</v>
      </c>
      <c r="G1848" t="str">
        <f>[1]Catalyst!A134</f>
        <v xml:space="preserve">     Total Energy</v>
      </c>
      <c r="H1848" s="4">
        <f ca="1">[1]Catalyst!F134</f>
        <v>177.79959831791797</v>
      </c>
      <c r="I1848" t="s">
        <v>125</v>
      </c>
      <c r="N1848" s="2"/>
    </row>
    <row r="1849" spans="1:14" x14ac:dyDescent="0.35">
      <c r="A1849" t="s">
        <v>572</v>
      </c>
      <c r="B1849" t="s">
        <v>95</v>
      </c>
      <c r="C1849" t="s">
        <v>255</v>
      </c>
      <c r="D1849" t="s">
        <v>16</v>
      </c>
      <c r="E1849" t="s">
        <v>122</v>
      </c>
      <c r="G1849" t="str">
        <f>[1]Catalyst!A135</f>
        <v xml:space="preserve">     Fossil Fuels</v>
      </c>
      <c r="H1849" s="4">
        <f ca="1">[1]Catalyst!F135</f>
        <v>171.69502658047796</v>
      </c>
      <c r="I1849" t="s">
        <v>125</v>
      </c>
      <c r="N1849" s="2"/>
    </row>
    <row r="1850" spans="1:14" x14ac:dyDescent="0.35">
      <c r="A1850" t="s">
        <v>572</v>
      </c>
      <c r="B1850" t="s">
        <v>95</v>
      </c>
      <c r="C1850" t="s">
        <v>255</v>
      </c>
      <c r="D1850" t="s">
        <v>16</v>
      </c>
      <c r="E1850" t="s">
        <v>122</v>
      </c>
      <c r="G1850" t="str">
        <f>[1]Catalyst!A136</f>
        <v xml:space="preserve">     Coal</v>
      </c>
      <c r="H1850" s="4">
        <f ca="1">[1]Catalyst!F136</f>
        <v>12.787873708893629</v>
      </c>
      <c r="I1850" t="s">
        <v>125</v>
      </c>
      <c r="N1850" s="2"/>
    </row>
    <row r="1851" spans="1:14" x14ac:dyDescent="0.35">
      <c r="A1851" t="s">
        <v>572</v>
      </c>
      <c r="B1851" t="s">
        <v>95</v>
      </c>
      <c r="C1851" t="s">
        <v>255</v>
      </c>
      <c r="D1851" t="s">
        <v>16</v>
      </c>
      <c r="E1851" t="s">
        <v>122</v>
      </c>
      <c r="G1851" t="str">
        <f>[1]Catalyst!A137</f>
        <v xml:space="preserve">     Natural Gas</v>
      </c>
      <c r="H1851" s="4">
        <f ca="1">[1]Catalyst!F137</f>
        <v>152.99931215256592</v>
      </c>
      <c r="I1851" t="s">
        <v>125</v>
      </c>
      <c r="N1851" s="2"/>
    </row>
    <row r="1852" spans="1:14" x14ac:dyDescent="0.35">
      <c r="A1852" t="s">
        <v>572</v>
      </c>
      <c r="B1852" t="s">
        <v>95</v>
      </c>
      <c r="C1852" t="s">
        <v>255</v>
      </c>
      <c r="D1852" t="s">
        <v>16</v>
      </c>
      <c r="E1852" t="s">
        <v>122</v>
      </c>
      <c r="G1852" t="str">
        <f>[1]Catalyst!A138</f>
        <v xml:space="preserve">     Petroleum</v>
      </c>
      <c r="H1852" s="4">
        <f ca="1">[1]Catalyst!F138</f>
        <v>5.9078407190183944</v>
      </c>
      <c r="I1852" t="s">
        <v>125</v>
      </c>
      <c r="N1852" s="2"/>
    </row>
    <row r="1853" spans="1:14" x14ac:dyDescent="0.35">
      <c r="A1853" t="s">
        <v>572</v>
      </c>
      <c r="B1853" t="s">
        <v>95</v>
      </c>
      <c r="C1853" t="s">
        <v>255</v>
      </c>
      <c r="D1853" t="s">
        <v>16</v>
      </c>
      <c r="E1853" t="s">
        <v>122</v>
      </c>
      <c r="G1853" t="str">
        <f>[1]Catalyst!A139</f>
        <v>Water consumption, gallons/ton</v>
      </c>
      <c r="H1853" s="4">
        <f ca="1">[1]Catalyst!F139</f>
        <v>4906.3906891971665</v>
      </c>
      <c r="I1853" t="s">
        <v>136</v>
      </c>
      <c r="N1853" s="2"/>
    </row>
    <row r="1854" spans="1:14" x14ac:dyDescent="0.35">
      <c r="A1854" t="s">
        <v>572</v>
      </c>
      <c r="B1854" t="s">
        <v>95</v>
      </c>
      <c r="C1854" t="s">
        <v>255</v>
      </c>
      <c r="D1854" t="s">
        <v>16</v>
      </c>
      <c r="E1854" t="s">
        <v>122</v>
      </c>
      <c r="G1854" t="str">
        <f>[1]Catalyst!A140</f>
        <v>Total Emissions: grams/ton</v>
      </c>
      <c r="H1854" s="4">
        <f>[1]Catalyst!F140</f>
        <v>0</v>
      </c>
      <c r="N1854" s="2"/>
    </row>
    <row r="1855" spans="1:14" x14ac:dyDescent="0.35">
      <c r="A1855" t="s">
        <v>572</v>
      </c>
      <c r="B1855" t="s">
        <v>95</v>
      </c>
      <c r="C1855" t="s">
        <v>255</v>
      </c>
      <c r="D1855" t="s">
        <v>16</v>
      </c>
      <c r="E1855" t="s">
        <v>122</v>
      </c>
      <c r="G1855" t="str">
        <f>[1]Catalyst!A141</f>
        <v xml:space="preserve">     VOC</v>
      </c>
      <c r="H1855" s="4">
        <f ca="1">[1]Catalyst!F141</f>
        <v>2523.6813696817153</v>
      </c>
      <c r="I1855" t="s">
        <v>127</v>
      </c>
      <c r="N1855" s="2"/>
    </row>
    <row r="1856" spans="1:14" x14ac:dyDescent="0.35">
      <c r="A1856" t="s">
        <v>572</v>
      </c>
      <c r="B1856" t="s">
        <v>95</v>
      </c>
      <c r="C1856" t="s">
        <v>255</v>
      </c>
      <c r="D1856" t="s">
        <v>16</v>
      </c>
      <c r="E1856" t="s">
        <v>122</v>
      </c>
      <c r="G1856" t="str">
        <f>[1]Catalyst!A142</f>
        <v xml:space="preserve">     CO</v>
      </c>
      <c r="H1856" s="4">
        <f ca="1">[1]Catalyst!F142</f>
        <v>8689.9974105638266</v>
      </c>
      <c r="I1856" t="s">
        <v>127</v>
      </c>
      <c r="N1856" s="2"/>
    </row>
    <row r="1857" spans="1:14" x14ac:dyDescent="0.35">
      <c r="A1857" t="s">
        <v>572</v>
      </c>
      <c r="B1857" t="s">
        <v>95</v>
      </c>
      <c r="C1857" t="s">
        <v>255</v>
      </c>
      <c r="D1857" t="s">
        <v>16</v>
      </c>
      <c r="E1857" t="s">
        <v>122</v>
      </c>
      <c r="G1857" t="str">
        <f>[1]Catalyst!A143</f>
        <v xml:space="preserve">     NOx</v>
      </c>
      <c r="H1857" s="4">
        <f ca="1">[1]Catalyst!F143</f>
        <v>11474.276112060057</v>
      </c>
      <c r="I1857" t="s">
        <v>127</v>
      </c>
      <c r="N1857" s="2"/>
    </row>
    <row r="1858" spans="1:14" x14ac:dyDescent="0.35">
      <c r="A1858" t="s">
        <v>572</v>
      </c>
      <c r="B1858" t="s">
        <v>95</v>
      </c>
      <c r="C1858" t="s">
        <v>255</v>
      </c>
      <c r="D1858" t="s">
        <v>16</v>
      </c>
      <c r="E1858" t="s">
        <v>122</v>
      </c>
      <c r="G1858" t="str">
        <f>[1]Catalyst!A144</f>
        <v xml:space="preserve">     PM10</v>
      </c>
      <c r="H1858" s="4">
        <f ca="1">[1]Catalyst!F144</f>
        <v>918.44611143259851</v>
      </c>
      <c r="I1858" t="s">
        <v>127</v>
      </c>
      <c r="N1858" s="2"/>
    </row>
    <row r="1859" spans="1:14" x14ac:dyDescent="0.35">
      <c r="A1859" t="s">
        <v>572</v>
      </c>
      <c r="B1859" t="s">
        <v>95</v>
      </c>
      <c r="C1859" t="s">
        <v>255</v>
      </c>
      <c r="D1859" t="s">
        <v>16</v>
      </c>
      <c r="E1859" t="s">
        <v>122</v>
      </c>
      <c r="G1859" t="str">
        <f>[1]Catalyst!A145</f>
        <v xml:space="preserve">     PM2.5</v>
      </c>
      <c r="H1859" s="4">
        <f ca="1">[1]Catalyst!F145</f>
        <v>753.59412605501507</v>
      </c>
      <c r="I1859" t="s">
        <v>127</v>
      </c>
      <c r="N1859" s="2"/>
    </row>
    <row r="1860" spans="1:14" x14ac:dyDescent="0.35">
      <c r="A1860" t="s">
        <v>572</v>
      </c>
      <c r="B1860" t="s">
        <v>95</v>
      </c>
      <c r="C1860" t="s">
        <v>255</v>
      </c>
      <c r="D1860" t="s">
        <v>16</v>
      </c>
      <c r="E1860" t="s">
        <v>122</v>
      </c>
      <c r="G1860" t="str">
        <f>[1]Catalyst!A146</f>
        <v xml:space="preserve">     SOx</v>
      </c>
      <c r="H1860" s="4">
        <f ca="1">[1]Catalyst!F146</f>
        <v>5863.4976168957337</v>
      </c>
      <c r="I1860" t="s">
        <v>127</v>
      </c>
      <c r="N1860" s="2"/>
    </row>
    <row r="1861" spans="1:14" x14ac:dyDescent="0.35">
      <c r="A1861" t="s">
        <v>572</v>
      </c>
      <c r="B1861" t="s">
        <v>95</v>
      </c>
      <c r="C1861" t="s">
        <v>255</v>
      </c>
      <c r="D1861" t="s">
        <v>16</v>
      </c>
      <c r="E1861" t="s">
        <v>122</v>
      </c>
      <c r="G1861" t="str">
        <f>[1]Catalyst!A147</f>
        <v xml:space="preserve">     BC</v>
      </c>
      <c r="H1861" s="4">
        <f ca="1">[1]Catalyst!F147</f>
        <v>95.51141259381275</v>
      </c>
      <c r="I1861" t="s">
        <v>127</v>
      </c>
      <c r="N1861" s="2"/>
    </row>
    <row r="1862" spans="1:14" x14ac:dyDescent="0.35">
      <c r="A1862" t="s">
        <v>572</v>
      </c>
      <c r="B1862" t="s">
        <v>95</v>
      </c>
      <c r="C1862" t="s">
        <v>255</v>
      </c>
      <c r="D1862" t="s">
        <v>16</v>
      </c>
      <c r="E1862" t="s">
        <v>122</v>
      </c>
      <c r="G1862" t="str">
        <f>[1]Catalyst!A148</f>
        <v xml:space="preserve">     OC</v>
      </c>
      <c r="H1862" s="4">
        <f ca="1">[1]Catalyst!F148</f>
        <v>246.83978945043629</v>
      </c>
      <c r="I1862" t="s">
        <v>127</v>
      </c>
      <c r="N1862" s="2"/>
    </row>
    <row r="1863" spans="1:14" x14ac:dyDescent="0.35">
      <c r="A1863" t="s">
        <v>572</v>
      </c>
      <c r="B1863" t="s">
        <v>95</v>
      </c>
      <c r="C1863" t="s">
        <v>255</v>
      </c>
      <c r="D1863" t="s">
        <v>16</v>
      </c>
      <c r="E1863" t="s">
        <v>122</v>
      </c>
      <c r="G1863" t="str">
        <f>[1]Catalyst!A149</f>
        <v xml:space="preserve">     CH4</v>
      </c>
      <c r="H1863" s="4">
        <f ca="1">[1]Catalyst!F149</f>
        <v>32590.97563781081</v>
      </c>
      <c r="I1863" t="s">
        <v>127</v>
      </c>
      <c r="N1863" s="2"/>
    </row>
    <row r="1864" spans="1:14" x14ac:dyDescent="0.35">
      <c r="A1864" t="s">
        <v>572</v>
      </c>
      <c r="B1864" t="s">
        <v>95</v>
      </c>
      <c r="C1864" t="s">
        <v>255</v>
      </c>
      <c r="D1864" t="s">
        <v>16</v>
      </c>
      <c r="E1864" t="s">
        <v>122</v>
      </c>
      <c r="G1864" t="str">
        <f>[1]Catalyst!A150</f>
        <v xml:space="preserve">     N2O</v>
      </c>
      <c r="H1864" s="4">
        <f ca="1">[1]Catalyst!F150</f>
        <v>246.7704312094489</v>
      </c>
      <c r="I1864" t="s">
        <v>127</v>
      </c>
      <c r="N1864" s="2"/>
    </row>
    <row r="1865" spans="1:14" x14ac:dyDescent="0.35">
      <c r="A1865" t="s">
        <v>572</v>
      </c>
      <c r="B1865" t="s">
        <v>95</v>
      </c>
      <c r="C1865" t="s">
        <v>255</v>
      </c>
      <c r="D1865" t="s">
        <v>16</v>
      </c>
      <c r="E1865" t="s">
        <v>122</v>
      </c>
      <c r="G1865" t="str">
        <f>[1]Catalyst!A151</f>
        <v xml:space="preserve">     CO2</v>
      </c>
      <c r="H1865" s="4">
        <f ca="1">[1]Catalyst!F151</f>
        <v>9681455.6268236414</v>
      </c>
      <c r="I1865" t="s">
        <v>127</v>
      </c>
      <c r="N1865" s="2"/>
    </row>
    <row r="1866" spans="1:14" x14ac:dyDescent="0.35">
      <c r="A1866" t="s">
        <v>572</v>
      </c>
      <c r="B1866" t="s">
        <v>95</v>
      </c>
      <c r="C1866" t="s">
        <v>255</v>
      </c>
      <c r="D1866" t="s">
        <v>16</v>
      </c>
      <c r="E1866" t="s">
        <v>122</v>
      </c>
      <c r="G1866" t="str">
        <f>[1]Catalyst!A152</f>
        <v>Urban Emissions: grams/ton</v>
      </c>
      <c r="H1866" s="4">
        <f>[1]Catalyst!F152</f>
        <v>0</v>
      </c>
      <c r="I1866" t="s">
        <v>127</v>
      </c>
      <c r="N1866" s="2"/>
    </row>
    <row r="1867" spans="1:14" x14ac:dyDescent="0.35">
      <c r="A1867" t="s">
        <v>572</v>
      </c>
      <c r="B1867" t="s">
        <v>95</v>
      </c>
      <c r="C1867" t="s">
        <v>255</v>
      </c>
      <c r="D1867" t="s">
        <v>16</v>
      </c>
      <c r="E1867" t="s">
        <v>122</v>
      </c>
      <c r="G1867" t="str">
        <f>[1]Catalyst!A153</f>
        <v xml:space="preserve">     VOC</v>
      </c>
      <c r="H1867" s="4">
        <f ca="1">[1]Catalyst!F153</f>
        <v>210.36392498614364</v>
      </c>
      <c r="I1867" t="s">
        <v>127</v>
      </c>
      <c r="N1867" s="2"/>
    </row>
    <row r="1868" spans="1:14" x14ac:dyDescent="0.35">
      <c r="A1868" t="s">
        <v>572</v>
      </c>
      <c r="B1868" t="s">
        <v>95</v>
      </c>
      <c r="C1868" t="s">
        <v>255</v>
      </c>
      <c r="D1868" t="s">
        <v>16</v>
      </c>
      <c r="E1868" t="s">
        <v>122</v>
      </c>
      <c r="G1868" t="str">
        <f>[1]Catalyst!A154</f>
        <v xml:space="preserve">     CO</v>
      </c>
      <c r="H1868" s="4">
        <f ca="1">[1]Catalyst!F154</f>
        <v>522.67120980849893</v>
      </c>
      <c r="I1868" t="s">
        <v>127</v>
      </c>
      <c r="N1868" s="2"/>
    </row>
    <row r="1869" spans="1:14" x14ac:dyDescent="0.35">
      <c r="A1869" t="s">
        <v>572</v>
      </c>
      <c r="B1869" t="s">
        <v>95</v>
      </c>
      <c r="C1869" t="s">
        <v>255</v>
      </c>
      <c r="D1869" t="s">
        <v>16</v>
      </c>
      <c r="E1869" t="s">
        <v>122</v>
      </c>
      <c r="G1869" t="str">
        <f>[1]Catalyst!A155</f>
        <v xml:space="preserve">     NOx</v>
      </c>
      <c r="H1869" s="4">
        <f ca="1">[1]Catalyst!F155</f>
        <v>779.88514021156482</v>
      </c>
      <c r="I1869" t="s">
        <v>127</v>
      </c>
      <c r="N1869" s="2"/>
    </row>
    <row r="1870" spans="1:14" x14ac:dyDescent="0.35">
      <c r="A1870" t="s">
        <v>572</v>
      </c>
      <c r="B1870" t="s">
        <v>95</v>
      </c>
      <c r="C1870" t="s">
        <v>255</v>
      </c>
      <c r="D1870" t="s">
        <v>16</v>
      </c>
      <c r="E1870" t="s">
        <v>122</v>
      </c>
      <c r="G1870" t="str">
        <f>[1]Catalyst!A156</f>
        <v xml:space="preserve">     PM10</v>
      </c>
      <c r="H1870" s="4">
        <f ca="1">[1]Catalyst!F156</f>
        <v>46.080535746240514</v>
      </c>
      <c r="I1870" t="s">
        <v>127</v>
      </c>
      <c r="N1870" s="2"/>
    </row>
    <row r="1871" spans="1:14" x14ac:dyDescent="0.35">
      <c r="A1871" t="s">
        <v>572</v>
      </c>
      <c r="B1871" t="s">
        <v>95</v>
      </c>
      <c r="C1871" t="s">
        <v>255</v>
      </c>
      <c r="D1871" t="s">
        <v>16</v>
      </c>
      <c r="E1871" t="s">
        <v>122</v>
      </c>
      <c r="G1871" t="str">
        <f>[1]Catalyst!A157</f>
        <v xml:space="preserve">     PM2.5</v>
      </c>
      <c r="H1871" s="4">
        <f ca="1">[1]Catalyst!F157</f>
        <v>40.630785144971711</v>
      </c>
      <c r="I1871" t="s">
        <v>127</v>
      </c>
      <c r="N1871" s="2"/>
    </row>
    <row r="1872" spans="1:14" x14ac:dyDescent="0.35">
      <c r="A1872" t="s">
        <v>572</v>
      </c>
      <c r="B1872" t="s">
        <v>95</v>
      </c>
      <c r="C1872" t="s">
        <v>255</v>
      </c>
      <c r="D1872" t="s">
        <v>16</v>
      </c>
      <c r="E1872" t="s">
        <v>122</v>
      </c>
      <c r="G1872" t="str">
        <f>[1]Catalyst!A158</f>
        <v xml:space="preserve">     SOx</v>
      </c>
      <c r="H1872" s="4">
        <f ca="1">[1]Catalyst!F158</f>
        <v>232.76790820953647</v>
      </c>
      <c r="I1872" t="s">
        <v>127</v>
      </c>
      <c r="N1872" s="2"/>
    </row>
    <row r="1873" spans="1:14" x14ac:dyDescent="0.35">
      <c r="A1873" t="s">
        <v>572</v>
      </c>
      <c r="B1873" t="s">
        <v>95</v>
      </c>
      <c r="C1873" t="s">
        <v>255</v>
      </c>
      <c r="D1873" t="s">
        <v>16</v>
      </c>
      <c r="E1873" t="s">
        <v>122</v>
      </c>
      <c r="G1873" t="str">
        <f>[1]Catalyst!A159</f>
        <v xml:space="preserve">     BC</v>
      </c>
      <c r="H1873" s="4">
        <f ca="1">[1]Catalyst!F159</f>
        <v>2.7206654657081266</v>
      </c>
      <c r="I1873" t="s">
        <v>127</v>
      </c>
      <c r="N1873" s="2"/>
    </row>
    <row r="1874" spans="1:14" x14ac:dyDescent="0.35">
      <c r="A1874" t="s">
        <v>572</v>
      </c>
      <c r="B1874" t="s">
        <v>95</v>
      </c>
      <c r="C1874" t="s">
        <v>255</v>
      </c>
      <c r="D1874" t="s">
        <v>16</v>
      </c>
      <c r="E1874" t="s">
        <v>122</v>
      </c>
      <c r="G1874" t="str">
        <f>[1]Catalyst!A160</f>
        <v xml:space="preserve">     OC</v>
      </c>
      <c r="H1874" s="4">
        <f ca="1">[1]Catalyst!F160</f>
        <v>12.024843441118639</v>
      </c>
      <c r="I1874" t="s">
        <v>127</v>
      </c>
      <c r="N1874" s="2"/>
    </row>
    <row r="1875" spans="1:14" x14ac:dyDescent="0.35">
      <c r="A1875" t="s">
        <v>574</v>
      </c>
      <c r="B1875" t="s">
        <v>76</v>
      </c>
      <c r="C1875" t="s">
        <v>262</v>
      </c>
      <c r="D1875" t="s">
        <v>137</v>
      </c>
      <c r="E1875" t="s">
        <v>122</v>
      </c>
      <c r="G1875" t="s">
        <v>537</v>
      </c>
      <c r="H1875" s="4"/>
      <c r="N1875" s="2"/>
    </row>
    <row r="1876" spans="1:14" x14ac:dyDescent="0.35">
      <c r="A1876" t="s">
        <v>574</v>
      </c>
      <c r="B1876" t="s">
        <v>76</v>
      </c>
      <c r="C1876" t="s">
        <v>262</v>
      </c>
      <c r="D1876" t="s">
        <v>137</v>
      </c>
      <c r="E1876" t="s">
        <v>122</v>
      </c>
      <c r="G1876" t="str">
        <f>[1]Pyrolysis_IDL!A261</f>
        <v xml:space="preserve">    Total energy</v>
      </c>
      <c r="H1876" s="8">
        <f ca="1">[1]Pyrolysis_IDL!DP261</f>
        <v>40872.961046024051</v>
      </c>
      <c r="I1876" t="s">
        <v>158</v>
      </c>
      <c r="N1876" s="2"/>
    </row>
    <row r="1877" spans="1:14" x14ac:dyDescent="0.35">
      <c r="A1877" t="s">
        <v>574</v>
      </c>
      <c r="B1877" t="s">
        <v>76</v>
      </c>
      <c r="C1877" t="s">
        <v>262</v>
      </c>
      <c r="D1877" t="s">
        <v>137</v>
      </c>
      <c r="E1877" t="s">
        <v>122</v>
      </c>
      <c r="G1877" t="str">
        <f>[1]Pyrolysis_IDL!A262</f>
        <v xml:space="preserve">    Fossil fuels</v>
      </c>
      <c r="H1877" s="8">
        <f ca="1">[1]Pyrolysis_IDL!DP262</f>
        <v>40270.425023057927</v>
      </c>
      <c r="I1877" t="s">
        <v>158</v>
      </c>
      <c r="N1877" s="2"/>
    </row>
    <row r="1878" spans="1:14" x14ac:dyDescent="0.35">
      <c r="A1878" t="s">
        <v>574</v>
      </c>
      <c r="B1878" t="s">
        <v>76</v>
      </c>
      <c r="C1878" t="s">
        <v>262</v>
      </c>
      <c r="D1878" t="s">
        <v>137</v>
      </c>
      <c r="E1878" t="s">
        <v>122</v>
      </c>
      <c r="G1878" t="str">
        <f>[1]Pyrolysis_IDL!A263</f>
        <v xml:space="preserve">    Coal</v>
      </c>
      <c r="H1878" s="8">
        <f ca="1">[1]Pyrolysis_IDL!DP263</f>
        <v>316.90330321226963</v>
      </c>
      <c r="I1878" t="s">
        <v>158</v>
      </c>
      <c r="N1878" s="2"/>
    </row>
    <row r="1879" spans="1:14" x14ac:dyDescent="0.35">
      <c r="A1879" t="s">
        <v>574</v>
      </c>
      <c r="B1879" t="s">
        <v>76</v>
      </c>
      <c r="C1879" t="s">
        <v>262</v>
      </c>
      <c r="D1879" t="s">
        <v>137</v>
      </c>
      <c r="E1879" t="s">
        <v>122</v>
      </c>
      <c r="G1879" t="str">
        <f>[1]Pyrolysis_IDL!A264</f>
        <v xml:space="preserve">    Natural gas</v>
      </c>
      <c r="H1879" s="8">
        <f ca="1">[1]Pyrolysis_IDL!DP264</f>
        <v>10831.984081614904</v>
      </c>
      <c r="I1879" t="s">
        <v>158</v>
      </c>
      <c r="N1879" s="2"/>
    </row>
    <row r="1880" spans="1:14" x14ac:dyDescent="0.35">
      <c r="A1880" t="s">
        <v>574</v>
      </c>
      <c r="B1880" t="s">
        <v>76</v>
      </c>
      <c r="C1880" t="s">
        <v>262</v>
      </c>
      <c r="D1880" t="s">
        <v>137</v>
      </c>
      <c r="E1880" t="s">
        <v>122</v>
      </c>
      <c r="G1880" t="str">
        <f>[1]Pyrolysis_IDL!A265</f>
        <v xml:space="preserve">    Petroleum</v>
      </c>
      <c r="H1880" s="8">
        <f ca="1">[1]Pyrolysis_IDL!DP265</f>
        <v>29121.537638230755</v>
      </c>
      <c r="I1880" t="s">
        <v>158</v>
      </c>
      <c r="N1880" s="2"/>
    </row>
    <row r="1881" spans="1:14" x14ac:dyDescent="0.35">
      <c r="A1881" t="s">
        <v>574</v>
      </c>
      <c r="B1881" t="s">
        <v>76</v>
      </c>
      <c r="C1881" t="s">
        <v>262</v>
      </c>
      <c r="D1881" t="s">
        <v>137</v>
      </c>
      <c r="E1881" t="s">
        <v>122</v>
      </c>
      <c r="G1881" t="str">
        <f>[1]Pyrolysis_IDL!A266</f>
        <v>Water consumption: gallons/mmBtu of fuel throughput</v>
      </c>
      <c r="H1881" s="8">
        <f ca="1">[1]Pyrolysis_IDL!DP266</f>
        <v>40.594027454648142</v>
      </c>
      <c r="I1881" t="s">
        <v>159</v>
      </c>
      <c r="N1881" s="2"/>
    </row>
    <row r="1882" spans="1:14" x14ac:dyDescent="0.35">
      <c r="A1882" t="s">
        <v>574</v>
      </c>
      <c r="B1882" t="s">
        <v>76</v>
      </c>
      <c r="C1882" t="s">
        <v>262</v>
      </c>
      <c r="D1882" t="s">
        <v>137</v>
      </c>
      <c r="E1882" t="s">
        <v>122</v>
      </c>
      <c r="G1882" t="str">
        <f>[1]Pyrolysis_IDL!A267</f>
        <v>Total emissions: grams/mmBtu of fuel throughput, except as noted</v>
      </c>
      <c r="H1882" s="8">
        <f>[1]Pyrolysis_IDL!DP267</f>
        <v>0</v>
      </c>
      <c r="N1882" s="2"/>
    </row>
    <row r="1883" spans="1:14" x14ac:dyDescent="0.35">
      <c r="A1883" t="s">
        <v>574</v>
      </c>
      <c r="B1883" t="s">
        <v>76</v>
      </c>
      <c r="C1883" t="s">
        <v>262</v>
      </c>
      <c r="D1883" t="s">
        <v>137</v>
      </c>
      <c r="E1883" t="s">
        <v>122</v>
      </c>
      <c r="G1883" t="str">
        <f>[1]Pyrolysis_IDL!A268</f>
        <v xml:space="preserve">     VOC</v>
      </c>
      <c r="H1883" s="8">
        <f ca="1">[1]Pyrolysis_IDL!DP268</f>
        <v>0.31618546195226394</v>
      </c>
      <c r="I1883" t="s">
        <v>133</v>
      </c>
      <c r="N1883" s="2"/>
    </row>
    <row r="1884" spans="1:14" x14ac:dyDescent="0.35">
      <c r="A1884" t="s">
        <v>574</v>
      </c>
      <c r="B1884" t="s">
        <v>76</v>
      </c>
      <c r="C1884" t="s">
        <v>262</v>
      </c>
      <c r="D1884" t="s">
        <v>137</v>
      </c>
      <c r="E1884" t="s">
        <v>122</v>
      </c>
      <c r="G1884" t="str">
        <f>[1]Pyrolysis_IDL!A269</f>
        <v xml:space="preserve">     CO</v>
      </c>
      <c r="H1884" s="8">
        <f ca="1">[1]Pyrolysis_IDL!DP269</f>
        <v>0.76263774592356626</v>
      </c>
      <c r="I1884" t="s">
        <v>133</v>
      </c>
      <c r="N1884" s="2"/>
    </row>
    <row r="1885" spans="1:14" x14ac:dyDescent="0.35">
      <c r="A1885" t="s">
        <v>574</v>
      </c>
      <c r="B1885" t="s">
        <v>76</v>
      </c>
      <c r="C1885" t="s">
        <v>262</v>
      </c>
      <c r="D1885" t="s">
        <v>137</v>
      </c>
      <c r="E1885" t="s">
        <v>122</v>
      </c>
      <c r="G1885" t="str">
        <f>[1]Pyrolysis_IDL!A270</f>
        <v xml:space="preserve">     NOx</v>
      </c>
      <c r="H1885" s="8">
        <f ca="1">[1]Pyrolysis_IDL!DP270</f>
        <v>1.0839702786729233</v>
      </c>
      <c r="I1885" t="s">
        <v>133</v>
      </c>
      <c r="N1885" s="2"/>
    </row>
    <row r="1886" spans="1:14" x14ac:dyDescent="0.35">
      <c r="A1886" t="s">
        <v>574</v>
      </c>
      <c r="B1886" t="s">
        <v>76</v>
      </c>
      <c r="C1886" t="s">
        <v>262</v>
      </c>
      <c r="D1886" t="s">
        <v>137</v>
      </c>
      <c r="E1886" t="s">
        <v>122</v>
      </c>
      <c r="G1886" t="str">
        <f>[1]Pyrolysis_IDL!A271</f>
        <v xml:space="preserve">     PM10</v>
      </c>
      <c r="H1886" s="8">
        <f ca="1">[1]Pyrolysis_IDL!DP271</f>
        <v>8.0348856715989181E-2</v>
      </c>
      <c r="I1886" t="s">
        <v>133</v>
      </c>
      <c r="N1886" s="2"/>
    </row>
    <row r="1887" spans="1:14" x14ac:dyDescent="0.35">
      <c r="A1887" t="s">
        <v>574</v>
      </c>
      <c r="B1887" t="s">
        <v>76</v>
      </c>
      <c r="C1887" t="s">
        <v>262</v>
      </c>
      <c r="D1887" t="s">
        <v>137</v>
      </c>
      <c r="E1887" t="s">
        <v>122</v>
      </c>
      <c r="G1887" t="str">
        <f>[1]Pyrolysis_IDL!A272</f>
        <v xml:space="preserve">     PM2.5</v>
      </c>
      <c r="H1887" s="8">
        <f ca="1">[1]Pyrolysis_IDL!DP272</f>
        <v>7.1924307689803915E-2</v>
      </c>
      <c r="I1887" t="s">
        <v>133</v>
      </c>
      <c r="N1887" s="2"/>
    </row>
    <row r="1888" spans="1:14" x14ac:dyDescent="0.35">
      <c r="A1888" t="s">
        <v>574</v>
      </c>
      <c r="B1888" t="s">
        <v>76</v>
      </c>
      <c r="C1888" t="s">
        <v>262</v>
      </c>
      <c r="D1888" t="s">
        <v>137</v>
      </c>
      <c r="E1888" t="s">
        <v>122</v>
      </c>
      <c r="G1888" t="str">
        <f>[1]Pyrolysis_IDL!A273</f>
        <v xml:space="preserve">     SOx</v>
      </c>
      <c r="H1888" s="8">
        <f ca="1">[1]Pyrolysis_IDL!DP273</f>
        <v>0.28355814656839401</v>
      </c>
      <c r="I1888" t="s">
        <v>133</v>
      </c>
      <c r="N1888" s="2"/>
    </row>
    <row r="1889" spans="1:14" x14ac:dyDescent="0.35">
      <c r="A1889" t="s">
        <v>574</v>
      </c>
      <c r="B1889" t="s">
        <v>76</v>
      </c>
      <c r="C1889" t="s">
        <v>262</v>
      </c>
      <c r="D1889" t="s">
        <v>137</v>
      </c>
      <c r="E1889" t="s">
        <v>122</v>
      </c>
      <c r="G1889" t="str">
        <f>[1]Pyrolysis_IDL!A274</f>
        <v xml:space="preserve">     BC</v>
      </c>
      <c r="H1889" s="8">
        <f ca="1">[1]Pyrolysis_IDL!DP274</f>
        <v>9.4448627382192063E-3</v>
      </c>
      <c r="I1889" t="s">
        <v>133</v>
      </c>
      <c r="N1889" s="2"/>
    </row>
    <row r="1890" spans="1:14" x14ac:dyDescent="0.35">
      <c r="A1890" t="s">
        <v>574</v>
      </c>
      <c r="B1890" t="s">
        <v>76</v>
      </c>
      <c r="C1890" t="s">
        <v>262</v>
      </c>
      <c r="D1890" t="s">
        <v>137</v>
      </c>
      <c r="E1890" t="s">
        <v>122</v>
      </c>
      <c r="G1890" t="str">
        <f>[1]Pyrolysis_IDL!A275</f>
        <v xml:space="preserve">     OC</v>
      </c>
      <c r="H1890" s="8">
        <f ca="1">[1]Pyrolysis_IDL!DP275</f>
        <v>2.0833184364834174E-2</v>
      </c>
      <c r="I1890" t="s">
        <v>133</v>
      </c>
      <c r="N1890" s="2"/>
    </row>
    <row r="1891" spans="1:14" x14ac:dyDescent="0.35">
      <c r="A1891" t="s">
        <v>574</v>
      </c>
      <c r="B1891" t="s">
        <v>76</v>
      </c>
      <c r="C1891" t="s">
        <v>262</v>
      </c>
      <c r="D1891" t="s">
        <v>137</v>
      </c>
      <c r="E1891" t="s">
        <v>122</v>
      </c>
      <c r="G1891" t="str">
        <f>[1]Pyrolysis_IDL!A276</f>
        <v xml:space="preserve">     CH4</v>
      </c>
      <c r="H1891" s="8">
        <f ca="1">[1]Pyrolysis_IDL!DP276</f>
        <v>4.5977855537662897</v>
      </c>
      <c r="I1891" t="s">
        <v>133</v>
      </c>
      <c r="N1891" s="2"/>
    </row>
    <row r="1892" spans="1:14" x14ac:dyDescent="0.35">
      <c r="A1892" t="s">
        <v>574</v>
      </c>
      <c r="B1892" t="s">
        <v>76</v>
      </c>
      <c r="C1892" t="s">
        <v>262</v>
      </c>
      <c r="D1892" t="s">
        <v>137</v>
      </c>
      <c r="E1892" t="s">
        <v>122</v>
      </c>
      <c r="G1892" t="str">
        <f>[1]Pyrolysis_IDL!A277</f>
        <v xml:space="preserve">     N2O</v>
      </c>
      <c r="H1892" s="8">
        <f ca="1">[1]Pyrolysis_IDL!DP277</f>
        <v>2.151464248357279E-2</v>
      </c>
      <c r="I1892" t="s">
        <v>133</v>
      </c>
      <c r="N1892" s="2"/>
    </row>
    <row r="1893" spans="1:14" x14ac:dyDescent="0.35">
      <c r="A1893" t="s">
        <v>574</v>
      </c>
      <c r="B1893" t="s">
        <v>76</v>
      </c>
      <c r="C1893" t="s">
        <v>262</v>
      </c>
      <c r="D1893" t="s">
        <v>137</v>
      </c>
      <c r="E1893" t="s">
        <v>122</v>
      </c>
      <c r="G1893" t="str">
        <f>[1]Pyrolysis_IDL!A278</f>
        <v xml:space="preserve">     CO2</v>
      </c>
      <c r="H1893" s="8">
        <f ca="1">[1]Pyrolysis_IDL!DP278</f>
        <v>879.84751950142027</v>
      </c>
      <c r="I1893" t="s">
        <v>133</v>
      </c>
      <c r="N1893" s="2"/>
    </row>
    <row r="1894" spans="1:14" x14ac:dyDescent="0.35">
      <c r="A1894" t="s">
        <v>574</v>
      </c>
      <c r="B1894" t="s">
        <v>76</v>
      </c>
      <c r="C1894" t="s">
        <v>262</v>
      </c>
      <c r="D1894" t="s">
        <v>137</v>
      </c>
      <c r="E1894" t="s">
        <v>122</v>
      </c>
      <c r="G1894" t="str">
        <f>[1]Pyrolysis_IDL!A279</f>
        <v xml:space="preserve">     VOC from bulk terminal</v>
      </c>
      <c r="H1894" s="8">
        <f>[1]Pyrolysis_IDL!DP279</f>
        <v>0</v>
      </c>
      <c r="I1894" t="s">
        <v>133</v>
      </c>
      <c r="N1894" s="2"/>
    </row>
    <row r="1895" spans="1:14" x14ac:dyDescent="0.35">
      <c r="A1895" t="s">
        <v>574</v>
      </c>
      <c r="B1895" t="s">
        <v>76</v>
      </c>
      <c r="C1895" t="s">
        <v>262</v>
      </c>
      <c r="D1895" t="s">
        <v>137</v>
      </c>
      <c r="E1895" t="s">
        <v>122</v>
      </c>
      <c r="G1895" t="str">
        <f>[1]Pyrolysis_IDL!A280</f>
        <v xml:space="preserve">     VOC from ref. Station</v>
      </c>
      <c r="H1895" s="8">
        <f>[1]Pyrolysis_IDL!DP280</f>
        <v>0</v>
      </c>
      <c r="I1895" t="s">
        <v>133</v>
      </c>
      <c r="N1895" s="2"/>
    </row>
    <row r="1896" spans="1:14" x14ac:dyDescent="0.35">
      <c r="A1896" t="s">
        <v>574</v>
      </c>
      <c r="B1896" t="s">
        <v>76</v>
      </c>
      <c r="C1896" t="s">
        <v>262</v>
      </c>
      <c r="D1896" t="s">
        <v>137</v>
      </c>
      <c r="E1896" t="s">
        <v>122</v>
      </c>
      <c r="G1896" t="str">
        <f>[1]Pyrolysis_IDL!A281</f>
        <v>Biogenic CH4</v>
      </c>
      <c r="H1896" s="8">
        <f>[1]Pyrolysis_IDL!DP281</f>
        <v>0</v>
      </c>
      <c r="I1896" t="s">
        <v>133</v>
      </c>
      <c r="N1896" s="2"/>
    </row>
    <row r="1897" spans="1:14" x14ac:dyDescent="0.35">
      <c r="A1897" t="s">
        <v>574</v>
      </c>
      <c r="B1897" t="s">
        <v>76</v>
      </c>
      <c r="C1897" t="s">
        <v>262</v>
      </c>
      <c r="D1897" t="s">
        <v>137</v>
      </c>
      <c r="E1897" t="s">
        <v>122</v>
      </c>
      <c r="G1897" t="str">
        <f>[1]Pyrolysis_IDL!A282</f>
        <v>Urban emissions: grams/mmBtu of fuel throughput, except as noted</v>
      </c>
      <c r="H1897" s="8">
        <f>[1]Pyrolysis_IDL!DP282</f>
        <v>0</v>
      </c>
      <c r="N1897" s="2"/>
    </row>
    <row r="1898" spans="1:14" x14ac:dyDescent="0.35">
      <c r="A1898" t="s">
        <v>574</v>
      </c>
      <c r="B1898" t="s">
        <v>76</v>
      </c>
      <c r="C1898" t="s">
        <v>262</v>
      </c>
      <c r="D1898" t="s">
        <v>137</v>
      </c>
      <c r="E1898" t="s">
        <v>122</v>
      </c>
      <c r="G1898" t="str">
        <f>[1]Pyrolysis_IDL!A283</f>
        <v xml:space="preserve">     VOC</v>
      </c>
      <c r="H1898" s="8">
        <f ca="1">[1]Pyrolysis_IDL!DP283</f>
        <v>7.1709540391770257E-2</v>
      </c>
      <c r="I1898" t="s">
        <v>133</v>
      </c>
      <c r="N1898" s="2"/>
    </row>
    <row r="1899" spans="1:14" x14ac:dyDescent="0.35">
      <c r="A1899" t="s">
        <v>574</v>
      </c>
      <c r="B1899" t="s">
        <v>76</v>
      </c>
      <c r="C1899" t="s">
        <v>262</v>
      </c>
      <c r="D1899" t="s">
        <v>137</v>
      </c>
      <c r="E1899" t="s">
        <v>122</v>
      </c>
      <c r="G1899" t="str">
        <f>[1]Pyrolysis_IDL!A284</f>
        <v xml:space="preserve">     CO</v>
      </c>
      <c r="H1899" s="8">
        <f ca="1">[1]Pyrolysis_IDL!DP284</f>
        <v>0.10402446917684752</v>
      </c>
      <c r="I1899" t="s">
        <v>133</v>
      </c>
      <c r="N1899" s="2"/>
    </row>
    <row r="1900" spans="1:14" x14ac:dyDescent="0.35">
      <c r="A1900" t="s">
        <v>574</v>
      </c>
      <c r="B1900" t="s">
        <v>76</v>
      </c>
      <c r="C1900" t="s">
        <v>262</v>
      </c>
      <c r="D1900" t="s">
        <v>137</v>
      </c>
      <c r="E1900" t="s">
        <v>122</v>
      </c>
      <c r="G1900" t="str">
        <f>[1]Pyrolysis_IDL!A285</f>
        <v xml:space="preserve">     NOx</v>
      </c>
      <c r="H1900" s="8">
        <f ca="1">[1]Pyrolysis_IDL!DP285</f>
        <v>0.13006853465057278</v>
      </c>
      <c r="I1900" t="s">
        <v>133</v>
      </c>
      <c r="N1900" s="2"/>
    </row>
    <row r="1901" spans="1:14" x14ac:dyDescent="0.35">
      <c r="A1901" t="s">
        <v>574</v>
      </c>
      <c r="B1901" t="s">
        <v>76</v>
      </c>
      <c r="C1901" t="s">
        <v>262</v>
      </c>
      <c r="D1901" t="s">
        <v>137</v>
      </c>
      <c r="E1901" t="s">
        <v>122</v>
      </c>
      <c r="G1901" t="str">
        <f>[1]Pyrolysis_IDL!A286</f>
        <v xml:space="preserve">     PM10</v>
      </c>
      <c r="H1901" s="8">
        <f ca="1">[1]Pyrolysis_IDL!DP286</f>
        <v>2.6026292984584611E-2</v>
      </c>
      <c r="I1901" t="s">
        <v>133</v>
      </c>
      <c r="N1901" s="2"/>
    </row>
    <row r="1902" spans="1:14" x14ac:dyDescent="0.35">
      <c r="A1902" t="s">
        <v>574</v>
      </c>
      <c r="B1902" t="s">
        <v>76</v>
      </c>
      <c r="C1902" t="s">
        <v>262</v>
      </c>
      <c r="D1902" t="s">
        <v>137</v>
      </c>
      <c r="E1902" t="s">
        <v>122</v>
      </c>
      <c r="G1902" t="str">
        <f>[1]Pyrolysis_IDL!A287</f>
        <v xml:space="preserve">     PM2.5</v>
      </c>
      <c r="H1902" s="8">
        <f ca="1">[1]Pyrolysis_IDL!DP287</f>
        <v>2.2665051502895921E-2</v>
      </c>
      <c r="I1902" t="s">
        <v>133</v>
      </c>
      <c r="N1902" s="2"/>
    </row>
    <row r="1903" spans="1:14" x14ac:dyDescent="0.35">
      <c r="A1903" t="s">
        <v>574</v>
      </c>
      <c r="B1903" t="s">
        <v>76</v>
      </c>
      <c r="C1903" t="s">
        <v>262</v>
      </c>
      <c r="D1903" t="s">
        <v>137</v>
      </c>
      <c r="E1903" t="s">
        <v>122</v>
      </c>
      <c r="G1903" t="str">
        <f>[1]Pyrolysis_IDL!A288</f>
        <v xml:space="preserve">     SOx</v>
      </c>
      <c r="H1903" s="8">
        <f ca="1">[1]Pyrolysis_IDL!DP288</f>
        <v>7.3819606183059619E-2</v>
      </c>
      <c r="I1903" t="s">
        <v>133</v>
      </c>
      <c r="N1903" s="2"/>
    </row>
    <row r="1904" spans="1:14" x14ac:dyDescent="0.35">
      <c r="A1904" t="s">
        <v>574</v>
      </c>
      <c r="B1904" t="s">
        <v>76</v>
      </c>
      <c r="C1904" t="s">
        <v>262</v>
      </c>
      <c r="D1904" t="s">
        <v>137</v>
      </c>
      <c r="E1904" t="s">
        <v>122</v>
      </c>
      <c r="G1904" t="str">
        <f>[1]Pyrolysis_IDL!A289</f>
        <v xml:space="preserve">     BC</v>
      </c>
      <c r="H1904" s="8">
        <f ca="1">[1]Pyrolysis_IDL!DP289</f>
        <v>1.7660658923307686E-3</v>
      </c>
      <c r="I1904" t="s">
        <v>133</v>
      </c>
      <c r="N1904" s="2"/>
    </row>
    <row r="1905" spans="1:14" x14ac:dyDescent="0.35">
      <c r="A1905" t="s">
        <v>574</v>
      </c>
      <c r="B1905" t="s">
        <v>76</v>
      </c>
      <c r="C1905" t="s">
        <v>262</v>
      </c>
      <c r="D1905" t="s">
        <v>137</v>
      </c>
      <c r="E1905" t="s">
        <v>122</v>
      </c>
      <c r="G1905" t="str">
        <f>[1]Pyrolysis_IDL!A290</f>
        <v xml:space="preserve">     OC</v>
      </c>
      <c r="H1905" s="8">
        <f ca="1">[1]Pyrolysis_IDL!DP290</f>
        <v>2.6956695188333061E-3</v>
      </c>
      <c r="I1905" t="s">
        <v>133</v>
      </c>
      <c r="N1905" s="2"/>
    </row>
    <row r="1906" spans="1:14" x14ac:dyDescent="0.35">
      <c r="A1906" t="s">
        <v>575</v>
      </c>
      <c r="B1906" t="s">
        <v>54</v>
      </c>
      <c r="C1906" t="s">
        <v>26</v>
      </c>
      <c r="D1906" t="s">
        <v>100</v>
      </c>
      <c r="E1906" t="s">
        <v>122</v>
      </c>
      <c r="G1906" t="str">
        <f>[1]Chemicals!A146</f>
        <v>Energy Use: mmBtu/ton of product</v>
      </c>
      <c r="H1906" s="4">
        <f>[1]Chemicals!AH146</f>
        <v>0</v>
      </c>
      <c r="N1906" s="2"/>
    </row>
    <row r="1907" spans="1:14" x14ac:dyDescent="0.35">
      <c r="A1907" t="s">
        <v>575</v>
      </c>
      <c r="B1907" t="s">
        <v>54</v>
      </c>
      <c r="C1907" t="s">
        <v>26</v>
      </c>
      <c r="D1907" t="s">
        <v>100</v>
      </c>
      <c r="E1907" t="s">
        <v>122</v>
      </c>
      <c r="G1907" t="str">
        <f>[1]Chemicals!A147</f>
        <v xml:space="preserve">     Total Energy</v>
      </c>
      <c r="H1907" s="4">
        <f ca="1">[1]Chemicals!AH147</f>
        <v>88.85940087776612</v>
      </c>
      <c r="I1907" t="s">
        <v>125</v>
      </c>
      <c r="N1907" s="2"/>
    </row>
    <row r="1908" spans="1:14" x14ac:dyDescent="0.35">
      <c r="A1908" t="s">
        <v>575</v>
      </c>
      <c r="B1908" t="s">
        <v>54</v>
      </c>
      <c r="C1908" t="s">
        <v>26</v>
      </c>
      <c r="D1908" t="s">
        <v>100</v>
      </c>
      <c r="E1908" t="s">
        <v>122</v>
      </c>
      <c r="G1908" t="str">
        <f>[1]Chemicals!A148</f>
        <v xml:space="preserve">     Fossil Fuels</v>
      </c>
      <c r="H1908" s="4">
        <f ca="1">[1]Chemicals!AH148</f>
        <v>88.878410568108293</v>
      </c>
      <c r="I1908" t="s">
        <v>125</v>
      </c>
      <c r="N1908" s="2"/>
    </row>
    <row r="1909" spans="1:14" x14ac:dyDescent="0.35">
      <c r="A1909" t="s">
        <v>575</v>
      </c>
      <c r="B1909" t="s">
        <v>54</v>
      </c>
      <c r="C1909" t="s">
        <v>26</v>
      </c>
      <c r="D1909" t="s">
        <v>100</v>
      </c>
      <c r="E1909" t="s">
        <v>122</v>
      </c>
      <c r="G1909" t="str">
        <f>[1]Chemicals!A149</f>
        <v xml:space="preserve">     Coal</v>
      </c>
      <c r="H1909" s="4">
        <f ca="1">[1]Chemicals!AH149</f>
        <v>-1.1372653884974052E-2</v>
      </c>
      <c r="I1909" t="s">
        <v>125</v>
      </c>
      <c r="N1909" s="2"/>
    </row>
    <row r="1910" spans="1:14" x14ac:dyDescent="0.35">
      <c r="A1910" t="s">
        <v>575</v>
      </c>
      <c r="B1910" t="s">
        <v>54</v>
      </c>
      <c r="C1910" t="s">
        <v>26</v>
      </c>
      <c r="D1910" t="s">
        <v>100</v>
      </c>
      <c r="E1910" t="s">
        <v>122</v>
      </c>
      <c r="G1910" t="str">
        <f>[1]Chemicals!A150</f>
        <v xml:space="preserve">     Natural Gas</v>
      </c>
      <c r="H1910" s="4">
        <f ca="1">[1]Chemicals!AH150</f>
        <v>85.745089758199683</v>
      </c>
      <c r="I1910" t="s">
        <v>125</v>
      </c>
      <c r="N1910" s="2"/>
    </row>
    <row r="1911" spans="1:14" x14ac:dyDescent="0.35">
      <c r="A1911" t="s">
        <v>575</v>
      </c>
      <c r="B1911" t="s">
        <v>54</v>
      </c>
      <c r="C1911" t="s">
        <v>26</v>
      </c>
      <c r="D1911" t="s">
        <v>100</v>
      </c>
      <c r="E1911" t="s">
        <v>122</v>
      </c>
      <c r="G1911" t="str">
        <f>[1]Chemicals!A151</f>
        <v xml:space="preserve">     Petroleum</v>
      </c>
      <c r="H1911" s="4">
        <f ca="1">[1]Chemicals!AH151</f>
        <v>3.1446934637935877</v>
      </c>
      <c r="I1911" t="s">
        <v>125</v>
      </c>
      <c r="N1911" s="2"/>
    </row>
    <row r="1912" spans="1:14" x14ac:dyDescent="0.35">
      <c r="A1912" t="s">
        <v>575</v>
      </c>
      <c r="B1912" t="s">
        <v>54</v>
      </c>
      <c r="C1912" t="s">
        <v>26</v>
      </c>
      <c r="D1912" t="s">
        <v>100</v>
      </c>
      <c r="E1912" t="s">
        <v>122</v>
      </c>
      <c r="G1912" t="str">
        <f>[1]Chemicals!A152</f>
        <v>Water consumption, gallons/ton</v>
      </c>
      <c r="H1912" s="4">
        <f ca="1">[1]Chemicals!AH152</f>
        <v>2658.2002866488015</v>
      </c>
      <c r="I1912" t="s">
        <v>126</v>
      </c>
      <c r="N1912" s="2"/>
    </row>
    <row r="1913" spans="1:14" x14ac:dyDescent="0.35">
      <c r="A1913" t="s">
        <v>575</v>
      </c>
      <c r="B1913" t="s">
        <v>54</v>
      </c>
      <c r="C1913" t="s">
        <v>26</v>
      </c>
      <c r="D1913" t="s">
        <v>100</v>
      </c>
      <c r="E1913" t="s">
        <v>122</v>
      </c>
      <c r="G1913" t="str">
        <f>[1]Chemicals!A153</f>
        <v>Total Emissions: grams/ton</v>
      </c>
      <c r="H1913" s="4">
        <f>[1]Chemicals!AH153</f>
        <v>0</v>
      </c>
      <c r="N1913" s="2"/>
    </row>
    <row r="1914" spans="1:14" x14ac:dyDescent="0.35">
      <c r="A1914" t="s">
        <v>575</v>
      </c>
      <c r="B1914" t="s">
        <v>54</v>
      </c>
      <c r="C1914" t="s">
        <v>26</v>
      </c>
      <c r="D1914" t="s">
        <v>100</v>
      </c>
      <c r="E1914" t="s">
        <v>122</v>
      </c>
      <c r="G1914" t="str">
        <f>[1]Chemicals!A154</f>
        <v xml:space="preserve">     VOC</v>
      </c>
      <c r="H1914" s="4">
        <f ca="1">[1]Chemicals!AH154</f>
        <v>2920.7688881348604</v>
      </c>
      <c r="I1914" t="s">
        <v>127</v>
      </c>
      <c r="N1914" s="2"/>
    </row>
    <row r="1915" spans="1:14" x14ac:dyDescent="0.35">
      <c r="A1915" t="s">
        <v>575</v>
      </c>
      <c r="B1915" t="s">
        <v>54</v>
      </c>
      <c r="C1915" t="s">
        <v>26</v>
      </c>
      <c r="D1915" t="s">
        <v>100</v>
      </c>
      <c r="E1915" t="s">
        <v>122</v>
      </c>
      <c r="G1915" t="str">
        <f>[1]Chemicals!A155</f>
        <v xml:space="preserve">     CO</v>
      </c>
      <c r="H1915" s="4">
        <f ca="1">[1]Chemicals!AH155</f>
        <v>4473.0259897041005</v>
      </c>
      <c r="I1915" t="s">
        <v>127</v>
      </c>
      <c r="N1915" s="2"/>
    </row>
    <row r="1916" spans="1:14" x14ac:dyDescent="0.35">
      <c r="A1916" t="s">
        <v>575</v>
      </c>
      <c r="B1916" t="s">
        <v>54</v>
      </c>
      <c r="C1916" t="s">
        <v>26</v>
      </c>
      <c r="D1916" t="s">
        <v>100</v>
      </c>
      <c r="E1916" t="s">
        <v>122</v>
      </c>
      <c r="G1916" t="str">
        <f>[1]Chemicals!A156</f>
        <v xml:space="preserve">     NOx</v>
      </c>
      <c r="H1916" s="4">
        <f ca="1">[1]Chemicals!AH156</f>
        <v>33077.532412888322</v>
      </c>
      <c r="I1916" t="s">
        <v>127</v>
      </c>
      <c r="N1916" s="2"/>
    </row>
    <row r="1917" spans="1:14" x14ac:dyDescent="0.35">
      <c r="A1917" t="s">
        <v>575</v>
      </c>
      <c r="B1917" t="s">
        <v>54</v>
      </c>
      <c r="C1917" t="s">
        <v>26</v>
      </c>
      <c r="D1917" t="s">
        <v>100</v>
      </c>
      <c r="E1917" t="s">
        <v>122</v>
      </c>
      <c r="G1917" t="str">
        <f>[1]Chemicals!A157</f>
        <v xml:space="preserve">     PM10</v>
      </c>
      <c r="H1917" s="4">
        <f ca="1">[1]Chemicals!AH157</f>
        <v>283.96913020576756</v>
      </c>
      <c r="I1917" t="s">
        <v>127</v>
      </c>
      <c r="N1917" s="2"/>
    </row>
    <row r="1918" spans="1:14" x14ac:dyDescent="0.35">
      <c r="A1918" t="s">
        <v>575</v>
      </c>
      <c r="B1918" t="s">
        <v>54</v>
      </c>
      <c r="C1918" t="s">
        <v>26</v>
      </c>
      <c r="D1918" t="s">
        <v>100</v>
      </c>
      <c r="E1918" t="s">
        <v>122</v>
      </c>
      <c r="G1918" t="str">
        <f>[1]Chemicals!A158</f>
        <v xml:space="preserve">     PM2.5</v>
      </c>
      <c r="H1918" s="4">
        <f ca="1">[1]Chemicals!AH158</f>
        <v>266.93955360306779</v>
      </c>
      <c r="I1918" t="s">
        <v>127</v>
      </c>
      <c r="N1918" s="2"/>
    </row>
    <row r="1919" spans="1:14" x14ac:dyDescent="0.35">
      <c r="A1919" t="s">
        <v>575</v>
      </c>
      <c r="B1919" t="s">
        <v>54</v>
      </c>
      <c r="C1919" t="s">
        <v>26</v>
      </c>
      <c r="D1919" t="s">
        <v>100</v>
      </c>
      <c r="E1919" t="s">
        <v>122</v>
      </c>
      <c r="G1919" t="str">
        <f>[1]Chemicals!A159</f>
        <v xml:space="preserve">     SOx</v>
      </c>
      <c r="H1919" s="4">
        <f ca="1">[1]Chemicals!AH159</f>
        <v>1682.9132996161352</v>
      </c>
      <c r="I1919" t="s">
        <v>127</v>
      </c>
      <c r="N1919" s="2"/>
    </row>
    <row r="1920" spans="1:14" x14ac:dyDescent="0.35">
      <c r="A1920" t="s">
        <v>575</v>
      </c>
      <c r="B1920" t="s">
        <v>54</v>
      </c>
      <c r="C1920" t="s">
        <v>26</v>
      </c>
      <c r="D1920" t="s">
        <v>100</v>
      </c>
      <c r="E1920" t="s">
        <v>122</v>
      </c>
      <c r="G1920" t="str">
        <f>[1]Chemicals!A160</f>
        <v xml:space="preserve">     BC</v>
      </c>
      <c r="H1920" s="4">
        <f ca="1">[1]Chemicals!AH160</f>
        <v>37.896635485174279</v>
      </c>
      <c r="I1920" t="s">
        <v>127</v>
      </c>
      <c r="N1920" s="2"/>
    </row>
    <row r="1921" spans="1:14" x14ac:dyDescent="0.35">
      <c r="A1921" t="s">
        <v>575</v>
      </c>
      <c r="B1921" t="s">
        <v>54</v>
      </c>
      <c r="C1921" t="s">
        <v>26</v>
      </c>
      <c r="D1921" t="s">
        <v>100</v>
      </c>
      <c r="E1921" t="s">
        <v>122</v>
      </c>
      <c r="G1921" t="str">
        <f>[1]Chemicals!A161</f>
        <v xml:space="preserve">     OC</v>
      </c>
      <c r="H1921" s="4">
        <f ca="1">[1]Chemicals!AH161</f>
        <v>98.463434955390781</v>
      </c>
      <c r="I1921" t="s">
        <v>127</v>
      </c>
      <c r="N1921" s="2"/>
    </row>
    <row r="1922" spans="1:14" x14ac:dyDescent="0.35">
      <c r="A1922" t="s">
        <v>575</v>
      </c>
      <c r="B1922" t="s">
        <v>54</v>
      </c>
      <c r="C1922" t="s">
        <v>26</v>
      </c>
      <c r="D1922" t="s">
        <v>100</v>
      </c>
      <c r="E1922" t="s">
        <v>122</v>
      </c>
      <c r="G1922" t="str">
        <f>[1]Chemicals!A162</f>
        <v xml:space="preserve">     CH4</v>
      </c>
      <c r="H1922" s="4">
        <f ca="1">[1]Chemicals!AH162</f>
        <v>20253.559752010111</v>
      </c>
      <c r="I1922" t="s">
        <v>127</v>
      </c>
      <c r="N1922" s="2"/>
    </row>
    <row r="1923" spans="1:14" x14ac:dyDescent="0.35">
      <c r="A1923" t="s">
        <v>575</v>
      </c>
      <c r="B1923" t="s">
        <v>54</v>
      </c>
      <c r="C1923" t="s">
        <v>26</v>
      </c>
      <c r="D1923" t="s">
        <v>100</v>
      </c>
      <c r="E1923" t="s">
        <v>122</v>
      </c>
      <c r="G1923" t="str">
        <f>[1]Chemicals!A163</f>
        <v xml:space="preserve">     N2O</v>
      </c>
      <c r="H1923" s="4">
        <f ca="1">[1]Chemicals!AH163</f>
        <v>15818.853437351612</v>
      </c>
      <c r="I1923" t="s">
        <v>127</v>
      </c>
      <c r="N1923" s="2"/>
    </row>
    <row r="1924" spans="1:14" x14ac:dyDescent="0.35">
      <c r="A1924" t="s">
        <v>575</v>
      </c>
      <c r="B1924" t="s">
        <v>54</v>
      </c>
      <c r="C1924" t="s">
        <v>26</v>
      </c>
      <c r="D1924" t="s">
        <v>100</v>
      </c>
      <c r="E1924" t="s">
        <v>122</v>
      </c>
      <c r="G1924" t="str">
        <f>[1]Chemicals!A164</f>
        <v xml:space="preserve">     CO2</v>
      </c>
      <c r="H1924" s="4">
        <f ca="1">[1]Chemicals!AH164</f>
        <v>3781563.7626088159</v>
      </c>
      <c r="I1924" t="s">
        <v>127</v>
      </c>
      <c r="N1924" s="2"/>
    </row>
    <row r="1925" spans="1:14" x14ac:dyDescent="0.35">
      <c r="A1925" t="s">
        <v>575</v>
      </c>
      <c r="B1925" t="s">
        <v>54</v>
      </c>
      <c r="C1925" t="s">
        <v>26</v>
      </c>
      <c r="D1925" t="s">
        <v>100</v>
      </c>
      <c r="E1925" t="s">
        <v>122</v>
      </c>
      <c r="G1925" t="str">
        <f>[1]Chemicals!A165</f>
        <v xml:space="preserve">     CO2 (w/ C in VOC &amp; CO)</v>
      </c>
      <c r="H1925" s="4">
        <f ca="1">[1]Chemicals!AH165</f>
        <v>3797695.8664844665</v>
      </c>
      <c r="I1925" t="s">
        <v>127</v>
      </c>
      <c r="N1925" s="2"/>
    </row>
    <row r="1926" spans="1:14" x14ac:dyDescent="0.35">
      <c r="A1926" t="s">
        <v>575</v>
      </c>
      <c r="B1926" t="s">
        <v>54</v>
      </c>
      <c r="C1926" t="s">
        <v>26</v>
      </c>
      <c r="D1926" t="s">
        <v>100</v>
      </c>
      <c r="E1926" t="s">
        <v>122</v>
      </c>
      <c r="G1926" t="str">
        <f>[1]Chemicals!A166</f>
        <v xml:space="preserve">     GHGs (grams/ton)</v>
      </c>
      <c r="H1926" s="4">
        <f ca="1">[1]Chemicals!AH166</f>
        <v>8719798.9354913589</v>
      </c>
      <c r="I1926" t="s">
        <v>127</v>
      </c>
      <c r="N1926" s="2"/>
    </row>
    <row r="1927" spans="1:14" x14ac:dyDescent="0.35">
      <c r="A1927" t="s">
        <v>575</v>
      </c>
      <c r="B1927" t="s">
        <v>54</v>
      </c>
      <c r="C1927" t="s">
        <v>26</v>
      </c>
      <c r="D1927" t="s">
        <v>100</v>
      </c>
      <c r="E1927" t="s">
        <v>122</v>
      </c>
      <c r="G1927" t="str">
        <f>[1]Chemicals!A167</f>
        <v>Urban Emissions: grams/ton</v>
      </c>
      <c r="H1927" s="4">
        <f>[1]Chemicals!AH167</f>
        <v>0</v>
      </c>
      <c r="N1927" s="2"/>
    </row>
    <row r="1928" spans="1:14" x14ac:dyDescent="0.35">
      <c r="A1928" t="s">
        <v>575</v>
      </c>
      <c r="B1928" t="s">
        <v>54</v>
      </c>
      <c r="C1928" t="s">
        <v>26</v>
      </c>
      <c r="D1928" t="s">
        <v>100</v>
      </c>
      <c r="E1928" t="s">
        <v>122</v>
      </c>
      <c r="G1928" t="str">
        <f>[1]Chemicals!A168</f>
        <v xml:space="preserve">     VOC</v>
      </c>
      <c r="H1928" s="4">
        <f ca="1">[1]Chemicals!AH168</f>
        <v>238.58938985881352</v>
      </c>
      <c r="I1928" t="s">
        <v>127</v>
      </c>
      <c r="N1928" s="2"/>
    </row>
    <row r="1929" spans="1:14" x14ac:dyDescent="0.35">
      <c r="A1929" t="s">
        <v>575</v>
      </c>
      <c r="B1929" t="s">
        <v>54</v>
      </c>
      <c r="C1929" t="s">
        <v>26</v>
      </c>
      <c r="D1929" t="s">
        <v>100</v>
      </c>
      <c r="E1929" t="s">
        <v>122</v>
      </c>
      <c r="G1929" t="str">
        <f>[1]Chemicals!A169</f>
        <v xml:space="preserve">     CO</v>
      </c>
      <c r="H1929" s="4">
        <f ca="1">[1]Chemicals!AH169</f>
        <v>228.71290450633117</v>
      </c>
      <c r="I1929" t="s">
        <v>127</v>
      </c>
      <c r="N1929" s="2"/>
    </row>
    <row r="1930" spans="1:14" x14ac:dyDescent="0.35">
      <c r="A1930" t="s">
        <v>575</v>
      </c>
      <c r="B1930" t="s">
        <v>54</v>
      </c>
      <c r="C1930" t="s">
        <v>26</v>
      </c>
      <c r="D1930" t="s">
        <v>100</v>
      </c>
      <c r="E1930" t="s">
        <v>122</v>
      </c>
      <c r="G1930" t="str">
        <f>[1]Chemicals!A170</f>
        <v xml:space="preserve">     NOx</v>
      </c>
      <c r="H1930" s="4">
        <f ca="1">[1]Chemicals!AH170</f>
        <v>368.30706398036943</v>
      </c>
      <c r="I1930" t="s">
        <v>127</v>
      </c>
      <c r="N1930" s="2"/>
    </row>
    <row r="1931" spans="1:14" x14ac:dyDescent="0.35">
      <c r="A1931" t="s">
        <v>575</v>
      </c>
      <c r="B1931" t="s">
        <v>54</v>
      </c>
      <c r="C1931" t="s">
        <v>26</v>
      </c>
      <c r="D1931" t="s">
        <v>100</v>
      </c>
      <c r="E1931" t="s">
        <v>122</v>
      </c>
      <c r="G1931" t="str">
        <f>[1]Chemicals!A171</f>
        <v xml:space="preserve">     PM10</v>
      </c>
      <c r="H1931" s="4">
        <f ca="1">[1]Chemicals!AH171</f>
        <v>26.267525347033981</v>
      </c>
      <c r="I1931" t="s">
        <v>127</v>
      </c>
      <c r="N1931" s="2"/>
    </row>
    <row r="1932" spans="1:14" x14ac:dyDescent="0.35">
      <c r="A1932" t="s">
        <v>575</v>
      </c>
      <c r="B1932" t="s">
        <v>54</v>
      </c>
      <c r="C1932" t="s">
        <v>26</v>
      </c>
      <c r="D1932" t="s">
        <v>100</v>
      </c>
      <c r="E1932" t="s">
        <v>122</v>
      </c>
      <c r="G1932" t="str">
        <f>[1]Chemicals!A172</f>
        <v xml:space="preserve">     PM2.5</v>
      </c>
      <c r="H1932" s="4">
        <f ca="1">[1]Chemicals!AH172</f>
        <v>24.44543371038343</v>
      </c>
      <c r="I1932" t="s">
        <v>127</v>
      </c>
      <c r="N1932" s="2"/>
    </row>
    <row r="1933" spans="1:14" x14ac:dyDescent="0.35">
      <c r="A1933" t="s">
        <v>575</v>
      </c>
      <c r="B1933" t="s">
        <v>54</v>
      </c>
      <c r="C1933" t="s">
        <v>26</v>
      </c>
      <c r="D1933" t="s">
        <v>100</v>
      </c>
      <c r="E1933" t="s">
        <v>122</v>
      </c>
      <c r="G1933" t="str">
        <f>[1]Chemicals!A173</f>
        <v xml:space="preserve">     SOx</v>
      </c>
      <c r="H1933" s="4">
        <f ca="1">[1]Chemicals!AH173</f>
        <v>57.170326540106345</v>
      </c>
      <c r="I1933" t="s">
        <v>127</v>
      </c>
      <c r="N1933" s="2"/>
    </row>
    <row r="1934" spans="1:14" x14ac:dyDescent="0.35">
      <c r="A1934" t="s">
        <v>575</v>
      </c>
      <c r="B1934" t="s">
        <v>54</v>
      </c>
      <c r="C1934" t="s">
        <v>26</v>
      </c>
      <c r="D1934" t="s">
        <v>100</v>
      </c>
      <c r="E1934" t="s">
        <v>122</v>
      </c>
      <c r="G1934" t="str">
        <f>[1]Chemicals!A174</f>
        <v xml:space="preserve">     BC</v>
      </c>
      <c r="H1934" s="4">
        <f ca="1">[1]Chemicals!AH174</f>
        <v>2.0268366381500131</v>
      </c>
      <c r="I1934" t="s">
        <v>127</v>
      </c>
      <c r="N1934" s="2"/>
    </row>
    <row r="1935" spans="1:14" x14ac:dyDescent="0.35">
      <c r="A1935" t="s">
        <v>575</v>
      </c>
      <c r="B1935" t="s">
        <v>54</v>
      </c>
      <c r="C1935" t="s">
        <v>26</v>
      </c>
      <c r="D1935" t="s">
        <v>100</v>
      </c>
      <c r="E1935" t="s">
        <v>122</v>
      </c>
      <c r="G1935" t="str">
        <f>[1]Chemicals!A175</f>
        <v xml:space="preserve">     OC</v>
      </c>
      <c r="H1935" s="4">
        <f ca="1">[1]Chemicals!AH175</f>
        <v>7.1575138705945953</v>
      </c>
      <c r="I1935" t="s">
        <v>127</v>
      </c>
      <c r="N1935" s="2"/>
    </row>
    <row r="1936" spans="1:14" x14ac:dyDescent="0.35">
      <c r="A1936" t="s">
        <v>572</v>
      </c>
      <c r="B1936" t="s">
        <v>47</v>
      </c>
      <c r="C1936" t="s">
        <v>263</v>
      </c>
      <c r="D1936" t="s">
        <v>173</v>
      </c>
      <c r="E1936" t="s">
        <v>122</v>
      </c>
      <c r="G1936" t="str">
        <f>[1]Petroleum!A262</f>
        <v>Loss factor</v>
      </c>
      <c r="H1936" s="4"/>
      <c r="J1936" t="s">
        <v>193</v>
      </c>
      <c r="K1936" s="7">
        <f>[1]Petroleum!B262</f>
        <v>0</v>
      </c>
      <c r="L1936" s="7">
        <f>[1]Petroleum!J262</f>
        <v>1.0008441227818503</v>
      </c>
      <c r="N1936" s="2"/>
    </row>
    <row r="1937" spans="1:14" x14ac:dyDescent="0.35">
      <c r="A1937" t="s">
        <v>572</v>
      </c>
      <c r="B1937" t="s">
        <v>47</v>
      </c>
      <c r="C1937" t="s">
        <v>263</v>
      </c>
      <c r="D1937" t="s">
        <v>173</v>
      </c>
      <c r="E1937" t="s">
        <v>122</v>
      </c>
      <c r="G1937" t="s">
        <v>537</v>
      </c>
      <c r="H1937" s="4"/>
      <c r="N1937" s="2"/>
    </row>
    <row r="1938" spans="1:14" x14ac:dyDescent="0.35">
      <c r="A1938" t="s">
        <v>572</v>
      </c>
      <c r="B1938" t="s">
        <v>47</v>
      </c>
      <c r="C1938" t="s">
        <v>263</v>
      </c>
      <c r="D1938" t="s">
        <v>173</v>
      </c>
      <c r="E1938" t="s">
        <v>122</v>
      </c>
      <c r="G1938" t="str">
        <f>[1]Petroleum!A263</f>
        <v>Total energy</v>
      </c>
      <c r="H1938" s="4">
        <f t="shared" ref="H1938:H1956" ca="1" si="3">SUM(K1938:M1938)</f>
        <v>182156.54888646532</v>
      </c>
      <c r="I1938" t="s">
        <v>170</v>
      </c>
      <c r="K1938" s="7">
        <f ca="1">[1]Petroleum!B263</f>
        <v>65415.987316877712</v>
      </c>
      <c r="L1938" s="7">
        <f ca="1">[1]Petroleum!J263</f>
        <v>116740.5615695876</v>
      </c>
      <c r="N1938" s="2"/>
    </row>
    <row r="1939" spans="1:14" x14ac:dyDescent="0.35">
      <c r="A1939" t="s">
        <v>572</v>
      </c>
      <c r="B1939" t="s">
        <v>47</v>
      </c>
      <c r="C1939" t="s">
        <v>263</v>
      </c>
      <c r="D1939" t="s">
        <v>173</v>
      </c>
      <c r="E1939" t="s">
        <v>122</v>
      </c>
      <c r="G1939" t="str">
        <f>[1]Petroleum!A264</f>
        <v>Fossil fuels</v>
      </c>
      <c r="H1939" s="4">
        <f t="shared" ca="1" si="3"/>
        <v>173920.42099995204</v>
      </c>
      <c r="I1939" t="s">
        <v>170</v>
      </c>
      <c r="K1939" s="7">
        <f ca="1">[1]Petroleum!B264</f>
        <v>59722.925105833368</v>
      </c>
      <c r="L1939" s="7">
        <f ca="1">[1]Petroleum!J264</f>
        <v>114197.49589411866</v>
      </c>
      <c r="N1939" s="2"/>
    </row>
    <row r="1940" spans="1:14" x14ac:dyDescent="0.35">
      <c r="A1940" t="s">
        <v>572</v>
      </c>
      <c r="B1940" t="s">
        <v>47</v>
      </c>
      <c r="C1940" t="s">
        <v>263</v>
      </c>
      <c r="D1940" t="s">
        <v>173</v>
      </c>
      <c r="E1940" t="s">
        <v>122</v>
      </c>
      <c r="G1940" t="str">
        <f>[1]Petroleum!A265</f>
        <v>Coal</v>
      </c>
      <c r="H1940" s="4">
        <f t="shared" ca="1" si="3"/>
        <v>4112.9854449206168</v>
      </c>
      <c r="I1940" t="s">
        <v>170</v>
      </c>
      <c r="K1940" s="7">
        <f ca="1">[1]Petroleum!B265</f>
        <v>2745.3708002658914</v>
      </c>
      <c r="L1940" s="7">
        <f ca="1">[1]Petroleum!J265</f>
        <v>1367.6146446547252</v>
      </c>
      <c r="N1940" s="2"/>
    </row>
    <row r="1941" spans="1:14" x14ac:dyDescent="0.35">
      <c r="A1941" t="s">
        <v>572</v>
      </c>
      <c r="B1941" t="s">
        <v>47</v>
      </c>
      <c r="C1941" t="s">
        <v>263</v>
      </c>
      <c r="D1941" t="s">
        <v>173</v>
      </c>
      <c r="E1941" t="s">
        <v>122</v>
      </c>
      <c r="G1941" t="str">
        <f>[1]Petroleum!A266</f>
        <v>Natural gas</v>
      </c>
      <c r="H1941" s="4">
        <f t="shared" ca="1" si="3"/>
        <v>124065.20523120393</v>
      </c>
      <c r="I1941" t="s">
        <v>170</v>
      </c>
      <c r="K1941" s="7">
        <f ca="1">[1]Petroleum!B266</f>
        <v>46030.937745360228</v>
      </c>
      <c r="L1941" s="7">
        <f ca="1">[1]Petroleum!J266</f>
        <v>78034.267485843709</v>
      </c>
      <c r="N1941" s="2"/>
    </row>
    <row r="1942" spans="1:14" x14ac:dyDescent="0.35">
      <c r="A1942" t="s">
        <v>572</v>
      </c>
      <c r="B1942" t="s">
        <v>47</v>
      </c>
      <c r="C1942" t="s">
        <v>263</v>
      </c>
      <c r="D1942" t="s">
        <v>173</v>
      </c>
      <c r="E1942" t="s">
        <v>122</v>
      </c>
      <c r="G1942" t="str">
        <f>[1]Petroleum!A267</f>
        <v>Petroleum</v>
      </c>
      <c r="H1942" s="4">
        <f t="shared" ca="1" si="3"/>
        <v>45742.230323827476</v>
      </c>
      <c r="I1942" t="s">
        <v>170</v>
      </c>
      <c r="K1942" s="7">
        <f ca="1">[1]Petroleum!B267</f>
        <v>10946.616560207251</v>
      </c>
      <c r="L1942" s="7">
        <f ca="1">[1]Petroleum!J267</f>
        <v>34795.613763620226</v>
      </c>
      <c r="N1942" s="2"/>
    </row>
    <row r="1943" spans="1:14" x14ac:dyDescent="0.35">
      <c r="A1943" t="s">
        <v>572</v>
      </c>
      <c r="B1943" t="s">
        <v>47</v>
      </c>
      <c r="C1943" t="s">
        <v>263</v>
      </c>
      <c r="D1943" t="s">
        <v>173</v>
      </c>
      <c r="E1943" t="s">
        <v>122</v>
      </c>
      <c r="G1943" t="str">
        <f>[1]Petroleum!A268</f>
        <v>Water consumption</v>
      </c>
      <c r="H1943" s="4">
        <f t="shared" ca="1" si="3"/>
        <v>22.684906566171009</v>
      </c>
      <c r="I1943" t="s">
        <v>171</v>
      </c>
      <c r="K1943" s="7">
        <f ca="1">[1]Petroleum!B268</f>
        <v>18.219797952757386</v>
      </c>
      <c r="L1943" s="7">
        <f ca="1">[1]Petroleum!J268</f>
        <v>4.4651086134136229</v>
      </c>
      <c r="N1943" s="2"/>
    </row>
    <row r="1944" spans="1:14" x14ac:dyDescent="0.35">
      <c r="A1944" t="s">
        <v>572</v>
      </c>
      <c r="B1944" t="s">
        <v>47</v>
      </c>
      <c r="C1944" t="s">
        <v>263</v>
      </c>
      <c r="D1944" t="s">
        <v>173</v>
      </c>
      <c r="E1944" t="s">
        <v>122</v>
      </c>
      <c r="G1944" t="s">
        <v>539</v>
      </c>
      <c r="H1944" s="4"/>
      <c r="N1944" s="2"/>
    </row>
    <row r="1945" spans="1:14" x14ac:dyDescent="0.35">
      <c r="A1945" t="s">
        <v>572</v>
      </c>
      <c r="B1945" t="s">
        <v>47</v>
      </c>
      <c r="C1945" t="s">
        <v>263</v>
      </c>
      <c r="D1945" t="s">
        <v>173</v>
      </c>
      <c r="E1945" t="s">
        <v>122</v>
      </c>
      <c r="G1945" t="str">
        <f>[1]Petroleum!A269</f>
        <v>VOC</v>
      </c>
      <c r="H1945" s="4">
        <f t="shared" ca="1" si="3"/>
        <v>8.6184456208151534</v>
      </c>
      <c r="I1945" t="s">
        <v>172</v>
      </c>
      <c r="K1945" s="7">
        <f ca="1">[1]Petroleum!B269</f>
        <v>3.7025649106148486</v>
      </c>
      <c r="L1945" s="7">
        <f ca="1">[1]Petroleum!J269</f>
        <v>3.7428807321348136</v>
      </c>
      <c r="M1945" s="7">
        <f>[1]EF!Q6</f>
        <v>1.1729999780654907</v>
      </c>
      <c r="N1945" s="2"/>
    </row>
    <row r="1946" spans="1:14" x14ac:dyDescent="0.35">
      <c r="A1946" t="s">
        <v>572</v>
      </c>
      <c r="B1946" t="s">
        <v>47</v>
      </c>
      <c r="C1946" t="s">
        <v>263</v>
      </c>
      <c r="D1946" t="s">
        <v>173</v>
      </c>
      <c r="E1946" t="s">
        <v>122</v>
      </c>
      <c r="G1946" t="str">
        <f>[1]Petroleum!A270</f>
        <v>CO</v>
      </c>
      <c r="H1946" s="4">
        <f t="shared" ca="1" si="3"/>
        <v>28.951216820002262</v>
      </c>
      <c r="I1946" t="s">
        <v>172</v>
      </c>
      <c r="K1946" s="7">
        <f ca="1">[1]Petroleum!B270</f>
        <v>7.6124974054727303</v>
      </c>
      <c r="L1946" s="7">
        <f ca="1">[1]Petroleum!J270</f>
        <v>4.6527185905549233</v>
      </c>
      <c r="M1946" s="7">
        <f>[1]EF!Q7</f>
        <v>16.686000823974609</v>
      </c>
      <c r="N1946" s="2"/>
    </row>
    <row r="1947" spans="1:14" x14ac:dyDescent="0.35">
      <c r="A1947" t="s">
        <v>572</v>
      </c>
      <c r="B1947" t="s">
        <v>47</v>
      </c>
      <c r="C1947" t="s">
        <v>263</v>
      </c>
      <c r="D1947" t="s">
        <v>173</v>
      </c>
      <c r="E1947" t="s">
        <v>122</v>
      </c>
      <c r="G1947" t="str">
        <f>[1]Petroleum!A271</f>
        <v>NOx</v>
      </c>
      <c r="H1947" s="4">
        <f t="shared" ca="1" si="3"/>
        <v>101.01987656744481</v>
      </c>
      <c r="I1947" t="s">
        <v>172</v>
      </c>
      <c r="K1947" s="7">
        <f ca="1">[1]Petroleum!B271</f>
        <v>11.976603898531424</v>
      </c>
      <c r="L1947" s="7">
        <f ca="1">[1]Petroleum!J271</f>
        <v>6.8182741947922887</v>
      </c>
      <c r="M1947" s="7">
        <f>[1]EF!Q8</f>
        <v>82.224998474121094</v>
      </c>
      <c r="N1947" s="2"/>
    </row>
    <row r="1948" spans="1:14" x14ac:dyDescent="0.35">
      <c r="A1948" t="s">
        <v>572</v>
      </c>
      <c r="B1948" t="s">
        <v>47</v>
      </c>
      <c r="C1948" t="s">
        <v>263</v>
      </c>
      <c r="D1948" t="s">
        <v>173</v>
      </c>
      <c r="E1948" t="s">
        <v>122</v>
      </c>
      <c r="G1948" t="str">
        <f>[1]Petroleum!A272</f>
        <v>PM10</v>
      </c>
      <c r="H1948" s="4">
        <f t="shared" ca="1" si="3"/>
        <v>7.7031057029852592</v>
      </c>
      <c r="I1948" t="s">
        <v>172</v>
      </c>
      <c r="K1948" s="7">
        <f ca="1">[1]Petroleum!B272</f>
        <v>0.57820254424269724</v>
      </c>
      <c r="L1948" s="7">
        <f ca="1">[1]Petroleum!J272</f>
        <v>0.70790315874256238</v>
      </c>
      <c r="M1948" s="7">
        <f>[1]EF!Q9</f>
        <v>6.4169999999999998</v>
      </c>
      <c r="N1948" s="2"/>
    </row>
    <row r="1949" spans="1:14" x14ac:dyDescent="0.35">
      <c r="A1949" t="s">
        <v>572</v>
      </c>
      <c r="B1949" t="s">
        <v>47</v>
      </c>
      <c r="C1949" t="s">
        <v>263</v>
      </c>
      <c r="D1949" t="s">
        <v>173</v>
      </c>
      <c r="E1949" t="s">
        <v>122</v>
      </c>
      <c r="G1949" t="str">
        <f>[1]Petroleum!A273</f>
        <v>PM2.5</v>
      </c>
      <c r="H1949" s="4">
        <f t="shared" ca="1" si="3"/>
        <v>6.1471625237750072</v>
      </c>
      <c r="I1949" t="s">
        <v>172</v>
      </c>
      <c r="K1949" s="7">
        <f ca="1">[1]Petroleum!B273</f>
        <v>0.50860371117765824</v>
      </c>
      <c r="L1949" s="7">
        <f ca="1">[1]Petroleum!J273</f>
        <v>0.60855881259734879</v>
      </c>
      <c r="M1949" s="7">
        <f>[1]EF!Q10</f>
        <v>5.03</v>
      </c>
      <c r="N1949" s="2"/>
    </row>
    <row r="1950" spans="1:14" x14ac:dyDescent="0.35">
      <c r="A1950" t="s">
        <v>572</v>
      </c>
      <c r="B1950" t="s">
        <v>47</v>
      </c>
      <c r="C1950" t="s">
        <v>263</v>
      </c>
      <c r="D1950" t="s">
        <v>173</v>
      </c>
      <c r="E1950" t="s">
        <v>122</v>
      </c>
      <c r="G1950" t="str">
        <f>[1]Petroleum!A274</f>
        <v>SOx</v>
      </c>
      <c r="H1950" s="4">
        <f t="shared" ca="1" si="3"/>
        <v>5.2838585523728545</v>
      </c>
      <c r="I1950" t="s">
        <v>172</v>
      </c>
      <c r="K1950" s="7">
        <f ca="1">[1]Petroleum!B274</f>
        <v>2.7801029494592657</v>
      </c>
      <c r="L1950" s="7">
        <f ca="1">[1]Petroleum!J274</f>
        <v>1.9613344273588975</v>
      </c>
      <c r="M1950" s="7">
        <f>[1]EF!Q11</f>
        <v>0.54242117555469049</v>
      </c>
      <c r="N1950" s="2"/>
    </row>
    <row r="1951" spans="1:14" x14ac:dyDescent="0.35">
      <c r="A1951" t="s">
        <v>572</v>
      </c>
      <c r="B1951" t="s">
        <v>47</v>
      </c>
      <c r="C1951" t="s">
        <v>263</v>
      </c>
      <c r="D1951" t="s">
        <v>173</v>
      </c>
      <c r="E1951" t="s">
        <v>122</v>
      </c>
      <c r="G1951" t="str">
        <f>[1]Petroleum!A275</f>
        <v>BC</v>
      </c>
      <c r="H1951" s="4">
        <f t="shared" ca="1" si="3"/>
        <v>0.67671771327317376</v>
      </c>
      <c r="I1951" t="s">
        <v>172</v>
      </c>
      <c r="K1951" s="7">
        <f ca="1">[1]Petroleum!B275</f>
        <v>9.3071060611020412E-2</v>
      </c>
      <c r="L1951" s="7">
        <f ca="1">[1]Petroleum!J275</f>
        <v>8.0646652662153345E-2</v>
      </c>
      <c r="M1951" s="7">
        <f>[1]EF!Q12</f>
        <v>0.503</v>
      </c>
      <c r="N1951" s="2"/>
    </row>
    <row r="1952" spans="1:14" x14ac:dyDescent="0.35">
      <c r="A1952" t="s">
        <v>572</v>
      </c>
      <c r="B1952" t="s">
        <v>47</v>
      </c>
      <c r="C1952" t="s">
        <v>263</v>
      </c>
      <c r="D1952" t="s">
        <v>173</v>
      </c>
      <c r="E1952" t="s">
        <v>122</v>
      </c>
      <c r="G1952" t="str">
        <f>[1]Petroleum!A276</f>
        <v>OC</v>
      </c>
      <c r="H1952" s="4">
        <f t="shared" ca="1" si="3"/>
        <v>1.5711514269977302</v>
      </c>
      <c r="I1952" t="s">
        <v>172</v>
      </c>
      <c r="K1952" s="7">
        <f ca="1">[1]Petroleum!B276</f>
        <v>0.19242083300158497</v>
      </c>
      <c r="L1952" s="7">
        <f ca="1">[1]Petroleum!J276</f>
        <v>0.12123059399614515</v>
      </c>
      <c r="M1952" s="7">
        <f>[1]EF!Q13</f>
        <v>1.2575000000000001</v>
      </c>
      <c r="N1952" s="2"/>
    </row>
    <row r="1953" spans="1:14" x14ac:dyDescent="0.35">
      <c r="A1953" t="s">
        <v>572</v>
      </c>
      <c r="B1953" t="s">
        <v>47</v>
      </c>
      <c r="C1953" t="s">
        <v>263</v>
      </c>
      <c r="D1953" t="s">
        <v>173</v>
      </c>
      <c r="E1953" t="s">
        <v>122</v>
      </c>
      <c r="G1953" t="str">
        <f>[1]Petroleum!A277</f>
        <v>CH4</v>
      </c>
      <c r="H1953" s="4">
        <f t="shared" ca="1" si="3"/>
        <v>111.12665468256792</v>
      </c>
      <c r="I1953" t="s">
        <v>172</v>
      </c>
      <c r="K1953" s="7">
        <f ca="1">[1]Petroleum!B277</f>
        <v>92.176919019958945</v>
      </c>
      <c r="L1953" s="7">
        <f ca="1">[1]Petroleum!J277</f>
        <v>18.769735655456419</v>
      </c>
      <c r="M1953" s="7">
        <f>[1]EF!Q14</f>
        <v>0.18000000715255737</v>
      </c>
      <c r="N1953" s="2"/>
    </row>
    <row r="1954" spans="1:14" x14ac:dyDescent="0.35">
      <c r="A1954" t="s">
        <v>572</v>
      </c>
      <c r="B1954" t="s">
        <v>47</v>
      </c>
      <c r="C1954" t="s">
        <v>263</v>
      </c>
      <c r="D1954" t="s">
        <v>173</v>
      </c>
      <c r="E1954" t="s">
        <v>122</v>
      </c>
      <c r="G1954" t="str">
        <f>[1]Petroleum!A278</f>
        <v>N2O</v>
      </c>
      <c r="H1954" s="4">
        <f t="shared" ca="1" si="3"/>
        <v>0.62174347540407116</v>
      </c>
      <c r="I1954" t="s">
        <v>172</v>
      </c>
      <c r="K1954" s="7">
        <f ca="1">[1]Petroleum!B278</f>
        <v>8.2524707356322571E-2</v>
      </c>
      <c r="L1954" s="7">
        <f ca="1">[1]Petroleum!J278</f>
        <v>0.1492187823528634</v>
      </c>
      <c r="M1954" s="7">
        <f>[1]EF!Q15</f>
        <v>0.38999998569488525</v>
      </c>
      <c r="N1954" s="2"/>
    </row>
    <row r="1955" spans="1:14" x14ac:dyDescent="0.35">
      <c r="A1955" t="s">
        <v>572</v>
      </c>
      <c r="B1955" t="s">
        <v>47</v>
      </c>
      <c r="C1955" t="s">
        <v>263</v>
      </c>
      <c r="D1955" t="s">
        <v>173</v>
      </c>
      <c r="E1955" t="s">
        <v>122</v>
      </c>
      <c r="G1955" t="str">
        <f>[1]Petroleum!A279</f>
        <v>CO2</v>
      </c>
      <c r="H1955" s="4">
        <f t="shared" ca="1" si="3"/>
        <v>90737.460868239781</v>
      </c>
      <c r="I1955" t="s">
        <v>172</v>
      </c>
      <c r="K1955" s="7">
        <f ca="1">[1]Petroleum!B279</f>
        <v>5135.0884436790384</v>
      </c>
      <c r="L1955" s="7">
        <f ca="1">[1]Petroleum!J279</f>
        <v>7433.691323815181</v>
      </c>
      <c r="M1955" s="7">
        <f>[1]EF!Q16</f>
        <v>78168.681100745569</v>
      </c>
      <c r="N1955" s="2"/>
    </row>
    <row r="1956" spans="1:14" x14ac:dyDescent="0.35">
      <c r="A1956" t="s">
        <v>572</v>
      </c>
      <c r="B1956" t="s">
        <v>47</v>
      </c>
      <c r="C1956" t="s">
        <v>263</v>
      </c>
      <c r="D1956" t="s">
        <v>173</v>
      </c>
      <c r="E1956" t="s">
        <v>122</v>
      </c>
      <c r="G1956" t="str">
        <f>[1]Petroleum!A280</f>
        <v>CO2 (w/ C in VOC &amp; CO)</v>
      </c>
      <c r="H1956" s="4">
        <f t="shared" ca="1" si="3"/>
        <v>12611.258650598356</v>
      </c>
      <c r="I1956" t="s">
        <v>172</v>
      </c>
      <c r="K1956" s="7">
        <f ca="1">[1]Petroleum!B280</f>
        <v>5158.590600240007</v>
      </c>
      <c r="L1956" s="7">
        <f ca="1">[1]Petroleum!J280</f>
        <v>7452.6680503583493</v>
      </c>
      <c r="N1956" s="2"/>
    </row>
    <row r="1957" spans="1:14" x14ac:dyDescent="0.35">
      <c r="A1957" t="s">
        <v>572</v>
      </c>
      <c r="B1957" t="s">
        <v>47</v>
      </c>
      <c r="C1957" t="s">
        <v>263</v>
      </c>
      <c r="D1957" t="s">
        <v>173</v>
      </c>
      <c r="E1957" t="s">
        <v>122</v>
      </c>
      <c r="G1957" t="str">
        <f>[1]Petroleum!A281</f>
        <v>GHGs</v>
      </c>
      <c r="H1957" s="4">
        <f ca="1">SUM(K1957:M1957)</f>
        <v>15980.734932616342</v>
      </c>
      <c r="I1957" t="s">
        <v>172</v>
      </c>
      <c r="K1957" s="7">
        <f ca="1">[1]Petroleum!B281</f>
        <v>7927.99203214306</v>
      </c>
      <c r="L1957" s="7">
        <f ca="1">[1]Petroleum!J281</f>
        <v>8052.7429004732821</v>
      </c>
      <c r="N1957" s="2"/>
    </row>
    <row r="1958" spans="1:14" x14ac:dyDescent="0.35">
      <c r="A1958" t="s">
        <v>572</v>
      </c>
      <c r="B1958" t="s">
        <v>47</v>
      </c>
      <c r="C1958" t="s">
        <v>263</v>
      </c>
      <c r="D1958" t="s">
        <v>173</v>
      </c>
      <c r="E1958" t="s">
        <v>122</v>
      </c>
      <c r="G1958" t="str">
        <f>[1]Petroleum!A282</f>
        <v>5.2) Urban Emissions: Grams per mmBtu of Fuel Throughput at Each Stage</v>
      </c>
      <c r="H1958" s="4"/>
      <c r="N1958" s="2"/>
    </row>
    <row r="1959" spans="1:14" x14ac:dyDescent="0.35">
      <c r="A1959" t="s">
        <v>572</v>
      </c>
      <c r="B1959" t="s">
        <v>47</v>
      </c>
      <c r="C1959" t="s">
        <v>263</v>
      </c>
      <c r="D1959" t="s">
        <v>173</v>
      </c>
      <c r="E1959" t="s">
        <v>122</v>
      </c>
      <c r="G1959" t="str">
        <f>[1]Petroleum!A283</f>
        <v>Loss factor</v>
      </c>
      <c r="H1959" s="4">
        <f t="shared" ref="H1959:H1967" si="4">SUM(K1959:M1959)</f>
        <v>1.0008441227818503</v>
      </c>
      <c r="I1959" t="s">
        <v>172</v>
      </c>
      <c r="K1959" s="7">
        <f>[1]Petroleum!B283</f>
        <v>0</v>
      </c>
      <c r="L1959" s="7">
        <f>[1]Petroleum!J283</f>
        <v>1.0008441227818503</v>
      </c>
      <c r="N1959" s="2"/>
    </row>
    <row r="1960" spans="1:14" x14ac:dyDescent="0.35">
      <c r="A1960" t="s">
        <v>572</v>
      </c>
      <c r="B1960" t="s">
        <v>47</v>
      </c>
      <c r="C1960" t="s">
        <v>263</v>
      </c>
      <c r="D1960" t="s">
        <v>173</v>
      </c>
      <c r="E1960" t="s">
        <v>122</v>
      </c>
      <c r="G1960" t="str">
        <f>[1]Petroleum!A284</f>
        <v>VOC</v>
      </c>
      <c r="H1960" s="4">
        <f t="shared" ca="1" si="4"/>
        <v>2.7648129454257449</v>
      </c>
      <c r="I1960" t="s">
        <v>172</v>
      </c>
      <c r="K1960" s="7">
        <f ca="1">[1]Petroleum!B284</f>
        <v>0.66050035100189142</v>
      </c>
      <c r="L1960" s="7">
        <f ca="1">[1]Petroleum!J284</f>
        <v>2.1043125944238534</v>
      </c>
      <c r="N1960" s="2"/>
    </row>
    <row r="1961" spans="1:14" x14ac:dyDescent="0.35">
      <c r="A1961" t="s">
        <v>572</v>
      </c>
      <c r="B1961" t="s">
        <v>47</v>
      </c>
      <c r="C1961" t="s">
        <v>263</v>
      </c>
      <c r="D1961" t="s">
        <v>173</v>
      </c>
      <c r="E1961" t="s">
        <v>122</v>
      </c>
      <c r="G1961" t="str">
        <f>[1]Petroleum!A285</f>
        <v>CO</v>
      </c>
      <c r="H1961" s="4">
        <f t="shared" ca="1" si="4"/>
        <v>1.8290887601102939</v>
      </c>
      <c r="I1961" t="s">
        <v>172</v>
      </c>
      <c r="K1961" s="7">
        <f ca="1">[1]Petroleum!B285</f>
        <v>0.270542020395028</v>
      </c>
      <c r="L1961" s="7">
        <f ca="1">[1]Petroleum!J285</f>
        <v>1.5585467397152659</v>
      </c>
      <c r="N1961" s="2"/>
    </row>
    <row r="1962" spans="1:14" x14ac:dyDescent="0.35">
      <c r="A1962" t="s">
        <v>572</v>
      </c>
      <c r="B1962" t="s">
        <v>47</v>
      </c>
      <c r="C1962" t="s">
        <v>263</v>
      </c>
      <c r="D1962" t="s">
        <v>173</v>
      </c>
      <c r="E1962" t="s">
        <v>122</v>
      </c>
      <c r="G1962" t="str">
        <f>[1]Petroleum!A286</f>
        <v>NOx</v>
      </c>
      <c r="H1962" s="4">
        <f t="shared" ca="1" si="4"/>
        <v>2.7747669990610473</v>
      </c>
      <c r="I1962" t="s">
        <v>172</v>
      </c>
      <c r="K1962" s="7">
        <f ca="1">[1]Petroleum!B286</f>
        <v>0.53378664823950117</v>
      </c>
      <c r="L1962" s="7">
        <f ca="1">[1]Petroleum!J286</f>
        <v>2.240980350821546</v>
      </c>
      <c r="N1962" s="2"/>
    </row>
    <row r="1963" spans="1:14" x14ac:dyDescent="0.35">
      <c r="A1963" t="s">
        <v>572</v>
      </c>
      <c r="B1963" t="s">
        <v>47</v>
      </c>
      <c r="C1963" t="s">
        <v>263</v>
      </c>
      <c r="D1963" t="s">
        <v>173</v>
      </c>
      <c r="E1963" t="s">
        <v>122</v>
      </c>
      <c r="G1963" t="str">
        <f>[1]Petroleum!A287</f>
        <v>PM10</v>
      </c>
      <c r="H1963" s="4">
        <f t="shared" ca="1" si="4"/>
        <v>0.4861818631391428</v>
      </c>
      <c r="I1963" t="s">
        <v>172</v>
      </c>
      <c r="K1963" s="7">
        <f ca="1">[1]Petroleum!B287</f>
        <v>3.7421686646476278E-2</v>
      </c>
      <c r="L1963" s="7">
        <f ca="1">[1]Petroleum!J287</f>
        <v>0.44876017649266653</v>
      </c>
      <c r="N1963" s="2"/>
    </row>
    <row r="1964" spans="1:14" x14ac:dyDescent="0.35">
      <c r="A1964" t="s">
        <v>572</v>
      </c>
      <c r="B1964" t="s">
        <v>47</v>
      </c>
      <c r="C1964" t="s">
        <v>263</v>
      </c>
      <c r="D1964" t="s">
        <v>173</v>
      </c>
      <c r="E1964" t="s">
        <v>122</v>
      </c>
      <c r="G1964" t="str">
        <f>[1]Petroleum!A288</f>
        <v>PM2.5</v>
      </c>
      <c r="H1964" s="4">
        <f t="shared" ca="1" si="4"/>
        <v>0.41876337512893602</v>
      </c>
      <c r="I1964" t="s">
        <v>172</v>
      </c>
      <c r="K1964" s="7">
        <f ca="1">[1]Petroleum!B288</f>
        <v>3.3083584077708797E-2</v>
      </c>
      <c r="L1964" s="7">
        <f ca="1">[1]Petroleum!J288</f>
        <v>0.38567979105122724</v>
      </c>
      <c r="N1964" s="2"/>
    </row>
    <row r="1965" spans="1:14" x14ac:dyDescent="0.35">
      <c r="A1965" t="s">
        <v>572</v>
      </c>
      <c r="B1965" t="s">
        <v>47</v>
      </c>
      <c r="C1965" t="s">
        <v>263</v>
      </c>
      <c r="D1965" t="s">
        <v>173</v>
      </c>
      <c r="E1965" t="s">
        <v>122</v>
      </c>
      <c r="G1965" t="str">
        <f>[1]Petroleum!A289</f>
        <v>SOx</v>
      </c>
      <c r="H1965" s="4">
        <f t="shared" ca="1" si="4"/>
        <v>0.90002551523360907</v>
      </c>
      <c r="I1965" t="s">
        <v>172</v>
      </c>
      <c r="K1965" s="7">
        <f ca="1">[1]Petroleum!B289</f>
        <v>0.20995918402890767</v>
      </c>
      <c r="L1965" s="7">
        <f ca="1">[1]Petroleum!J289</f>
        <v>0.6900663312047014</v>
      </c>
      <c r="N1965" s="2"/>
    </row>
    <row r="1966" spans="1:14" x14ac:dyDescent="0.35">
      <c r="A1966" t="s">
        <v>572</v>
      </c>
      <c r="B1966" t="s">
        <v>47</v>
      </c>
      <c r="C1966" t="s">
        <v>263</v>
      </c>
      <c r="D1966" t="s">
        <v>173</v>
      </c>
      <c r="E1966" t="s">
        <v>122</v>
      </c>
      <c r="G1966" t="str">
        <f>[1]Petroleum!A290</f>
        <v>BC</v>
      </c>
      <c r="H1966" s="4">
        <f t="shared" ca="1" si="4"/>
        <v>5.3921181198749377E-2</v>
      </c>
      <c r="I1966" t="s">
        <v>172</v>
      </c>
      <c r="K1966" s="7">
        <f ca="1">[1]Petroleum!B290</f>
        <v>3.9836448095527674E-3</v>
      </c>
      <c r="L1966" s="7">
        <f ca="1">[1]Petroleum!J290</f>
        <v>4.993753638919661E-2</v>
      </c>
      <c r="N1966" s="2"/>
    </row>
    <row r="1967" spans="1:14" x14ac:dyDescent="0.35">
      <c r="A1967" t="s">
        <v>572</v>
      </c>
      <c r="B1967" t="s">
        <v>47</v>
      </c>
      <c r="C1967" t="s">
        <v>263</v>
      </c>
      <c r="D1967" t="s">
        <v>173</v>
      </c>
      <c r="E1967" t="s">
        <v>122</v>
      </c>
      <c r="G1967" t="str">
        <f>[1]Petroleum!A291</f>
        <v>OC</v>
      </c>
      <c r="H1967" s="4">
        <f t="shared" ca="1" si="4"/>
        <v>7.5434727645392469E-2</v>
      </c>
      <c r="I1967" t="s">
        <v>172</v>
      </c>
      <c r="K1967" s="7">
        <f ca="1">[1]Petroleum!B291</f>
        <v>1.1885525846475242E-2</v>
      </c>
      <c r="L1967" s="7">
        <f ca="1">[1]Petroleum!J291</f>
        <v>6.3549201798917224E-2</v>
      </c>
      <c r="N1967" s="2"/>
    </row>
    <row r="1968" spans="1:14" x14ac:dyDescent="0.35">
      <c r="A1968" t="s">
        <v>572</v>
      </c>
      <c r="B1968" t="s">
        <v>2</v>
      </c>
      <c r="C1968" t="s">
        <v>176</v>
      </c>
      <c r="D1968" t="s">
        <v>175</v>
      </c>
      <c r="E1968" t="s">
        <v>122</v>
      </c>
      <c r="F1968" t="s">
        <v>176</v>
      </c>
      <c r="G1968" t="s">
        <v>537</v>
      </c>
      <c r="H1968" s="4"/>
      <c r="N1968" s="2"/>
    </row>
    <row r="1969" spans="1:14" x14ac:dyDescent="0.35">
      <c r="A1969" t="s">
        <v>572</v>
      </c>
      <c r="B1969" t="s">
        <v>2</v>
      </c>
      <c r="C1969" t="s">
        <v>176</v>
      </c>
      <c r="D1969" t="s">
        <v>175</v>
      </c>
      <c r="E1969" t="s">
        <v>122</v>
      </c>
      <c r="F1969" t="s">
        <v>176</v>
      </c>
      <c r="G1969" t="str">
        <f>[1]Electric!A204</f>
        <v>Total energy</v>
      </c>
      <c r="H1969" s="4">
        <f t="shared" ref="H1969:H2009" ca="1" si="5">K1969+L1969</f>
        <v>1754619.8639911239</v>
      </c>
      <c r="I1969" t="s">
        <v>170</v>
      </c>
      <c r="K1969" s="7">
        <f ca="1">[1]Electric!B204</f>
        <v>84479.663399867277</v>
      </c>
      <c r="L1969" s="7">
        <f>[1]Electric!C204</f>
        <v>1670140.2005912566</v>
      </c>
      <c r="N1969" s="2"/>
    </row>
    <row r="1970" spans="1:14" x14ac:dyDescent="0.35">
      <c r="A1970" t="s">
        <v>572</v>
      </c>
      <c r="B1970" t="s">
        <v>2</v>
      </c>
      <c r="C1970" t="s">
        <v>176</v>
      </c>
      <c r="D1970" t="s">
        <v>175</v>
      </c>
      <c r="E1970" t="s">
        <v>122</v>
      </c>
      <c r="F1970" t="s">
        <v>176</v>
      </c>
      <c r="G1970" t="str">
        <f>[1]Electric!A205</f>
        <v>Fossil fuels</v>
      </c>
      <c r="H1970" s="4">
        <f ca="1">K1970+L1970</f>
        <v>1163954.7278008342</v>
      </c>
      <c r="I1970" t="s">
        <v>170</v>
      </c>
      <c r="K1970" s="7">
        <f ca="1">[1]Electric!B205</f>
        <v>82802.685356582311</v>
      </c>
      <c r="L1970" s="7">
        <f>[1]Electric!C205</f>
        <v>1081152.0424442519</v>
      </c>
      <c r="N1970" s="2"/>
    </row>
    <row r="1971" spans="1:14" x14ac:dyDescent="0.35">
      <c r="A1971" t="s">
        <v>572</v>
      </c>
      <c r="B1971" t="s">
        <v>2</v>
      </c>
      <c r="C1971" t="s">
        <v>176</v>
      </c>
      <c r="D1971" t="s">
        <v>175</v>
      </c>
      <c r="E1971" t="s">
        <v>122</v>
      </c>
      <c r="F1971" t="s">
        <v>176</v>
      </c>
      <c r="G1971" t="str">
        <f>[1]Electric!A206</f>
        <v>Coal</v>
      </c>
      <c r="H1971" s="4">
        <f t="shared" ca="1" si="5"/>
        <v>320313.29720925773</v>
      </c>
      <c r="I1971" t="s">
        <v>170</v>
      </c>
      <c r="K1971" s="7">
        <f ca="1">[1]Electric!B206</f>
        <v>1108.9083490050875</v>
      </c>
      <c r="L1971" s="7">
        <f>[1]Electric!C206</f>
        <v>319204.38886025263</v>
      </c>
      <c r="N1971" s="2"/>
    </row>
    <row r="1972" spans="1:14" x14ac:dyDescent="0.35">
      <c r="A1972" t="s">
        <v>572</v>
      </c>
      <c r="B1972" t="s">
        <v>2</v>
      </c>
      <c r="C1972" t="s">
        <v>176</v>
      </c>
      <c r="D1972" t="s">
        <v>175</v>
      </c>
      <c r="E1972" t="s">
        <v>122</v>
      </c>
      <c r="F1972" t="s">
        <v>176</v>
      </c>
      <c r="G1972" t="str">
        <f>[1]Electric!A207</f>
        <v>Natural gas</v>
      </c>
      <c r="H1972" s="4">
        <f t="shared" ca="1" si="5"/>
        <v>834304.50721849781</v>
      </c>
      <c r="I1972" t="s">
        <v>170</v>
      </c>
      <c r="K1972" s="7">
        <f ca="1">[1]Electric!B207</f>
        <v>75801.02149518652</v>
      </c>
      <c r="L1972" s="7">
        <f>[1]Electric!C207</f>
        <v>758503.48572331131</v>
      </c>
      <c r="N1972" s="2"/>
    </row>
    <row r="1973" spans="1:14" x14ac:dyDescent="0.35">
      <c r="A1973" t="s">
        <v>572</v>
      </c>
      <c r="B1973" t="s">
        <v>2</v>
      </c>
      <c r="C1973" t="s">
        <v>176</v>
      </c>
      <c r="D1973" t="s">
        <v>175</v>
      </c>
      <c r="E1973" t="s">
        <v>122</v>
      </c>
      <c r="F1973" t="s">
        <v>176</v>
      </c>
      <c r="G1973" t="str">
        <f>[1]Electric!A208</f>
        <v>Petroleum</v>
      </c>
      <c r="H1973" s="4">
        <f t="shared" ca="1" si="5"/>
        <v>9336.9233730786837</v>
      </c>
      <c r="I1973" t="s">
        <v>170</v>
      </c>
      <c r="K1973" s="7">
        <f ca="1">[1]Electric!B208</f>
        <v>5892.7555123907096</v>
      </c>
      <c r="L1973" s="7">
        <f>[1]Electric!C208</f>
        <v>3444.1678606879732</v>
      </c>
      <c r="N1973" s="2"/>
    </row>
    <row r="1974" spans="1:14" x14ac:dyDescent="0.35">
      <c r="A1974" t="s">
        <v>572</v>
      </c>
      <c r="B1974" t="s">
        <v>2</v>
      </c>
      <c r="C1974" t="s">
        <v>176</v>
      </c>
      <c r="D1974" t="s">
        <v>175</v>
      </c>
      <c r="E1974" t="s">
        <v>122</v>
      </c>
      <c r="F1974" t="s">
        <v>176</v>
      </c>
      <c r="G1974" t="str">
        <f>[1]Electric!A209</f>
        <v>Water consumption</v>
      </c>
      <c r="H1974" s="4">
        <f t="shared" ca="1" si="5"/>
        <v>141.57659723955371</v>
      </c>
      <c r="I1974" t="s">
        <v>171</v>
      </c>
      <c r="K1974" s="7">
        <f ca="1">[1]Electric!B209</f>
        <v>6.2704068791739918</v>
      </c>
      <c r="L1974" s="7">
        <f>[1]Electric!C209</f>
        <v>135.3061903603797</v>
      </c>
      <c r="N1974" s="2"/>
    </row>
    <row r="1975" spans="1:14" x14ac:dyDescent="0.35">
      <c r="A1975" t="s">
        <v>572</v>
      </c>
      <c r="B1975" t="s">
        <v>2</v>
      </c>
      <c r="C1975" t="s">
        <v>176</v>
      </c>
      <c r="D1975" t="s">
        <v>175</v>
      </c>
      <c r="E1975" t="s">
        <v>122</v>
      </c>
      <c r="F1975" t="s">
        <v>176</v>
      </c>
      <c r="G1975" t="s">
        <v>539</v>
      </c>
      <c r="H1975" s="4"/>
      <c r="N1975" s="2"/>
    </row>
    <row r="1976" spans="1:14" x14ac:dyDescent="0.35">
      <c r="A1976" t="s">
        <v>572</v>
      </c>
      <c r="B1976" t="s">
        <v>2</v>
      </c>
      <c r="C1976" t="s">
        <v>176</v>
      </c>
      <c r="D1976" t="s">
        <v>175</v>
      </c>
      <c r="E1976" t="s">
        <v>122</v>
      </c>
      <c r="F1976" t="s">
        <v>176</v>
      </c>
      <c r="G1976" t="str">
        <f>[1]Electric!A210</f>
        <v>VOC</v>
      </c>
      <c r="H1976" s="4">
        <f t="shared" ca="1" si="5"/>
        <v>10.894776136067209</v>
      </c>
      <c r="I1976" t="s">
        <v>172</v>
      </c>
      <c r="K1976" s="7">
        <f ca="1">[1]Electric!B210</f>
        <v>9.5804316217817131</v>
      </c>
      <c r="L1976" s="7">
        <f>[1]Electric!C210</f>
        <v>1.3143445142854966</v>
      </c>
      <c r="N1976" s="2"/>
    </row>
    <row r="1977" spans="1:14" x14ac:dyDescent="0.35">
      <c r="A1977" t="s">
        <v>572</v>
      </c>
      <c r="B1977" t="s">
        <v>2</v>
      </c>
      <c r="C1977" t="s">
        <v>176</v>
      </c>
      <c r="D1977" t="s">
        <v>175</v>
      </c>
      <c r="E1977" t="s">
        <v>122</v>
      </c>
      <c r="F1977" t="s">
        <v>176</v>
      </c>
      <c r="G1977" t="str">
        <f>[1]Electric!A211</f>
        <v>CO</v>
      </c>
      <c r="H1977" s="4">
        <f t="shared" ca="1" si="5"/>
        <v>38.439116439962902</v>
      </c>
      <c r="I1977" t="s">
        <v>172</v>
      </c>
      <c r="K1977" s="7">
        <f ca="1">[1]Electric!B211</f>
        <v>20.82461177742826</v>
      </c>
      <c r="L1977" s="7">
        <f>[1]Electric!C211</f>
        <v>17.614504662534646</v>
      </c>
      <c r="N1977" s="2"/>
    </row>
    <row r="1978" spans="1:14" x14ac:dyDescent="0.35">
      <c r="A1978" t="s">
        <v>572</v>
      </c>
      <c r="B1978" t="s">
        <v>2</v>
      </c>
      <c r="C1978" t="s">
        <v>176</v>
      </c>
      <c r="D1978" t="s">
        <v>175</v>
      </c>
      <c r="E1978" t="s">
        <v>122</v>
      </c>
      <c r="F1978" t="s">
        <v>176</v>
      </c>
      <c r="G1978" t="str">
        <f>[1]Electric!A212</f>
        <v>NOx</v>
      </c>
      <c r="H1978" s="4">
        <f t="shared" ca="1" si="5"/>
        <v>61.847208431157533</v>
      </c>
      <c r="I1978" t="s">
        <v>172</v>
      </c>
      <c r="K1978" s="7">
        <f ca="1">[1]Electric!B212</f>
        <v>25.434397512018698</v>
      </c>
      <c r="L1978" s="7">
        <f>[1]Electric!C212</f>
        <v>36.412810919138835</v>
      </c>
      <c r="N1978" s="2"/>
    </row>
    <row r="1979" spans="1:14" x14ac:dyDescent="0.35">
      <c r="A1979" t="s">
        <v>572</v>
      </c>
      <c r="B1979" t="s">
        <v>2</v>
      </c>
      <c r="C1979" t="s">
        <v>176</v>
      </c>
      <c r="D1979" t="s">
        <v>175</v>
      </c>
      <c r="E1979" t="s">
        <v>122</v>
      </c>
      <c r="F1979" t="s">
        <v>176</v>
      </c>
      <c r="G1979" t="str">
        <f>[1]Electric!A213</f>
        <v>PM10</v>
      </c>
      <c r="H1979" s="4">
        <f t="shared" ca="1" si="5"/>
        <v>7.8316144640452618</v>
      </c>
      <c r="I1979" t="s">
        <v>172</v>
      </c>
      <c r="K1979" s="7">
        <f ca="1">[1]Electric!B213</f>
        <v>3.0333722041768034</v>
      </c>
      <c r="L1979" s="7">
        <f>[1]Electric!C213</f>
        <v>4.7982422598684584</v>
      </c>
      <c r="N1979" s="2"/>
    </row>
    <row r="1980" spans="1:14" x14ac:dyDescent="0.35">
      <c r="A1980" t="s">
        <v>572</v>
      </c>
      <c r="B1980" t="s">
        <v>2</v>
      </c>
      <c r="C1980" t="s">
        <v>176</v>
      </c>
      <c r="D1980" t="s">
        <v>175</v>
      </c>
      <c r="E1980" t="s">
        <v>122</v>
      </c>
      <c r="F1980" t="s">
        <v>176</v>
      </c>
      <c r="G1980" t="str">
        <f>[1]Electric!A214</f>
        <v>PM2.5</v>
      </c>
      <c r="H1980" s="4">
        <f t="shared" ca="1" si="5"/>
        <v>4.8592922664427398</v>
      </c>
      <c r="I1980" t="s">
        <v>172</v>
      </c>
      <c r="K1980" s="7">
        <f ca="1">[1]Electric!B214</f>
        <v>0.6774824252593733</v>
      </c>
      <c r="L1980" s="7">
        <f>[1]Electric!C214</f>
        <v>4.1818098411833668</v>
      </c>
      <c r="N1980" s="2"/>
    </row>
    <row r="1981" spans="1:14" x14ac:dyDescent="0.35">
      <c r="A1981" t="s">
        <v>572</v>
      </c>
      <c r="B1981" t="s">
        <v>2</v>
      </c>
      <c r="C1981" t="s">
        <v>176</v>
      </c>
      <c r="D1981" t="s">
        <v>175</v>
      </c>
      <c r="E1981" t="s">
        <v>122</v>
      </c>
      <c r="F1981" t="s">
        <v>176</v>
      </c>
      <c r="G1981" t="str">
        <f>[1]Electric!A215</f>
        <v>SOx</v>
      </c>
      <c r="H1981" s="4">
        <f t="shared" ca="1" si="5"/>
        <v>42.987093462749066</v>
      </c>
      <c r="I1981" t="s">
        <v>172</v>
      </c>
      <c r="K1981" s="7">
        <f ca="1">[1]Electric!B215</f>
        <v>10.597573304349659</v>
      </c>
      <c r="L1981" s="7">
        <f>[1]Electric!C215</f>
        <v>32.389520158399407</v>
      </c>
      <c r="N1981" s="2"/>
    </row>
    <row r="1982" spans="1:14" x14ac:dyDescent="0.35">
      <c r="A1982" t="s">
        <v>572</v>
      </c>
      <c r="B1982" t="s">
        <v>2</v>
      </c>
      <c r="C1982" t="s">
        <v>176</v>
      </c>
      <c r="D1982" t="s">
        <v>175</v>
      </c>
      <c r="E1982" t="s">
        <v>122</v>
      </c>
      <c r="F1982" t="s">
        <v>176</v>
      </c>
      <c r="G1982" t="str">
        <f>[1]Electric!A216</f>
        <v>BC</v>
      </c>
      <c r="H1982" s="4">
        <f t="shared" ca="1" si="5"/>
        <v>0.27659331858816905</v>
      </c>
      <c r="I1982" t="s">
        <v>172</v>
      </c>
      <c r="K1982" s="7">
        <f ca="1">[1]Electric!B216</f>
        <v>7.2798883237593787E-2</v>
      </c>
      <c r="L1982" s="7">
        <f>[1]Electric!C216</f>
        <v>0.20379443535057529</v>
      </c>
      <c r="N1982" s="2"/>
    </row>
    <row r="1983" spans="1:14" x14ac:dyDescent="0.35">
      <c r="A1983" t="s">
        <v>572</v>
      </c>
      <c r="B1983" t="s">
        <v>2</v>
      </c>
      <c r="C1983" t="s">
        <v>176</v>
      </c>
      <c r="D1983" t="s">
        <v>175</v>
      </c>
      <c r="E1983" t="s">
        <v>122</v>
      </c>
      <c r="F1983" t="s">
        <v>176</v>
      </c>
      <c r="G1983" t="str">
        <f>[1]Electric!A217</f>
        <v>OC</v>
      </c>
      <c r="H1983" s="4">
        <f t="shared" ca="1" si="5"/>
        <v>1.7070821515666879</v>
      </c>
      <c r="I1983" t="s">
        <v>172</v>
      </c>
      <c r="K1983" s="7">
        <f ca="1">[1]Electric!B217</f>
        <v>0.14848384390475008</v>
      </c>
      <c r="L1983" s="7">
        <f>[1]Electric!C217</f>
        <v>1.5585983076619379</v>
      </c>
      <c r="N1983" s="2"/>
    </row>
    <row r="1984" spans="1:14" x14ac:dyDescent="0.35">
      <c r="A1984" t="s">
        <v>572</v>
      </c>
      <c r="B1984" t="s">
        <v>2</v>
      </c>
      <c r="C1984" t="s">
        <v>176</v>
      </c>
      <c r="D1984" t="s">
        <v>175</v>
      </c>
      <c r="E1984" t="s">
        <v>122</v>
      </c>
      <c r="F1984" t="s">
        <v>176</v>
      </c>
      <c r="G1984" t="str">
        <f>[1]Electric!A218</f>
        <v>CH4</v>
      </c>
      <c r="H1984" s="4">
        <f t="shared" ca="1" si="5"/>
        <v>193.78797387209912</v>
      </c>
      <c r="I1984" t="s">
        <v>172</v>
      </c>
      <c r="K1984" s="7">
        <f ca="1">[1]Electric!B218</f>
        <v>187.4510397088323</v>
      </c>
      <c r="L1984" s="7">
        <f>[1]Electric!C218</f>
        <v>6.3369341632668119</v>
      </c>
      <c r="N1984" s="2"/>
    </row>
    <row r="1985" spans="1:14" x14ac:dyDescent="0.35">
      <c r="A1985" t="s">
        <v>572</v>
      </c>
      <c r="B1985" t="s">
        <v>2</v>
      </c>
      <c r="C1985" t="s">
        <v>176</v>
      </c>
      <c r="D1985" t="s">
        <v>175</v>
      </c>
      <c r="E1985" t="s">
        <v>122</v>
      </c>
      <c r="F1985" t="s">
        <v>176</v>
      </c>
      <c r="G1985" t="str">
        <f>[1]Electric!A219</f>
        <v>N2O</v>
      </c>
      <c r="H1985" s="4">
        <f t="shared" ca="1" si="5"/>
        <v>1.5580861844477525</v>
      </c>
      <c r="I1985" t="s">
        <v>172</v>
      </c>
      <c r="K1985" s="7">
        <f ca="1">[1]Electric!B219</f>
        <v>0.61611267947568971</v>
      </c>
      <c r="L1985" s="7">
        <f>[1]Electric!C219</f>
        <v>0.94197350497206267</v>
      </c>
      <c r="N1985" s="2"/>
    </row>
    <row r="1986" spans="1:14" x14ac:dyDescent="0.35">
      <c r="A1986" t="s">
        <v>572</v>
      </c>
      <c r="B1986" t="s">
        <v>2</v>
      </c>
      <c r="C1986" t="s">
        <v>176</v>
      </c>
      <c r="D1986" t="s">
        <v>175</v>
      </c>
      <c r="E1986" t="s">
        <v>122</v>
      </c>
      <c r="F1986" t="s">
        <v>176</v>
      </c>
      <c r="G1986" t="str">
        <f>[1]Electric!A220</f>
        <v>CO2</v>
      </c>
      <c r="H1986" s="4">
        <f t="shared" ca="1" si="5"/>
        <v>82591.432816527289</v>
      </c>
      <c r="I1986" t="s">
        <v>172</v>
      </c>
      <c r="K1986" s="7">
        <f ca="1">[1]Electric!B220</f>
        <v>5079.5637911808217</v>
      </c>
      <c r="L1986" s="7">
        <f>[1]Electric!C220</f>
        <v>77511.869025346474</v>
      </c>
      <c r="N1986" s="2"/>
    </row>
    <row r="1987" spans="1:14" x14ac:dyDescent="0.35">
      <c r="A1987" t="s">
        <v>572</v>
      </c>
      <c r="B1987" t="s">
        <v>2</v>
      </c>
      <c r="C1987" t="s">
        <v>176</v>
      </c>
      <c r="D1987" t="s">
        <v>175</v>
      </c>
      <c r="E1987" t="s">
        <v>122</v>
      </c>
      <c r="F1987" t="s">
        <v>176</v>
      </c>
      <c r="G1987" t="str">
        <f>[1]Electric!A221</f>
        <v>CO2 (w/ C in VOC &amp; CO)</v>
      </c>
      <c r="H1987" s="4">
        <f t="shared" ca="1" si="5"/>
        <v>82685.792527985599</v>
      </c>
      <c r="I1987" t="s">
        <v>172</v>
      </c>
      <c r="K1987" s="7">
        <f ca="1">[1]Electric!B221</f>
        <v>5142.1471930046664</v>
      </c>
      <c r="L1987" s="7">
        <f>[1]Electric!C221</f>
        <v>77543.645334980931</v>
      </c>
      <c r="N1987" s="2"/>
    </row>
    <row r="1988" spans="1:14" x14ac:dyDescent="0.35">
      <c r="A1988" t="s">
        <v>572</v>
      </c>
      <c r="B1988" t="s">
        <v>2</v>
      </c>
      <c r="C1988" t="s">
        <v>176</v>
      </c>
      <c r="D1988" t="s">
        <v>175</v>
      </c>
      <c r="E1988" t="s">
        <v>122</v>
      </c>
      <c r="F1988" t="s">
        <v>176</v>
      </c>
      <c r="G1988" t="str">
        <f>[1]Electric!A222</f>
        <v>GHGs</v>
      </c>
      <c r="H1988" s="4">
        <f t="shared" ca="1" si="5"/>
        <v>88886.031677728388</v>
      </c>
      <c r="I1988" t="s">
        <v>172</v>
      </c>
      <c r="K1988" s="7">
        <f ca="1">[1]Electric!B222</f>
        <v>10896.386937824733</v>
      </c>
      <c r="L1988" s="7">
        <f>[1]Electric!C222</f>
        <v>77989.644739903655</v>
      </c>
      <c r="N1988" s="2"/>
    </row>
    <row r="1989" spans="1:14" x14ac:dyDescent="0.35">
      <c r="A1989" t="s">
        <v>575</v>
      </c>
      <c r="B1989" t="s">
        <v>2</v>
      </c>
      <c r="C1989" t="s">
        <v>176</v>
      </c>
      <c r="D1989" t="s">
        <v>175</v>
      </c>
      <c r="E1989" t="s">
        <v>122</v>
      </c>
      <c r="F1989" t="s">
        <v>176</v>
      </c>
      <c r="G1989" t="s">
        <v>537</v>
      </c>
      <c r="H1989" s="4"/>
      <c r="N1989" s="2"/>
    </row>
    <row r="1990" spans="1:14" x14ac:dyDescent="0.35">
      <c r="A1990" t="s">
        <v>575</v>
      </c>
      <c r="B1990" t="s">
        <v>2</v>
      </c>
      <c r="C1990" t="s">
        <v>176</v>
      </c>
      <c r="D1990" t="s">
        <v>175</v>
      </c>
      <c r="E1990" t="s">
        <v>122</v>
      </c>
      <c r="F1990" t="s">
        <v>176</v>
      </c>
      <c r="G1990" t="str">
        <f>[1]Electric!A204</f>
        <v>Total energy</v>
      </c>
      <c r="H1990" s="4">
        <f t="shared" ca="1" si="5"/>
        <v>1754619.8639911239</v>
      </c>
      <c r="I1990" t="s">
        <v>170</v>
      </c>
      <c r="J1990" t="s">
        <v>177</v>
      </c>
      <c r="K1990" s="7">
        <f ca="1">[1]Electric!B204</f>
        <v>84479.663399867277</v>
      </c>
      <c r="L1990" s="7">
        <f>[1]Electric!C204</f>
        <v>1670140.2005912566</v>
      </c>
      <c r="N1990" s="2"/>
    </row>
    <row r="1991" spans="1:14" x14ac:dyDescent="0.35">
      <c r="A1991" t="s">
        <v>575</v>
      </c>
      <c r="B1991" t="s">
        <v>2</v>
      </c>
      <c r="C1991" t="s">
        <v>176</v>
      </c>
      <c r="D1991" t="s">
        <v>175</v>
      </c>
      <c r="E1991" t="s">
        <v>122</v>
      </c>
      <c r="F1991" t="s">
        <v>176</v>
      </c>
      <c r="G1991" t="str">
        <f>[1]Electric!A205</f>
        <v>Fossil fuels</v>
      </c>
      <c r="H1991" s="4">
        <f t="shared" ca="1" si="5"/>
        <v>1163954.7278008342</v>
      </c>
      <c r="I1991" t="s">
        <v>170</v>
      </c>
      <c r="K1991" s="7">
        <f ca="1">[1]Electric!B205</f>
        <v>82802.685356582311</v>
      </c>
      <c r="L1991" s="7">
        <f>[1]Electric!C205</f>
        <v>1081152.0424442519</v>
      </c>
      <c r="N1991" s="2"/>
    </row>
    <row r="1992" spans="1:14" x14ac:dyDescent="0.35">
      <c r="A1992" t="s">
        <v>575</v>
      </c>
      <c r="B1992" t="s">
        <v>2</v>
      </c>
      <c r="C1992" t="s">
        <v>176</v>
      </c>
      <c r="D1992" t="s">
        <v>175</v>
      </c>
      <c r="E1992" t="s">
        <v>122</v>
      </c>
      <c r="F1992" t="s">
        <v>176</v>
      </c>
      <c r="G1992" t="str">
        <f>[1]Electric!A206</f>
        <v>Coal</v>
      </c>
      <c r="H1992" s="4">
        <f t="shared" ca="1" si="5"/>
        <v>320313.29720925773</v>
      </c>
      <c r="I1992" t="s">
        <v>170</v>
      </c>
      <c r="K1992" s="7">
        <f ca="1">[1]Electric!B206</f>
        <v>1108.9083490050875</v>
      </c>
      <c r="L1992" s="7">
        <f>[1]Electric!C206</f>
        <v>319204.38886025263</v>
      </c>
      <c r="N1992" s="2"/>
    </row>
    <row r="1993" spans="1:14" x14ac:dyDescent="0.35">
      <c r="A1993" t="s">
        <v>575</v>
      </c>
      <c r="B1993" t="s">
        <v>2</v>
      </c>
      <c r="C1993" t="s">
        <v>176</v>
      </c>
      <c r="D1993" t="s">
        <v>175</v>
      </c>
      <c r="E1993" t="s">
        <v>122</v>
      </c>
      <c r="F1993" t="s">
        <v>176</v>
      </c>
      <c r="G1993" t="str">
        <f>[1]Electric!A207</f>
        <v>Natural gas</v>
      </c>
      <c r="H1993" s="4">
        <f t="shared" ca="1" si="5"/>
        <v>834304.50721849781</v>
      </c>
      <c r="I1993" t="s">
        <v>170</v>
      </c>
      <c r="K1993" s="7">
        <f ca="1">[1]Electric!B207</f>
        <v>75801.02149518652</v>
      </c>
      <c r="L1993" s="7">
        <f>[1]Electric!C207</f>
        <v>758503.48572331131</v>
      </c>
      <c r="N1993" s="2"/>
    </row>
    <row r="1994" spans="1:14" x14ac:dyDescent="0.35">
      <c r="A1994" t="s">
        <v>575</v>
      </c>
      <c r="B1994" t="s">
        <v>2</v>
      </c>
      <c r="C1994" t="s">
        <v>176</v>
      </c>
      <c r="D1994" t="s">
        <v>175</v>
      </c>
      <c r="E1994" t="s">
        <v>122</v>
      </c>
      <c r="F1994" t="s">
        <v>176</v>
      </c>
      <c r="G1994" t="str">
        <f>[1]Electric!A208</f>
        <v>Petroleum</v>
      </c>
      <c r="H1994" s="4">
        <f t="shared" ca="1" si="5"/>
        <v>9336.9233730786837</v>
      </c>
      <c r="I1994" t="s">
        <v>170</v>
      </c>
      <c r="K1994" s="7">
        <f ca="1">[1]Electric!B208</f>
        <v>5892.7555123907096</v>
      </c>
      <c r="L1994" s="7">
        <f>[1]Electric!C208</f>
        <v>3444.1678606879732</v>
      </c>
      <c r="N1994" s="2"/>
    </row>
    <row r="1995" spans="1:14" x14ac:dyDescent="0.35">
      <c r="A1995" t="s">
        <v>575</v>
      </c>
      <c r="B1995" t="s">
        <v>2</v>
      </c>
      <c r="C1995" t="s">
        <v>176</v>
      </c>
      <c r="D1995" t="s">
        <v>175</v>
      </c>
      <c r="E1995" t="s">
        <v>122</v>
      </c>
      <c r="F1995" t="s">
        <v>176</v>
      </c>
      <c r="G1995" t="str">
        <f>[1]Electric!A209</f>
        <v>Water consumption</v>
      </c>
      <c r="H1995" s="4">
        <f t="shared" ca="1" si="5"/>
        <v>141.57659723955371</v>
      </c>
      <c r="I1995" t="s">
        <v>171</v>
      </c>
      <c r="K1995" s="7">
        <f ca="1">[1]Electric!B209</f>
        <v>6.2704068791739918</v>
      </c>
      <c r="L1995" s="7">
        <f>[1]Electric!C209</f>
        <v>135.3061903603797</v>
      </c>
      <c r="N1995" s="2"/>
    </row>
    <row r="1996" spans="1:14" x14ac:dyDescent="0.35">
      <c r="A1996" t="s">
        <v>575</v>
      </c>
      <c r="B1996" t="s">
        <v>2</v>
      </c>
      <c r="C1996" t="s">
        <v>176</v>
      </c>
      <c r="D1996" t="s">
        <v>175</v>
      </c>
      <c r="E1996" t="s">
        <v>122</v>
      </c>
      <c r="F1996" t="s">
        <v>176</v>
      </c>
      <c r="G1996" t="s">
        <v>539</v>
      </c>
      <c r="H1996" s="4"/>
      <c r="N1996" s="2"/>
    </row>
    <row r="1997" spans="1:14" x14ac:dyDescent="0.35">
      <c r="A1997" t="s">
        <v>575</v>
      </c>
      <c r="B1997" t="s">
        <v>2</v>
      </c>
      <c r="C1997" t="s">
        <v>176</v>
      </c>
      <c r="D1997" t="s">
        <v>175</v>
      </c>
      <c r="E1997" t="s">
        <v>122</v>
      </c>
      <c r="F1997" t="s">
        <v>176</v>
      </c>
      <c r="G1997" t="str">
        <f>[1]Electric!A210</f>
        <v>VOC</v>
      </c>
      <c r="H1997" s="4">
        <f t="shared" ca="1" si="5"/>
        <v>10.894776136067209</v>
      </c>
      <c r="I1997" t="s">
        <v>172</v>
      </c>
      <c r="K1997" s="7">
        <f ca="1">[1]Electric!B210</f>
        <v>9.5804316217817131</v>
      </c>
      <c r="L1997" s="7">
        <f>[1]Electric!C210</f>
        <v>1.3143445142854966</v>
      </c>
      <c r="N1997" s="2"/>
    </row>
    <row r="1998" spans="1:14" x14ac:dyDescent="0.35">
      <c r="A1998" t="s">
        <v>575</v>
      </c>
      <c r="B1998" t="s">
        <v>2</v>
      </c>
      <c r="C1998" t="s">
        <v>176</v>
      </c>
      <c r="D1998" t="s">
        <v>175</v>
      </c>
      <c r="E1998" t="s">
        <v>122</v>
      </c>
      <c r="F1998" t="s">
        <v>176</v>
      </c>
      <c r="G1998" t="str">
        <f>[1]Electric!A211</f>
        <v>CO</v>
      </c>
      <c r="H1998" s="4">
        <f t="shared" ca="1" si="5"/>
        <v>38.439116439962902</v>
      </c>
      <c r="I1998" t="s">
        <v>172</v>
      </c>
      <c r="K1998" s="7">
        <f ca="1">[1]Electric!B211</f>
        <v>20.82461177742826</v>
      </c>
      <c r="L1998" s="7">
        <f>[1]Electric!C211</f>
        <v>17.614504662534646</v>
      </c>
      <c r="N1998" s="2"/>
    </row>
    <row r="1999" spans="1:14" x14ac:dyDescent="0.35">
      <c r="A1999" t="s">
        <v>575</v>
      </c>
      <c r="B1999" t="s">
        <v>2</v>
      </c>
      <c r="C1999" t="s">
        <v>176</v>
      </c>
      <c r="D1999" t="s">
        <v>175</v>
      </c>
      <c r="E1999" t="s">
        <v>122</v>
      </c>
      <c r="F1999" t="s">
        <v>176</v>
      </c>
      <c r="G1999" t="str">
        <f>[1]Electric!A212</f>
        <v>NOx</v>
      </c>
      <c r="H1999" s="4">
        <f t="shared" ca="1" si="5"/>
        <v>61.847208431157533</v>
      </c>
      <c r="I1999" t="s">
        <v>172</v>
      </c>
      <c r="K1999" s="7">
        <f ca="1">[1]Electric!B212</f>
        <v>25.434397512018698</v>
      </c>
      <c r="L1999" s="7">
        <f>[1]Electric!C212</f>
        <v>36.412810919138835</v>
      </c>
      <c r="N1999" s="2"/>
    </row>
    <row r="2000" spans="1:14" x14ac:dyDescent="0.35">
      <c r="A2000" t="s">
        <v>575</v>
      </c>
      <c r="B2000" t="s">
        <v>2</v>
      </c>
      <c r="C2000" t="s">
        <v>176</v>
      </c>
      <c r="D2000" t="s">
        <v>175</v>
      </c>
      <c r="E2000" t="s">
        <v>122</v>
      </c>
      <c r="F2000" t="s">
        <v>176</v>
      </c>
      <c r="G2000" t="str">
        <f>[1]Electric!A213</f>
        <v>PM10</v>
      </c>
      <c r="H2000" s="4">
        <f t="shared" ca="1" si="5"/>
        <v>7.8316144640452618</v>
      </c>
      <c r="I2000" t="s">
        <v>172</v>
      </c>
      <c r="K2000" s="7">
        <f ca="1">[1]Electric!B213</f>
        <v>3.0333722041768034</v>
      </c>
      <c r="L2000" s="7">
        <f>[1]Electric!C213</f>
        <v>4.7982422598684584</v>
      </c>
      <c r="N2000" s="2"/>
    </row>
    <row r="2001" spans="1:14" x14ac:dyDescent="0.35">
      <c r="A2001" t="s">
        <v>575</v>
      </c>
      <c r="B2001" t="s">
        <v>2</v>
      </c>
      <c r="C2001" t="s">
        <v>176</v>
      </c>
      <c r="D2001" t="s">
        <v>175</v>
      </c>
      <c r="E2001" t="s">
        <v>122</v>
      </c>
      <c r="F2001" t="s">
        <v>176</v>
      </c>
      <c r="G2001" t="str">
        <f>[1]Electric!A214</f>
        <v>PM2.5</v>
      </c>
      <c r="H2001" s="4">
        <f t="shared" ca="1" si="5"/>
        <v>4.8592922664427398</v>
      </c>
      <c r="I2001" t="s">
        <v>172</v>
      </c>
      <c r="K2001" s="7">
        <f ca="1">[1]Electric!B214</f>
        <v>0.6774824252593733</v>
      </c>
      <c r="L2001" s="7">
        <f>[1]Electric!C214</f>
        <v>4.1818098411833668</v>
      </c>
      <c r="N2001" s="2"/>
    </row>
    <row r="2002" spans="1:14" x14ac:dyDescent="0.35">
      <c r="A2002" t="s">
        <v>575</v>
      </c>
      <c r="B2002" t="s">
        <v>2</v>
      </c>
      <c r="C2002" t="s">
        <v>176</v>
      </c>
      <c r="D2002" t="s">
        <v>175</v>
      </c>
      <c r="E2002" t="s">
        <v>122</v>
      </c>
      <c r="F2002" t="s">
        <v>176</v>
      </c>
      <c r="G2002" t="str">
        <f>[1]Electric!A215</f>
        <v>SOx</v>
      </c>
      <c r="H2002" s="4">
        <f t="shared" ca="1" si="5"/>
        <v>42.987093462749066</v>
      </c>
      <c r="I2002" t="s">
        <v>172</v>
      </c>
      <c r="K2002" s="7">
        <f ca="1">[1]Electric!B215</f>
        <v>10.597573304349659</v>
      </c>
      <c r="L2002" s="7">
        <f>[1]Electric!C215</f>
        <v>32.389520158399407</v>
      </c>
      <c r="N2002" s="2"/>
    </row>
    <row r="2003" spans="1:14" x14ac:dyDescent="0.35">
      <c r="A2003" t="s">
        <v>575</v>
      </c>
      <c r="B2003" t="s">
        <v>2</v>
      </c>
      <c r="C2003" t="s">
        <v>176</v>
      </c>
      <c r="D2003" t="s">
        <v>175</v>
      </c>
      <c r="E2003" t="s">
        <v>122</v>
      </c>
      <c r="F2003" t="s">
        <v>176</v>
      </c>
      <c r="G2003" t="str">
        <f>[1]Electric!A216</f>
        <v>BC</v>
      </c>
      <c r="H2003" s="4">
        <f t="shared" ca="1" si="5"/>
        <v>0.27659331858816905</v>
      </c>
      <c r="I2003" t="s">
        <v>172</v>
      </c>
      <c r="K2003" s="7">
        <f ca="1">[1]Electric!B216</f>
        <v>7.2798883237593787E-2</v>
      </c>
      <c r="L2003" s="7">
        <f>[1]Electric!C216</f>
        <v>0.20379443535057529</v>
      </c>
      <c r="N2003" s="2"/>
    </row>
    <row r="2004" spans="1:14" x14ac:dyDescent="0.35">
      <c r="A2004" t="s">
        <v>575</v>
      </c>
      <c r="B2004" t="s">
        <v>2</v>
      </c>
      <c r="C2004" t="s">
        <v>176</v>
      </c>
      <c r="D2004" t="s">
        <v>175</v>
      </c>
      <c r="E2004" t="s">
        <v>122</v>
      </c>
      <c r="F2004" t="s">
        <v>176</v>
      </c>
      <c r="G2004" t="str">
        <f>[1]Electric!A217</f>
        <v>OC</v>
      </c>
      <c r="H2004" s="4">
        <f t="shared" ca="1" si="5"/>
        <v>1.7070821515666879</v>
      </c>
      <c r="I2004" t="s">
        <v>172</v>
      </c>
      <c r="K2004" s="7">
        <f ca="1">[1]Electric!B217</f>
        <v>0.14848384390475008</v>
      </c>
      <c r="L2004" s="7">
        <f>[1]Electric!C217</f>
        <v>1.5585983076619379</v>
      </c>
      <c r="N2004" s="2"/>
    </row>
    <row r="2005" spans="1:14" x14ac:dyDescent="0.35">
      <c r="A2005" t="s">
        <v>575</v>
      </c>
      <c r="B2005" t="s">
        <v>2</v>
      </c>
      <c r="C2005" t="s">
        <v>176</v>
      </c>
      <c r="D2005" t="s">
        <v>175</v>
      </c>
      <c r="E2005" t="s">
        <v>122</v>
      </c>
      <c r="F2005" t="s">
        <v>176</v>
      </c>
      <c r="G2005" t="str">
        <f>[1]Electric!A218</f>
        <v>CH4</v>
      </c>
      <c r="H2005" s="4">
        <f t="shared" ca="1" si="5"/>
        <v>193.78797387209912</v>
      </c>
      <c r="I2005" t="s">
        <v>172</v>
      </c>
      <c r="K2005" s="7">
        <f ca="1">[1]Electric!B218</f>
        <v>187.4510397088323</v>
      </c>
      <c r="L2005" s="7">
        <f>[1]Electric!C218</f>
        <v>6.3369341632668119</v>
      </c>
      <c r="N2005" s="2"/>
    </row>
    <row r="2006" spans="1:14" x14ac:dyDescent="0.35">
      <c r="A2006" t="s">
        <v>575</v>
      </c>
      <c r="B2006" t="s">
        <v>2</v>
      </c>
      <c r="C2006" t="s">
        <v>176</v>
      </c>
      <c r="D2006" t="s">
        <v>175</v>
      </c>
      <c r="E2006" t="s">
        <v>122</v>
      </c>
      <c r="F2006" t="s">
        <v>176</v>
      </c>
      <c r="G2006" t="str">
        <f>[1]Electric!A219</f>
        <v>N2O</v>
      </c>
      <c r="H2006" s="4">
        <f t="shared" ca="1" si="5"/>
        <v>1.5580861844477525</v>
      </c>
      <c r="I2006" t="s">
        <v>172</v>
      </c>
      <c r="K2006" s="7">
        <f ca="1">[1]Electric!B219</f>
        <v>0.61611267947568971</v>
      </c>
      <c r="L2006" s="7">
        <f>[1]Electric!C219</f>
        <v>0.94197350497206267</v>
      </c>
      <c r="N2006" s="2"/>
    </row>
    <row r="2007" spans="1:14" x14ac:dyDescent="0.35">
      <c r="A2007" t="s">
        <v>575</v>
      </c>
      <c r="B2007" t="s">
        <v>2</v>
      </c>
      <c r="C2007" t="s">
        <v>176</v>
      </c>
      <c r="D2007" t="s">
        <v>175</v>
      </c>
      <c r="E2007" t="s">
        <v>122</v>
      </c>
      <c r="F2007" t="s">
        <v>176</v>
      </c>
      <c r="G2007" t="str">
        <f>[1]Electric!A220</f>
        <v>CO2</v>
      </c>
      <c r="H2007" s="4">
        <f t="shared" ca="1" si="5"/>
        <v>82591.432816527289</v>
      </c>
      <c r="I2007" t="s">
        <v>172</v>
      </c>
      <c r="K2007" s="7">
        <f ca="1">[1]Electric!B220</f>
        <v>5079.5637911808217</v>
      </c>
      <c r="L2007" s="7">
        <f>[1]Electric!C220</f>
        <v>77511.869025346474</v>
      </c>
      <c r="N2007" s="2"/>
    </row>
    <row r="2008" spans="1:14" x14ac:dyDescent="0.35">
      <c r="A2008" t="s">
        <v>575</v>
      </c>
      <c r="B2008" t="s">
        <v>2</v>
      </c>
      <c r="C2008" t="s">
        <v>176</v>
      </c>
      <c r="D2008" t="s">
        <v>175</v>
      </c>
      <c r="E2008" t="s">
        <v>122</v>
      </c>
      <c r="F2008" t="s">
        <v>176</v>
      </c>
      <c r="G2008" t="str">
        <f>[1]Electric!A221</f>
        <v>CO2 (w/ C in VOC &amp; CO)</v>
      </c>
      <c r="H2008" s="4">
        <f t="shared" ca="1" si="5"/>
        <v>82685.792527985599</v>
      </c>
      <c r="I2008" t="s">
        <v>172</v>
      </c>
      <c r="K2008" s="7">
        <f ca="1">[1]Electric!B221</f>
        <v>5142.1471930046664</v>
      </c>
      <c r="L2008" s="7">
        <f>[1]Electric!C221</f>
        <v>77543.645334980931</v>
      </c>
      <c r="N2008" s="2"/>
    </row>
    <row r="2009" spans="1:14" x14ac:dyDescent="0.35">
      <c r="A2009" t="s">
        <v>575</v>
      </c>
      <c r="B2009" t="s">
        <v>2</v>
      </c>
      <c r="C2009" t="s">
        <v>176</v>
      </c>
      <c r="D2009" t="s">
        <v>175</v>
      </c>
      <c r="E2009" t="s">
        <v>122</v>
      </c>
      <c r="F2009" t="s">
        <v>176</v>
      </c>
      <c r="G2009" t="str">
        <f>[1]Electric!A222</f>
        <v>GHGs</v>
      </c>
      <c r="H2009" s="4">
        <f t="shared" ca="1" si="5"/>
        <v>88886.031677728388</v>
      </c>
      <c r="I2009" t="s">
        <v>172</v>
      </c>
      <c r="K2009" s="7">
        <f ca="1">[1]Electric!B222</f>
        <v>10896.386937824733</v>
      </c>
      <c r="L2009" s="7">
        <f>[1]Electric!C222</f>
        <v>77989.644739903655</v>
      </c>
      <c r="N2009" s="2"/>
    </row>
    <row r="2010" spans="1:14" x14ac:dyDescent="0.35">
      <c r="A2010" t="s">
        <v>572</v>
      </c>
      <c r="B2010" t="s">
        <v>11</v>
      </c>
      <c r="C2010" t="s">
        <v>178</v>
      </c>
      <c r="D2010" t="s">
        <v>11</v>
      </c>
      <c r="E2010" t="s">
        <v>122</v>
      </c>
      <c r="F2010" t="s">
        <v>178</v>
      </c>
      <c r="G2010" t="str">
        <f>[1]Hydrogen!A305</f>
        <v>Loss factor</v>
      </c>
      <c r="H2010" s="4">
        <f t="shared" ref="H2010:H2031" ca="1" si="6">SUM(K2010:L2010)</f>
        <v>0.96143599537692093</v>
      </c>
      <c r="I2010" t="s">
        <v>170</v>
      </c>
      <c r="K2010" s="7">
        <f>[1]Hydrogen!B305</f>
        <v>0</v>
      </c>
      <c r="L2010" s="7">
        <f ca="1">[1]Hydrogen!C305</f>
        <v>0.96143599537692093</v>
      </c>
      <c r="N2010" s="2"/>
    </row>
    <row r="2011" spans="1:14" x14ac:dyDescent="0.35">
      <c r="A2011" t="s">
        <v>572</v>
      </c>
      <c r="B2011" t="s">
        <v>11</v>
      </c>
      <c r="C2011" t="s">
        <v>178</v>
      </c>
      <c r="D2011" t="s">
        <v>11</v>
      </c>
      <c r="E2011" t="s">
        <v>122</v>
      </c>
      <c r="F2011" t="s">
        <v>178</v>
      </c>
      <c r="G2011" t="s">
        <v>537</v>
      </c>
      <c r="H2011" s="4"/>
      <c r="N2011" s="2"/>
    </row>
    <row r="2012" spans="1:14" x14ac:dyDescent="0.35">
      <c r="A2012" t="s">
        <v>572</v>
      </c>
      <c r="B2012" t="s">
        <v>11</v>
      </c>
      <c r="C2012" t="s">
        <v>178</v>
      </c>
      <c r="D2012" t="s">
        <v>11</v>
      </c>
      <c r="E2012" t="s">
        <v>122</v>
      </c>
      <c r="F2012" t="s">
        <v>178</v>
      </c>
      <c r="G2012" t="str">
        <f>[1]Hydrogen!A306</f>
        <v>Total energy</v>
      </c>
      <c r="H2012" s="4">
        <f t="shared" ca="1" si="6"/>
        <v>448672.50328318548</v>
      </c>
      <c r="I2012" t="s">
        <v>170</v>
      </c>
      <c r="K2012" s="7">
        <f ca="1">[1]Hydrogen!B306</f>
        <v>112783.41371228261</v>
      </c>
      <c r="L2012" s="7">
        <f ca="1">[1]Hydrogen!C306</f>
        <v>335889.08957090287</v>
      </c>
      <c r="N2012" s="2"/>
    </row>
    <row r="2013" spans="1:14" x14ac:dyDescent="0.35">
      <c r="A2013" t="s">
        <v>572</v>
      </c>
      <c r="B2013" t="s">
        <v>11</v>
      </c>
      <c r="C2013" t="s">
        <v>178</v>
      </c>
      <c r="D2013" t="s">
        <v>11</v>
      </c>
      <c r="E2013" t="s">
        <v>122</v>
      </c>
      <c r="F2013" t="s">
        <v>178</v>
      </c>
      <c r="G2013" t="str">
        <f>[1]Hydrogen!A307</f>
        <v>Fossil fuels</v>
      </c>
      <c r="H2013" s="4">
        <f t="shared" ca="1" si="6"/>
        <v>389480.94584981259</v>
      </c>
      <c r="I2013" t="s">
        <v>170</v>
      </c>
      <c r="K2013" s="7">
        <f ca="1">[1]Hydrogen!B307</f>
        <v>111916.68545298433</v>
      </c>
      <c r="L2013" s="7">
        <f ca="1">[1]Hydrogen!C307</f>
        <v>277564.26039682823</v>
      </c>
      <c r="N2013" s="2"/>
    </row>
    <row r="2014" spans="1:14" x14ac:dyDescent="0.35">
      <c r="A2014" t="s">
        <v>572</v>
      </c>
      <c r="B2014" t="s">
        <v>11</v>
      </c>
      <c r="C2014" t="s">
        <v>178</v>
      </c>
      <c r="D2014" t="s">
        <v>11</v>
      </c>
      <c r="E2014" t="s">
        <v>122</v>
      </c>
      <c r="F2014" t="s">
        <v>178</v>
      </c>
      <c r="G2014" t="str">
        <f>[1]Hydrogen!A308</f>
        <v>Coal</v>
      </c>
      <c r="H2014" s="4">
        <f t="shared" ca="1" si="6"/>
        <v>32091.808368259815</v>
      </c>
      <c r="I2014" t="s">
        <v>170</v>
      </c>
      <c r="K2014" s="7">
        <f ca="1">[1]Hydrogen!B308</f>
        <v>469.87432671315912</v>
      </c>
      <c r="L2014" s="7">
        <f ca="1">[1]Hydrogen!C308</f>
        <v>31621.934041546658</v>
      </c>
      <c r="N2014" s="2"/>
    </row>
    <row r="2015" spans="1:14" x14ac:dyDescent="0.35">
      <c r="A2015" t="s">
        <v>572</v>
      </c>
      <c r="B2015" t="s">
        <v>11</v>
      </c>
      <c r="C2015" t="s">
        <v>178</v>
      </c>
      <c r="D2015" t="s">
        <v>11</v>
      </c>
      <c r="E2015" t="s">
        <v>122</v>
      </c>
      <c r="F2015" t="s">
        <v>178</v>
      </c>
      <c r="G2015" t="str">
        <f>[1]Hydrogen!A309</f>
        <v>Natural gas</v>
      </c>
      <c r="H2015" s="4">
        <f t="shared" ca="1" si="6"/>
        <v>334778.90644244343</v>
      </c>
      <c r="I2015" t="s">
        <v>170</v>
      </c>
      <c r="K2015" s="7">
        <f ca="1">[1]Hydrogen!B309</f>
        <v>111001.66124835781</v>
      </c>
      <c r="L2015" s="7">
        <f ca="1">[1]Hydrogen!C309</f>
        <v>223777.24519408564</v>
      </c>
      <c r="N2015" s="2"/>
    </row>
    <row r="2016" spans="1:14" x14ac:dyDescent="0.35">
      <c r="A2016" t="s">
        <v>572</v>
      </c>
      <c r="B2016" t="s">
        <v>11</v>
      </c>
      <c r="C2016" t="s">
        <v>178</v>
      </c>
      <c r="D2016" t="s">
        <v>11</v>
      </c>
      <c r="E2016" t="s">
        <v>122</v>
      </c>
      <c r="F2016" t="s">
        <v>178</v>
      </c>
      <c r="G2016" t="str">
        <f>[1]Hydrogen!A310</f>
        <v>Petroleum</v>
      </c>
      <c r="H2016" s="4">
        <f t="shared" ca="1" si="6"/>
        <v>22610.231039109283</v>
      </c>
      <c r="I2016" t="s">
        <v>170</v>
      </c>
      <c r="K2016" s="7">
        <f ca="1">[1]Hydrogen!B310</f>
        <v>445.14987791335921</v>
      </c>
      <c r="L2016" s="7">
        <f ca="1">[1]Hydrogen!C310</f>
        <v>22165.081161195925</v>
      </c>
      <c r="N2016" s="2"/>
    </row>
    <row r="2017" spans="1:14" x14ac:dyDescent="0.35">
      <c r="A2017" t="s">
        <v>572</v>
      </c>
      <c r="B2017" t="s">
        <v>11</v>
      </c>
      <c r="C2017" t="s">
        <v>178</v>
      </c>
      <c r="D2017" t="s">
        <v>11</v>
      </c>
      <c r="E2017" t="s">
        <v>122</v>
      </c>
      <c r="F2017" t="s">
        <v>178</v>
      </c>
      <c r="G2017" t="str">
        <f>[1]Hydrogen!A311</f>
        <v>Water consumption</v>
      </c>
      <c r="H2017" s="4">
        <f t="shared" ca="1" si="6"/>
        <v>55.012834200834931</v>
      </c>
      <c r="I2017" t="s">
        <v>179</v>
      </c>
      <c r="K2017" s="7">
        <f ca="1">[1]Hydrogen!B311</f>
        <v>3.4301057421488639</v>
      </c>
      <c r="L2017" s="7">
        <f ca="1">[1]Hydrogen!C311</f>
        <v>51.58272845868607</v>
      </c>
      <c r="N2017" s="2"/>
    </row>
    <row r="2018" spans="1:14" x14ac:dyDescent="0.35">
      <c r="A2018" t="s">
        <v>572</v>
      </c>
      <c r="B2018" t="s">
        <v>11</v>
      </c>
      <c r="C2018" t="s">
        <v>178</v>
      </c>
      <c r="D2018" t="s">
        <v>11</v>
      </c>
      <c r="E2018" t="s">
        <v>122</v>
      </c>
      <c r="F2018" t="s">
        <v>178</v>
      </c>
      <c r="G2018" t="s">
        <v>539</v>
      </c>
      <c r="H2018" s="4"/>
      <c r="N2018" s="2"/>
    </row>
    <row r="2019" spans="1:14" x14ac:dyDescent="0.35">
      <c r="A2019" t="s">
        <v>572</v>
      </c>
      <c r="B2019" t="s">
        <v>11</v>
      </c>
      <c r="C2019" t="s">
        <v>178</v>
      </c>
      <c r="D2019" t="s">
        <v>11</v>
      </c>
      <c r="E2019" t="s">
        <v>122</v>
      </c>
      <c r="F2019" t="s">
        <v>178</v>
      </c>
      <c r="G2019" t="str">
        <f>[1]Hydrogen!A312</f>
        <v>VOC</v>
      </c>
      <c r="H2019" s="4">
        <f t="shared" ca="1" si="6"/>
        <v>15.497279215090884</v>
      </c>
      <c r="I2019" t="s">
        <v>172</v>
      </c>
      <c r="K2019" s="7">
        <f ca="1">[1]Hydrogen!B312</f>
        <v>11.104540825517535</v>
      </c>
      <c r="L2019" s="7">
        <f ca="1">[1]Hydrogen!C312</f>
        <v>4.3927383895733492</v>
      </c>
      <c r="N2019" s="2"/>
    </row>
    <row r="2020" spans="1:14" x14ac:dyDescent="0.35">
      <c r="A2020" t="s">
        <v>572</v>
      </c>
      <c r="B2020" t="s">
        <v>11</v>
      </c>
      <c r="C2020" t="s">
        <v>178</v>
      </c>
      <c r="D2020" t="s">
        <v>11</v>
      </c>
      <c r="E2020" t="s">
        <v>122</v>
      </c>
      <c r="F2020" t="s">
        <v>178</v>
      </c>
      <c r="G2020" t="str">
        <f>[1]Hydrogen!A313</f>
        <v>CO</v>
      </c>
      <c r="H2020" s="4">
        <f t="shared" ca="1" si="6"/>
        <v>46.038386987950055</v>
      </c>
      <c r="I2020" t="s">
        <v>172</v>
      </c>
      <c r="K2020" s="7">
        <f ca="1">[1]Hydrogen!B313</f>
        <v>35.002438113452641</v>
      </c>
      <c r="L2020" s="7">
        <f ca="1">[1]Hydrogen!C313</f>
        <v>11.035948874497414</v>
      </c>
      <c r="N2020" s="2"/>
    </row>
    <row r="2021" spans="1:14" x14ac:dyDescent="0.35">
      <c r="A2021" t="s">
        <v>572</v>
      </c>
      <c r="B2021" t="s">
        <v>11</v>
      </c>
      <c r="C2021" t="s">
        <v>178</v>
      </c>
      <c r="D2021" t="s">
        <v>11</v>
      </c>
      <c r="E2021" t="s">
        <v>122</v>
      </c>
      <c r="F2021" t="s">
        <v>178</v>
      </c>
      <c r="G2021" t="str">
        <f>[1]Hydrogen!A314</f>
        <v>NOx</v>
      </c>
      <c r="H2021" s="4">
        <f t="shared" ca="1" si="6"/>
        <v>53.58863769656466</v>
      </c>
      <c r="I2021" t="s">
        <v>172</v>
      </c>
      <c r="K2021" s="7">
        <f ca="1">[1]Hydrogen!B314</f>
        <v>41.174689099790641</v>
      </c>
      <c r="L2021" s="7">
        <f ca="1">[1]Hydrogen!C314</f>
        <v>12.413948596774016</v>
      </c>
      <c r="N2021" s="2"/>
    </row>
    <row r="2022" spans="1:14" x14ac:dyDescent="0.35">
      <c r="A2022" t="s">
        <v>572</v>
      </c>
      <c r="B2022" t="s">
        <v>11</v>
      </c>
      <c r="C2022" t="s">
        <v>178</v>
      </c>
      <c r="D2022" t="s">
        <v>11</v>
      </c>
      <c r="E2022" t="s">
        <v>122</v>
      </c>
      <c r="F2022" t="s">
        <v>178</v>
      </c>
      <c r="G2022" t="str">
        <f>[1]Hydrogen!A315</f>
        <v>PM10</v>
      </c>
      <c r="H2022" s="4">
        <f t="shared" ca="1" si="6"/>
        <v>3.0285032138165917</v>
      </c>
      <c r="I2022" t="s">
        <v>172</v>
      </c>
      <c r="K2022" s="7">
        <f ca="1">[1]Hydrogen!B315</f>
        <v>0.40007472391996535</v>
      </c>
      <c r="L2022" s="7">
        <f ca="1">[1]Hydrogen!C315</f>
        <v>2.6284284898966264</v>
      </c>
      <c r="N2022" s="2"/>
    </row>
    <row r="2023" spans="1:14" x14ac:dyDescent="0.35">
      <c r="A2023" t="s">
        <v>572</v>
      </c>
      <c r="B2023" t="s">
        <v>11</v>
      </c>
      <c r="C2023" t="s">
        <v>178</v>
      </c>
      <c r="D2023" t="s">
        <v>11</v>
      </c>
      <c r="E2023" t="s">
        <v>122</v>
      </c>
      <c r="F2023" t="s">
        <v>178</v>
      </c>
      <c r="G2023" t="str">
        <f>[1]Hydrogen!A316</f>
        <v>PM2.5</v>
      </c>
      <c r="H2023" s="4">
        <f t="shared" ca="1" si="6"/>
        <v>2.5052146145125662</v>
      </c>
      <c r="I2023" t="s">
        <v>172</v>
      </c>
      <c r="K2023" s="7">
        <f ca="1">[1]Hydrogen!B316</f>
        <v>0.38201886499500626</v>
      </c>
      <c r="L2023" s="7">
        <f ca="1">[1]Hydrogen!C316</f>
        <v>2.12319574951756</v>
      </c>
      <c r="N2023" s="2"/>
    </row>
    <row r="2024" spans="1:14" x14ac:dyDescent="0.35">
      <c r="A2024" t="s">
        <v>572</v>
      </c>
      <c r="B2024" t="s">
        <v>11</v>
      </c>
      <c r="C2024" t="s">
        <v>178</v>
      </c>
      <c r="D2024" t="s">
        <v>11</v>
      </c>
      <c r="E2024" t="s">
        <v>122</v>
      </c>
      <c r="F2024" t="s">
        <v>178</v>
      </c>
      <c r="G2024" t="str">
        <f>[1]Hydrogen!A317</f>
        <v>SOx</v>
      </c>
      <c r="H2024" s="4">
        <f t="shared" ca="1" si="6"/>
        <v>17.276240391555131</v>
      </c>
      <c r="I2024" t="s">
        <v>172</v>
      </c>
      <c r="K2024" s="7">
        <f ca="1">[1]Hydrogen!B317</f>
        <v>11.163310961568397</v>
      </c>
      <c r="L2024" s="7">
        <f ca="1">[1]Hydrogen!C317</f>
        <v>6.1129294299867336</v>
      </c>
      <c r="N2024" s="2"/>
    </row>
    <row r="2025" spans="1:14" x14ac:dyDescent="0.35">
      <c r="A2025" t="s">
        <v>572</v>
      </c>
      <c r="B2025" t="s">
        <v>11</v>
      </c>
      <c r="C2025" t="s">
        <v>178</v>
      </c>
      <c r="D2025" t="s">
        <v>11</v>
      </c>
      <c r="E2025" t="s">
        <v>122</v>
      </c>
      <c r="F2025" t="s">
        <v>178</v>
      </c>
      <c r="G2025" t="str">
        <f>[1]Hydrogen!A318</f>
        <v>BC</v>
      </c>
      <c r="H2025" s="4">
        <f t="shared" ca="1" si="6"/>
        <v>0.21568057130435608</v>
      </c>
      <c r="I2025" t="s">
        <v>172</v>
      </c>
      <c r="K2025" s="7">
        <f ca="1">[1]Hydrogen!B318</f>
        <v>7.8848660609282251E-2</v>
      </c>
      <c r="L2025" s="7">
        <f ca="1">[1]Hydrogen!C318</f>
        <v>0.13683191069507383</v>
      </c>
      <c r="N2025" s="2"/>
    </row>
    <row r="2026" spans="1:14" x14ac:dyDescent="0.35">
      <c r="A2026" t="s">
        <v>572</v>
      </c>
      <c r="B2026" t="s">
        <v>11</v>
      </c>
      <c r="C2026" t="s">
        <v>178</v>
      </c>
      <c r="D2026" t="s">
        <v>11</v>
      </c>
      <c r="E2026" t="s">
        <v>122</v>
      </c>
      <c r="F2026" t="s">
        <v>178</v>
      </c>
      <c r="G2026" t="str">
        <f>[1]Hydrogen!A319</f>
        <v>OC</v>
      </c>
      <c r="H2026" s="4">
        <f t="shared" ca="1" si="6"/>
        <v>0.60329577949863133</v>
      </c>
      <c r="I2026" t="s">
        <v>172</v>
      </c>
      <c r="K2026" s="7">
        <f ca="1">[1]Hydrogen!B319</f>
        <v>0.16158155637384408</v>
      </c>
      <c r="L2026" s="7">
        <f ca="1">[1]Hydrogen!C319</f>
        <v>0.4417142231247872</v>
      </c>
      <c r="N2026" s="2"/>
    </row>
    <row r="2027" spans="1:14" x14ac:dyDescent="0.35">
      <c r="A2027" t="s">
        <v>572</v>
      </c>
      <c r="B2027" t="s">
        <v>11</v>
      </c>
      <c r="C2027" t="s">
        <v>178</v>
      </c>
      <c r="D2027" t="s">
        <v>11</v>
      </c>
      <c r="E2027" t="s">
        <v>122</v>
      </c>
      <c r="F2027" t="s">
        <v>178</v>
      </c>
      <c r="G2027" t="str">
        <f>[1]Hydrogen!A320</f>
        <v>CH4</v>
      </c>
      <c r="H2027" s="4">
        <f t="shared" ca="1" si="6"/>
        <v>280.26903185883998</v>
      </c>
      <c r="I2027" t="s">
        <v>172</v>
      </c>
      <c r="K2027" s="7">
        <f ca="1">[1]Hydrogen!B320</f>
        <v>223.07560920275893</v>
      </c>
      <c r="L2027" s="7">
        <f ca="1">[1]Hydrogen!C320</f>
        <v>57.193422656081054</v>
      </c>
      <c r="N2027" s="2"/>
    </row>
    <row r="2028" spans="1:14" x14ac:dyDescent="0.35">
      <c r="A2028" t="s">
        <v>572</v>
      </c>
      <c r="B2028" t="s">
        <v>11</v>
      </c>
      <c r="C2028" t="s">
        <v>178</v>
      </c>
      <c r="D2028" t="s">
        <v>11</v>
      </c>
      <c r="E2028" t="s">
        <v>122</v>
      </c>
      <c r="F2028" t="s">
        <v>178</v>
      </c>
      <c r="G2028" t="str">
        <f>[1]Hydrogen!A321</f>
        <v>N2O</v>
      </c>
      <c r="H2028" s="4">
        <f t="shared" ca="1" si="6"/>
        <v>1.924550919487511</v>
      </c>
      <c r="I2028" t="s">
        <v>172</v>
      </c>
      <c r="K2028" s="7">
        <f ca="1">[1]Hydrogen!B321</f>
        <v>1.4162676113646875</v>
      </c>
      <c r="L2028" s="7">
        <f ca="1">[1]Hydrogen!C321</f>
        <v>0.50828330812282363</v>
      </c>
      <c r="N2028" s="2"/>
    </row>
    <row r="2029" spans="1:14" x14ac:dyDescent="0.35">
      <c r="A2029" t="s">
        <v>572</v>
      </c>
      <c r="B2029" t="s">
        <v>11</v>
      </c>
      <c r="C2029" t="s">
        <v>178</v>
      </c>
      <c r="D2029" t="s">
        <v>11</v>
      </c>
      <c r="E2029" t="s">
        <v>122</v>
      </c>
      <c r="F2029" t="s">
        <v>178</v>
      </c>
      <c r="G2029" t="str">
        <f>[1]Hydrogen!A322</f>
        <v>CO2</v>
      </c>
      <c r="H2029" s="4">
        <f t="shared" ca="1" si="6"/>
        <v>84171.777530334133</v>
      </c>
      <c r="I2029" t="s">
        <v>172</v>
      </c>
      <c r="K2029" s="7">
        <f ca="1">[1]Hydrogen!B322</f>
        <v>6546.1773981246943</v>
      </c>
      <c r="L2029" s="7">
        <f ca="1">[1]Hydrogen!C322</f>
        <v>77625.600132209438</v>
      </c>
      <c r="N2029" s="2"/>
    </row>
    <row r="2030" spans="1:14" x14ac:dyDescent="0.35">
      <c r="A2030" t="s">
        <v>572</v>
      </c>
      <c r="B2030" t="s">
        <v>11</v>
      </c>
      <c r="C2030" t="s">
        <v>178</v>
      </c>
      <c r="D2030" t="s">
        <v>11</v>
      </c>
      <c r="E2030" t="s">
        <v>122</v>
      </c>
      <c r="F2030" t="s">
        <v>178</v>
      </c>
      <c r="G2030" t="str">
        <f>[1]Hydrogen!A323</f>
        <v>CO2 (w/ C in VOC &amp; CO)</v>
      </c>
      <c r="H2030" s="4">
        <f t="shared" ca="1" si="6"/>
        <v>84292.423420583189</v>
      </c>
      <c r="I2030" t="s">
        <v>172</v>
      </c>
      <c r="K2030" s="7">
        <f ca="1">[1]Hydrogen!B323</f>
        <v>6635.7903816853641</v>
      </c>
      <c r="L2030" s="7">
        <f ca="1">[1]Hydrogen!C323</f>
        <v>77656.633038897824</v>
      </c>
      <c r="N2030" s="2"/>
    </row>
    <row r="2031" spans="1:14" x14ac:dyDescent="0.35">
      <c r="A2031" t="s">
        <v>572</v>
      </c>
      <c r="B2031" t="s">
        <v>11</v>
      </c>
      <c r="C2031" t="s">
        <v>178</v>
      </c>
      <c r="D2031" t="s">
        <v>11</v>
      </c>
      <c r="E2031" t="s">
        <v>122</v>
      </c>
      <c r="F2031" t="s">
        <v>178</v>
      </c>
      <c r="G2031" t="str">
        <f>[1]Hydrogen!A324</f>
        <v>GHGs</v>
      </c>
      <c r="H2031" s="4">
        <f t="shared" ca="1" si="6"/>
        <v>93169.842970996702</v>
      </c>
      <c r="I2031" t="s">
        <v>172</v>
      </c>
      <c r="K2031" s="7">
        <f ca="1">[1]Hydrogen!B324</f>
        <v>13670.084593830139</v>
      </c>
      <c r="L2031" s="7">
        <f ca="1">[1]Hydrogen!C324</f>
        <v>79499.758377166567</v>
      </c>
      <c r="N2031" s="2"/>
    </row>
    <row r="2032" spans="1:14" x14ac:dyDescent="0.35">
      <c r="A2032" t="s">
        <v>572</v>
      </c>
      <c r="B2032" t="s">
        <v>14</v>
      </c>
      <c r="C2032" t="s">
        <v>264</v>
      </c>
      <c r="D2032" t="s">
        <v>181</v>
      </c>
      <c r="E2032" t="s">
        <v>122</v>
      </c>
      <c r="G2032" t="str">
        <f>[1]Plastics!A310</f>
        <v>Energy: mmBtu/ton</v>
      </c>
      <c r="H2032" s="4">
        <f>[1]Plastics!U310</f>
        <v>0</v>
      </c>
      <c r="I2032" t="s">
        <v>125</v>
      </c>
      <c r="J2032" t="s">
        <v>180</v>
      </c>
      <c r="N2032" s="2"/>
    </row>
    <row r="2033" spans="1:14" x14ac:dyDescent="0.35">
      <c r="A2033" t="s">
        <v>572</v>
      </c>
      <c r="B2033" t="s">
        <v>14</v>
      </c>
      <c r="C2033" t="s">
        <v>264</v>
      </c>
      <c r="D2033" t="s">
        <v>181</v>
      </c>
      <c r="E2033" t="s">
        <v>122</v>
      </c>
      <c r="G2033" t="str">
        <f>[1]Plastics!A311</f>
        <v xml:space="preserve">     Total energy</v>
      </c>
      <c r="H2033" s="4">
        <f>[1]Plastics!U311</f>
        <v>0.51148700902194966</v>
      </c>
      <c r="I2033" t="s">
        <v>125</v>
      </c>
      <c r="N2033" s="2"/>
    </row>
    <row r="2034" spans="1:14" x14ac:dyDescent="0.35">
      <c r="A2034" t="s">
        <v>572</v>
      </c>
      <c r="B2034" t="s">
        <v>14</v>
      </c>
      <c r="C2034" t="s">
        <v>264</v>
      </c>
      <c r="D2034" t="s">
        <v>181</v>
      </c>
      <c r="E2034" t="s">
        <v>122</v>
      </c>
      <c r="G2034" t="str">
        <f>[1]Plastics!A312</f>
        <v xml:space="preserve">     Fossil fuels</v>
      </c>
      <c r="H2034" s="4">
        <f>[1]Plastics!U312</f>
        <v>0.42570725825941902</v>
      </c>
      <c r="I2034" t="s">
        <v>125</v>
      </c>
      <c r="N2034" s="2"/>
    </row>
    <row r="2035" spans="1:14" x14ac:dyDescent="0.35">
      <c r="A2035" t="s">
        <v>572</v>
      </c>
      <c r="B2035" t="s">
        <v>14</v>
      </c>
      <c r="C2035" t="s">
        <v>264</v>
      </c>
      <c r="D2035" t="s">
        <v>181</v>
      </c>
      <c r="E2035" t="s">
        <v>122</v>
      </c>
      <c r="G2035" t="str">
        <f>[1]Plastics!A313</f>
        <v xml:space="preserve">     Coal</v>
      </c>
      <c r="H2035" s="4">
        <f>[1]Plastics!U313</f>
        <v>0.14595019719811383</v>
      </c>
      <c r="I2035" t="s">
        <v>125</v>
      </c>
      <c r="N2035" s="2"/>
    </row>
    <row r="2036" spans="1:14" x14ac:dyDescent="0.35">
      <c r="A2036" t="s">
        <v>572</v>
      </c>
      <c r="B2036" t="s">
        <v>14</v>
      </c>
      <c r="C2036" t="s">
        <v>264</v>
      </c>
      <c r="D2036" t="s">
        <v>181</v>
      </c>
      <c r="E2036" t="s">
        <v>122</v>
      </c>
      <c r="G2036" t="str">
        <f>[1]Plastics!A314</f>
        <v xml:space="preserve">     Natural gas</v>
      </c>
      <c r="H2036" s="4">
        <f>[1]Plastics!U314</f>
        <v>0.27535288625839038</v>
      </c>
      <c r="I2036" t="s">
        <v>125</v>
      </c>
      <c r="N2036" s="2"/>
    </row>
    <row r="2037" spans="1:14" x14ac:dyDescent="0.35">
      <c r="A2037" t="s">
        <v>572</v>
      </c>
      <c r="B2037" t="s">
        <v>14</v>
      </c>
      <c r="C2037" t="s">
        <v>264</v>
      </c>
      <c r="D2037" t="s">
        <v>181</v>
      </c>
      <c r="E2037" t="s">
        <v>122</v>
      </c>
      <c r="G2037" t="str">
        <f>[1]Plastics!A315</f>
        <v xml:space="preserve">     Petroleum</v>
      </c>
      <c r="H2037" s="4">
        <f>[1]Plastics!U315</f>
        <v>4.4041748029147619E-3</v>
      </c>
      <c r="I2037" t="s">
        <v>125</v>
      </c>
      <c r="N2037" s="2"/>
    </row>
    <row r="2038" spans="1:14" x14ac:dyDescent="0.35">
      <c r="A2038" t="s">
        <v>572</v>
      </c>
      <c r="B2038" t="s">
        <v>14</v>
      </c>
      <c r="C2038" t="s">
        <v>264</v>
      </c>
      <c r="D2038" t="s">
        <v>181</v>
      </c>
      <c r="E2038" t="s">
        <v>122</v>
      </c>
      <c r="G2038" t="str">
        <f>[1]Plastics!A316</f>
        <v>Water consumption, gallons/ton</v>
      </c>
      <c r="H2038" s="4">
        <f>[1]Plastics!U316</f>
        <v>212.56881398200426</v>
      </c>
      <c r="I2038" t="s">
        <v>182</v>
      </c>
      <c r="N2038" s="2"/>
    </row>
    <row r="2039" spans="1:14" x14ac:dyDescent="0.35">
      <c r="A2039" t="s">
        <v>572</v>
      </c>
      <c r="B2039" t="s">
        <v>14</v>
      </c>
      <c r="C2039" t="s">
        <v>264</v>
      </c>
      <c r="D2039" t="s">
        <v>181</v>
      </c>
      <c r="E2039" t="s">
        <v>122</v>
      </c>
      <c r="G2039" t="str">
        <f>[1]Plastics!A317</f>
        <v>Total Emissions: grams/ton</v>
      </c>
      <c r="H2039" s="4">
        <f>[1]Plastics!U317</f>
        <v>0</v>
      </c>
      <c r="N2039" s="2"/>
    </row>
    <row r="2040" spans="1:14" x14ac:dyDescent="0.35">
      <c r="A2040" t="s">
        <v>572</v>
      </c>
      <c r="B2040" t="s">
        <v>14</v>
      </c>
      <c r="C2040" t="s">
        <v>264</v>
      </c>
      <c r="D2040" t="s">
        <v>181</v>
      </c>
      <c r="E2040" t="s">
        <v>122</v>
      </c>
      <c r="G2040" t="str">
        <f>[1]Plastics!A318</f>
        <v xml:space="preserve">     VOC</v>
      </c>
      <c r="H2040" s="4">
        <f>[1]Plastics!U318</f>
        <v>4.2149642579532394</v>
      </c>
      <c r="I2040" t="s">
        <v>127</v>
      </c>
      <c r="N2040" s="2"/>
    </row>
    <row r="2041" spans="1:14" x14ac:dyDescent="0.35">
      <c r="A2041" t="s">
        <v>572</v>
      </c>
      <c r="B2041" t="s">
        <v>14</v>
      </c>
      <c r="C2041" t="s">
        <v>264</v>
      </c>
      <c r="D2041" t="s">
        <v>181</v>
      </c>
      <c r="E2041" t="s">
        <v>122</v>
      </c>
      <c r="G2041" t="str">
        <f>[1]Plastics!A319</f>
        <v xml:space="preserve">     CO</v>
      </c>
      <c r="H2041" s="4">
        <f>[1]Plastics!U319</f>
        <v>15.940429202897528</v>
      </c>
      <c r="I2041" t="s">
        <v>127</v>
      </c>
      <c r="N2041" s="2"/>
    </row>
    <row r="2042" spans="1:14" x14ac:dyDescent="0.35">
      <c r="A2042" t="s">
        <v>572</v>
      </c>
      <c r="B2042" t="s">
        <v>14</v>
      </c>
      <c r="C2042" t="s">
        <v>264</v>
      </c>
      <c r="D2042" t="s">
        <v>181</v>
      </c>
      <c r="E2042" t="s">
        <v>122</v>
      </c>
      <c r="G2042" t="str">
        <f>[1]Plastics!A320</f>
        <v xml:space="preserve">     NOx</v>
      </c>
      <c r="H2042" s="4">
        <f>[1]Plastics!U320</f>
        <v>26.598124888658987</v>
      </c>
      <c r="I2042" t="s">
        <v>127</v>
      </c>
      <c r="N2042" s="2"/>
    </row>
    <row r="2043" spans="1:14" x14ac:dyDescent="0.35">
      <c r="A2043" t="s">
        <v>572</v>
      </c>
      <c r="B2043" t="s">
        <v>14</v>
      </c>
      <c r="C2043" t="s">
        <v>264</v>
      </c>
      <c r="D2043" t="s">
        <v>181</v>
      </c>
      <c r="E2043" t="s">
        <v>122</v>
      </c>
      <c r="G2043" t="str">
        <f>[1]Plastics!A321</f>
        <v xml:space="preserve">     PM10</v>
      </c>
      <c r="H2043" s="4">
        <f>[1]Plastics!U321</f>
        <v>3.302230989621183</v>
      </c>
      <c r="I2043" t="s">
        <v>127</v>
      </c>
      <c r="N2043" s="2"/>
    </row>
    <row r="2044" spans="1:14" x14ac:dyDescent="0.35">
      <c r="A2044" t="s">
        <v>572</v>
      </c>
      <c r="B2044" t="s">
        <v>14</v>
      </c>
      <c r="C2044" t="s">
        <v>264</v>
      </c>
      <c r="D2044" t="s">
        <v>181</v>
      </c>
      <c r="E2044" t="s">
        <v>122</v>
      </c>
      <c r="G2044" t="str">
        <f>[1]Plastics!A322</f>
        <v xml:space="preserve">     PM2.5</v>
      </c>
      <c r="H2044" s="4">
        <f>[1]Plastics!U322</f>
        <v>1.9631468791547266</v>
      </c>
      <c r="I2044" t="s">
        <v>127</v>
      </c>
      <c r="N2044" s="2"/>
    </row>
    <row r="2045" spans="1:14" x14ac:dyDescent="0.35">
      <c r="A2045" t="s">
        <v>572</v>
      </c>
      <c r="B2045" t="s">
        <v>14</v>
      </c>
      <c r="C2045" t="s">
        <v>264</v>
      </c>
      <c r="D2045" t="s">
        <v>181</v>
      </c>
      <c r="E2045" t="s">
        <v>122</v>
      </c>
      <c r="G2045" t="str">
        <f>[1]Plastics!A323</f>
        <v xml:space="preserve">     SOx</v>
      </c>
      <c r="H2045" s="4">
        <f>[1]Plastics!U323</f>
        <v>55633.346003835817</v>
      </c>
      <c r="I2045" t="s">
        <v>127</v>
      </c>
      <c r="N2045" s="2"/>
    </row>
    <row r="2046" spans="1:14" x14ac:dyDescent="0.35">
      <c r="A2046" t="s">
        <v>572</v>
      </c>
      <c r="B2046" t="s">
        <v>14</v>
      </c>
      <c r="C2046" t="s">
        <v>264</v>
      </c>
      <c r="D2046" t="s">
        <v>181</v>
      </c>
      <c r="E2046" t="s">
        <v>122</v>
      </c>
      <c r="G2046" t="str">
        <f>[1]Plastics!A324</f>
        <v xml:space="preserve">     BC</v>
      </c>
      <c r="H2046" s="4">
        <f>[1]Plastics!U324</f>
        <v>0.14248289930054647</v>
      </c>
      <c r="I2046" t="s">
        <v>127</v>
      </c>
      <c r="N2046" s="2"/>
    </row>
    <row r="2047" spans="1:14" x14ac:dyDescent="0.35">
      <c r="A2047" t="s">
        <v>572</v>
      </c>
      <c r="B2047" t="s">
        <v>14</v>
      </c>
      <c r="C2047" t="s">
        <v>264</v>
      </c>
      <c r="D2047" t="s">
        <v>181</v>
      </c>
      <c r="E2047" t="s">
        <v>122</v>
      </c>
      <c r="G2047" t="str">
        <f>[1]Plastics!A325</f>
        <v xml:space="preserve">     OC</v>
      </c>
      <c r="H2047" s="4">
        <f>[1]Plastics!U325</f>
        <v>0.55912469325324932</v>
      </c>
      <c r="I2047" t="s">
        <v>127</v>
      </c>
      <c r="N2047" s="2"/>
    </row>
    <row r="2048" spans="1:14" x14ac:dyDescent="0.35">
      <c r="A2048" t="s">
        <v>572</v>
      </c>
      <c r="B2048" t="s">
        <v>14</v>
      </c>
      <c r="C2048" t="s">
        <v>264</v>
      </c>
      <c r="D2048" t="s">
        <v>181</v>
      </c>
      <c r="E2048" t="s">
        <v>122</v>
      </c>
      <c r="G2048" t="str">
        <f>[1]Plastics!A326</f>
        <v xml:space="preserve">     CH4</v>
      </c>
      <c r="H2048" s="4">
        <f>[1]Plastics!U326</f>
        <v>73.715989729723745</v>
      </c>
      <c r="I2048" t="s">
        <v>127</v>
      </c>
      <c r="N2048" s="2"/>
    </row>
    <row r="2049" spans="1:14" x14ac:dyDescent="0.35">
      <c r="A2049" t="s">
        <v>572</v>
      </c>
      <c r="B2049" t="s">
        <v>14</v>
      </c>
      <c r="C2049" t="s">
        <v>264</v>
      </c>
      <c r="D2049" t="s">
        <v>181</v>
      </c>
      <c r="E2049" t="s">
        <v>122</v>
      </c>
      <c r="G2049" t="str">
        <f>[1]Plastics!A327</f>
        <v xml:space="preserve">     N2O</v>
      </c>
      <c r="H2049" s="4">
        <f>[1]Plastics!U327</f>
        <v>0.69077725887298036</v>
      </c>
      <c r="I2049" t="s">
        <v>127</v>
      </c>
      <c r="N2049" s="2"/>
    </row>
    <row r="2050" spans="1:14" x14ac:dyDescent="0.35">
      <c r="A2050" t="s">
        <v>572</v>
      </c>
      <c r="B2050" t="s">
        <v>14</v>
      </c>
      <c r="C2050" t="s">
        <v>264</v>
      </c>
      <c r="D2050" t="s">
        <v>181</v>
      </c>
      <c r="E2050" t="s">
        <v>122</v>
      </c>
      <c r="G2050" t="str">
        <f>[1]Plastics!A328</f>
        <v xml:space="preserve">     CO2</v>
      </c>
      <c r="H2050" s="4">
        <f>[1]Plastics!U328</f>
        <v>31309.985274216062</v>
      </c>
      <c r="I2050" t="s">
        <v>127</v>
      </c>
      <c r="N2050" s="2"/>
    </row>
    <row r="2051" spans="1:14" x14ac:dyDescent="0.35">
      <c r="A2051" t="s">
        <v>572</v>
      </c>
      <c r="B2051" t="s">
        <v>14</v>
      </c>
      <c r="C2051" t="s">
        <v>264</v>
      </c>
      <c r="D2051" t="s">
        <v>181</v>
      </c>
      <c r="E2051" t="s">
        <v>122</v>
      </c>
      <c r="G2051" t="str">
        <f>[1]Plastics!A329</f>
        <v>Urban emissions: grams/ton</v>
      </c>
      <c r="H2051" s="4">
        <f>[1]Plastics!U329</f>
        <v>0</v>
      </c>
      <c r="N2051" s="2"/>
    </row>
    <row r="2052" spans="1:14" x14ac:dyDescent="0.35">
      <c r="A2052" t="s">
        <v>572</v>
      </c>
      <c r="B2052" t="s">
        <v>14</v>
      </c>
      <c r="C2052" t="s">
        <v>264</v>
      </c>
      <c r="D2052" t="s">
        <v>181</v>
      </c>
      <c r="E2052" t="s">
        <v>122</v>
      </c>
      <c r="G2052" t="str">
        <f>[1]Plastics!A330</f>
        <v xml:space="preserve">     VOC</v>
      </c>
      <c r="H2052" s="4">
        <f>[1]Plastics!U330</f>
        <v>0.25474929805937097</v>
      </c>
      <c r="I2052" t="s">
        <v>127</v>
      </c>
      <c r="N2052" s="2"/>
    </row>
    <row r="2053" spans="1:14" x14ac:dyDescent="0.35">
      <c r="A2053" t="s">
        <v>572</v>
      </c>
      <c r="B2053" t="s">
        <v>14</v>
      </c>
      <c r="C2053" t="s">
        <v>264</v>
      </c>
      <c r="D2053" t="s">
        <v>181</v>
      </c>
      <c r="E2053" t="s">
        <v>122</v>
      </c>
      <c r="G2053" t="str">
        <f>[1]Plastics!A331</f>
        <v xml:space="preserve">     CO</v>
      </c>
      <c r="H2053" s="4">
        <f>[1]Plastics!U331</f>
        <v>2.6796713984737357</v>
      </c>
      <c r="I2053" t="s">
        <v>127</v>
      </c>
      <c r="N2053" s="2"/>
    </row>
    <row r="2054" spans="1:14" x14ac:dyDescent="0.35">
      <c r="A2054" t="s">
        <v>572</v>
      </c>
      <c r="B2054" t="s">
        <v>14</v>
      </c>
      <c r="C2054" t="s">
        <v>264</v>
      </c>
      <c r="D2054" t="s">
        <v>181</v>
      </c>
      <c r="E2054" t="s">
        <v>122</v>
      </c>
      <c r="G2054" t="str">
        <f>[1]Plastics!A332</f>
        <v xml:space="preserve">     NOx</v>
      </c>
      <c r="H2054" s="4">
        <f>[1]Plastics!U332</f>
        <v>5.4495235949763359</v>
      </c>
      <c r="I2054" t="s">
        <v>127</v>
      </c>
      <c r="N2054" s="2"/>
    </row>
    <row r="2055" spans="1:14" x14ac:dyDescent="0.35">
      <c r="A2055" t="s">
        <v>572</v>
      </c>
      <c r="B2055" t="s">
        <v>14</v>
      </c>
      <c r="C2055" t="s">
        <v>264</v>
      </c>
      <c r="D2055" t="s">
        <v>181</v>
      </c>
      <c r="E2055" t="s">
        <v>122</v>
      </c>
      <c r="G2055" t="str">
        <f>[1]Plastics!A333</f>
        <v xml:space="preserve">     PM10</v>
      </c>
      <c r="H2055" s="4">
        <f>[1]Plastics!U333</f>
        <v>0.58186145014397783</v>
      </c>
      <c r="I2055" t="s">
        <v>127</v>
      </c>
      <c r="N2055" s="2"/>
    </row>
    <row r="2056" spans="1:14" x14ac:dyDescent="0.35">
      <c r="A2056" t="s">
        <v>572</v>
      </c>
      <c r="B2056" t="s">
        <v>14</v>
      </c>
      <c r="C2056" t="s">
        <v>264</v>
      </c>
      <c r="D2056" t="s">
        <v>181</v>
      </c>
      <c r="E2056" t="s">
        <v>122</v>
      </c>
      <c r="G2056" t="str">
        <f>[1]Plastics!A334</f>
        <v xml:space="preserve">     PM2.5</v>
      </c>
      <c r="H2056" s="4">
        <f>[1]Plastics!U334</f>
        <v>0.48243063528307695</v>
      </c>
      <c r="I2056" t="s">
        <v>127</v>
      </c>
      <c r="N2056" s="2"/>
    </row>
    <row r="2057" spans="1:14" x14ac:dyDescent="0.35">
      <c r="A2057" t="s">
        <v>572</v>
      </c>
      <c r="B2057" t="s">
        <v>14</v>
      </c>
      <c r="C2057" t="s">
        <v>264</v>
      </c>
      <c r="D2057" t="s">
        <v>181</v>
      </c>
      <c r="E2057" t="s">
        <v>122</v>
      </c>
      <c r="G2057" t="str">
        <f>[1]Plastics!A335</f>
        <v xml:space="preserve">     SOx</v>
      </c>
      <c r="H2057" s="4">
        <f>[1]Plastics!U335</f>
        <v>5.3738320403536903</v>
      </c>
      <c r="I2057" t="s">
        <v>127</v>
      </c>
      <c r="N2057" s="2"/>
    </row>
    <row r="2058" spans="1:14" x14ac:dyDescent="0.35">
      <c r="A2058" t="s">
        <v>572</v>
      </c>
      <c r="B2058" t="s">
        <v>14</v>
      </c>
      <c r="C2058" t="s">
        <v>264</v>
      </c>
      <c r="D2058" t="s">
        <v>181</v>
      </c>
      <c r="E2058" t="s">
        <v>122</v>
      </c>
      <c r="G2058" t="str">
        <f>[1]Plastics!A336</f>
        <v xml:space="preserve">     BC</v>
      </c>
      <c r="H2058" s="4">
        <f>[1]Plastics!U336</f>
        <v>2.2276043147967491E-2</v>
      </c>
      <c r="I2058" t="s">
        <v>127</v>
      </c>
      <c r="N2058" s="2"/>
    </row>
    <row r="2059" spans="1:14" x14ac:dyDescent="0.35">
      <c r="A2059" t="s">
        <v>572</v>
      </c>
      <c r="B2059" t="s">
        <v>14</v>
      </c>
      <c r="C2059" t="s">
        <v>264</v>
      </c>
      <c r="D2059" t="s">
        <v>181</v>
      </c>
      <c r="E2059" t="s">
        <v>122</v>
      </c>
      <c r="G2059" t="str">
        <f>[1]Plastics!A337</f>
        <v xml:space="preserve">     OC</v>
      </c>
      <c r="H2059" s="4">
        <f>[1]Plastics!U337</f>
        <v>0.12118108046637888</v>
      </c>
      <c r="I2059" t="s">
        <v>127</v>
      </c>
      <c r="N2059" s="2"/>
    </row>
    <row r="2060" spans="1:14" x14ac:dyDescent="0.35">
      <c r="A2060" t="s">
        <v>572</v>
      </c>
      <c r="B2060" t="s">
        <v>292</v>
      </c>
      <c r="C2060" t="s">
        <v>183</v>
      </c>
      <c r="D2060" t="s">
        <v>184</v>
      </c>
      <c r="E2060" t="s">
        <v>185</v>
      </c>
      <c r="F2060" t="s">
        <v>183</v>
      </c>
      <c r="G2060" t="str">
        <f>[1]NG!A84</f>
        <v>Loss factor</v>
      </c>
      <c r="H2060" s="6"/>
      <c r="J2060" t="s">
        <v>293</v>
      </c>
      <c r="K2060" s="7">
        <f>[1]NG!F84</f>
        <v>0</v>
      </c>
      <c r="L2060" s="7">
        <f>[1]NG!G84</f>
        <v>1.0166250453537191</v>
      </c>
      <c r="N2060" s="2"/>
    </row>
    <row r="2061" spans="1:14" x14ac:dyDescent="0.35">
      <c r="A2061" t="s">
        <v>572</v>
      </c>
      <c r="B2061" t="s">
        <v>292</v>
      </c>
      <c r="C2061" t="s">
        <v>183</v>
      </c>
      <c r="D2061" t="s">
        <v>184</v>
      </c>
      <c r="E2061" t="s">
        <v>185</v>
      </c>
      <c r="F2061" t="s">
        <v>183</v>
      </c>
      <c r="G2061" t="s">
        <v>537</v>
      </c>
      <c r="H2061" s="6"/>
      <c r="N2061" s="2"/>
    </row>
    <row r="2062" spans="1:14" x14ac:dyDescent="0.35">
      <c r="A2062" t="s">
        <v>572</v>
      </c>
      <c r="B2062" t="s">
        <v>292</v>
      </c>
      <c r="C2062" t="s">
        <v>183</v>
      </c>
      <c r="D2062" t="s">
        <v>184</v>
      </c>
      <c r="E2062" t="s">
        <v>185</v>
      </c>
      <c r="F2062" t="s">
        <v>183</v>
      </c>
      <c r="G2062" t="str">
        <f>[1]NG!A85</f>
        <v>Total energy</v>
      </c>
      <c r="H2062" s="6">
        <f ca="1">SUM(K2062:L2062)</f>
        <v>206105.31767126702</v>
      </c>
      <c r="I2062" t="s">
        <v>170</v>
      </c>
      <c r="K2062" s="7">
        <f ca="1">[1]NG!F85</f>
        <v>84292.550119185689</v>
      </c>
      <c r="L2062" s="7">
        <f ca="1">[1]NG!G85</f>
        <v>121812.76755208134</v>
      </c>
      <c r="N2062" s="2"/>
    </row>
    <row r="2063" spans="1:14" x14ac:dyDescent="0.35">
      <c r="A2063" t="s">
        <v>572</v>
      </c>
      <c r="B2063" t="s">
        <v>292</v>
      </c>
      <c r="C2063" t="s">
        <v>183</v>
      </c>
      <c r="D2063" t="s">
        <v>184</v>
      </c>
      <c r="E2063" t="s">
        <v>185</v>
      </c>
      <c r="F2063" t="s">
        <v>183</v>
      </c>
      <c r="G2063" t="str">
        <f>[1]NG!A86</f>
        <v>Fossil fuels</v>
      </c>
      <c r="H2063" s="6">
        <f t="shared" ref="H2063:H2081" ca="1" si="7">SUM(K2063:L2063)</f>
        <v>204345.46349786082</v>
      </c>
      <c r="I2063" t="s">
        <v>170</v>
      </c>
      <c r="K2063" s="7">
        <f ca="1">[1]NG!F86</f>
        <v>83747.721176486739</v>
      </c>
      <c r="L2063" s="7">
        <f ca="1">[1]NG!G86</f>
        <v>120597.7423213741</v>
      </c>
      <c r="N2063" s="2"/>
    </row>
    <row r="2064" spans="1:14" x14ac:dyDescent="0.35">
      <c r="A2064" t="s">
        <v>572</v>
      </c>
      <c r="B2064" t="s">
        <v>292</v>
      </c>
      <c r="C2064" t="s">
        <v>183</v>
      </c>
      <c r="D2064" t="s">
        <v>184</v>
      </c>
      <c r="E2064" t="s">
        <v>185</v>
      </c>
      <c r="F2064" t="s">
        <v>183</v>
      </c>
      <c r="G2064" t="str">
        <f>[1]NG!A87</f>
        <v>Coal</v>
      </c>
      <c r="H2064" s="6">
        <f t="shared" ca="1" si="7"/>
        <v>952.20292581028798</v>
      </c>
      <c r="I2064" t="s">
        <v>170</v>
      </c>
      <c r="K2064" s="7">
        <f ca="1">[1]NG!F87</f>
        <v>295.2724336652887</v>
      </c>
      <c r="L2064" s="7">
        <f ca="1">[1]NG!G87</f>
        <v>656.93049214499922</v>
      </c>
      <c r="N2064" s="2"/>
    </row>
    <row r="2065" spans="1:14" x14ac:dyDescent="0.35">
      <c r="A2065" t="s">
        <v>572</v>
      </c>
      <c r="B2065" t="s">
        <v>292</v>
      </c>
      <c r="C2065" t="s">
        <v>183</v>
      </c>
      <c r="D2065" t="s">
        <v>184</v>
      </c>
      <c r="E2065" t="s">
        <v>185</v>
      </c>
      <c r="F2065" t="s">
        <v>183</v>
      </c>
      <c r="G2065" t="str">
        <f>[1]NG!A88</f>
        <v>Natural gas</v>
      </c>
      <c r="H2065" s="6">
        <f t="shared" ca="1" si="7"/>
        <v>197000.95310633254</v>
      </c>
      <c r="I2065" t="s">
        <v>170</v>
      </c>
      <c r="K2065" s="7">
        <f ca="1">[1]NG!F88</f>
        <v>82899.17648656157</v>
      </c>
      <c r="L2065" s="7">
        <f ca="1">[1]NG!G88</f>
        <v>114101.77661977097</v>
      </c>
      <c r="N2065" s="2"/>
    </row>
    <row r="2066" spans="1:14" x14ac:dyDescent="0.35">
      <c r="A2066" t="s">
        <v>572</v>
      </c>
      <c r="B2066" t="s">
        <v>292</v>
      </c>
      <c r="C2066" t="s">
        <v>183</v>
      </c>
      <c r="D2066" t="s">
        <v>184</v>
      </c>
      <c r="E2066" t="s">
        <v>185</v>
      </c>
      <c r="F2066" t="s">
        <v>183</v>
      </c>
      <c r="G2066" t="str">
        <f>[1]NG!A89</f>
        <v>Petroleum</v>
      </c>
      <c r="H2066" s="6">
        <f t="shared" ca="1" si="7"/>
        <v>6392.307465718015</v>
      </c>
      <c r="I2066" t="s">
        <v>170</v>
      </c>
      <c r="K2066" s="7">
        <f ca="1">[1]NG!F89</f>
        <v>553.27225625988558</v>
      </c>
      <c r="L2066" s="7">
        <f ca="1">[1]NG!G89</f>
        <v>5839.0352094581294</v>
      </c>
      <c r="N2066" s="2"/>
    </row>
    <row r="2067" spans="1:14" x14ac:dyDescent="0.35">
      <c r="A2067" t="s">
        <v>572</v>
      </c>
      <c r="B2067" t="s">
        <v>292</v>
      </c>
      <c r="C2067" t="s">
        <v>183</v>
      </c>
      <c r="D2067" t="s">
        <v>184</v>
      </c>
      <c r="E2067" t="s">
        <v>185</v>
      </c>
      <c r="F2067" t="s">
        <v>183</v>
      </c>
      <c r="G2067" t="str">
        <f>[1]NG!A90</f>
        <v>Water consumption</v>
      </c>
      <c r="H2067" s="6">
        <f t="shared" ca="1" si="7"/>
        <v>2.6725248106158728</v>
      </c>
      <c r="I2067" t="s">
        <v>179</v>
      </c>
      <c r="K2067" s="7">
        <f ca="1">[1]NG!F90</f>
        <v>2.0805769605116953</v>
      </c>
      <c r="L2067" s="7">
        <f ca="1">[1]NG!G90</f>
        <v>0.5919478501041775</v>
      </c>
      <c r="N2067" s="2"/>
    </row>
    <row r="2068" spans="1:14" x14ac:dyDescent="0.35">
      <c r="A2068" t="s">
        <v>572</v>
      </c>
      <c r="B2068" t="s">
        <v>292</v>
      </c>
      <c r="C2068" t="s">
        <v>183</v>
      </c>
      <c r="D2068" t="s">
        <v>184</v>
      </c>
      <c r="E2068" t="s">
        <v>185</v>
      </c>
      <c r="F2068" t="s">
        <v>183</v>
      </c>
      <c r="G2068" t="s">
        <v>539</v>
      </c>
      <c r="H2068" s="6"/>
      <c r="N2068" s="2"/>
    </row>
    <row r="2069" spans="1:14" x14ac:dyDescent="0.35">
      <c r="A2069" t="s">
        <v>572</v>
      </c>
      <c r="B2069" t="s">
        <v>292</v>
      </c>
      <c r="C2069" t="s">
        <v>183</v>
      </c>
      <c r="D2069" t="s">
        <v>184</v>
      </c>
      <c r="E2069" t="s">
        <v>185</v>
      </c>
      <c r="F2069" t="s">
        <v>183</v>
      </c>
      <c r="G2069" t="str">
        <f>[1]NG!A91</f>
        <v>VOC</v>
      </c>
      <c r="H2069" s="6">
        <f t="shared" ca="1" si="7"/>
        <v>9.5859188610826251</v>
      </c>
      <c r="I2069" t="s">
        <v>172</v>
      </c>
      <c r="K2069" s="7">
        <f ca="1">[1]NG!F91</f>
        <v>7.6985921639137231</v>
      </c>
      <c r="L2069" s="7">
        <f ca="1">[1]NG!G91</f>
        <v>1.8873266971689029</v>
      </c>
      <c r="N2069" s="2"/>
    </row>
    <row r="2070" spans="1:14" x14ac:dyDescent="0.35">
      <c r="A2070" t="s">
        <v>572</v>
      </c>
      <c r="B2070" t="s">
        <v>292</v>
      </c>
      <c r="C2070" t="s">
        <v>183</v>
      </c>
      <c r="D2070" t="s">
        <v>184</v>
      </c>
      <c r="E2070" t="s">
        <v>185</v>
      </c>
      <c r="F2070" t="s">
        <v>183</v>
      </c>
      <c r="G2070" t="str">
        <f>[1]NG!A92</f>
        <v>CO</v>
      </c>
      <c r="H2070" s="6">
        <f t="shared" ca="1" si="7"/>
        <v>24.899249509903406</v>
      </c>
      <c r="I2070" t="s">
        <v>172</v>
      </c>
      <c r="K2070" s="7">
        <f ca="1">[1]NG!F92</f>
        <v>17.570957511960493</v>
      </c>
      <c r="L2070" s="7">
        <f ca="1">[1]NG!G92</f>
        <v>7.3282919979429115</v>
      </c>
      <c r="N2070" s="2"/>
    </row>
    <row r="2071" spans="1:14" x14ac:dyDescent="0.35">
      <c r="A2071" t="s">
        <v>572</v>
      </c>
      <c r="B2071" t="s">
        <v>292</v>
      </c>
      <c r="C2071" t="s">
        <v>183</v>
      </c>
      <c r="D2071" t="s">
        <v>184</v>
      </c>
      <c r="E2071" t="s">
        <v>185</v>
      </c>
      <c r="F2071" t="s">
        <v>183</v>
      </c>
      <c r="G2071" t="str">
        <f>[1]NG!A93</f>
        <v>NOx</v>
      </c>
      <c r="H2071" s="6">
        <f t="shared" ca="1" si="7"/>
        <v>50.698417815177166</v>
      </c>
      <c r="I2071" t="s">
        <v>172</v>
      </c>
      <c r="K2071" s="7">
        <f ca="1">[1]NG!F93</f>
        <v>20.567557168014897</v>
      </c>
      <c r="L2071" s="7">
        <f ca="1">[1]NG!G93</f>
        <v>30.130860647162269</v>
      </c>
      <c r="N2071" s="2"/>
    </row>
    <row r="2072" spans="1:14" x14ac:dyDescent="0.35">
      <c r="A2072" t="s">
        <v>572</v>
      </c>
      <c r="B2072" t="s">
        <v>292</v>
      </c>
      <c r="C2072" t="s">
        <v>183</v>
      </c>
      <c r="D2072" t="s">
        <v>184</v>
      </c>
      <c r="E2072" t="s">
        <v>185</v>
      </c>
      <c r="F2072" t="s">
        <v>183</v>
      </c>
      <c r="G2072" t="str">
        <f>[1]NG!A94</f>
        <v>PM10</v>
      </c>
      <c r="H2072" s="6">
        <f t="shared" ca="1" si="7"/>
        <v>1.8904142060535396</v>
      </c>
      <c r="I2072" t="s">
        <v>172</v>
      </c>
      <c r="K2072" s="7">
        <f ca="1">[1]NG!F94</f>
        <v>0.37539775126434405</v>
      </c>
      <c r="L2072" s="7">
        <f ca="1">[1]NG!G94</f>
        <v>1.5150164547891956</v>
      </c>
      <c r="N2072" s="2"/>
    </row>
    <row r="2073" spans="1:14" x14ac:dyDescent="0.35">
      <c r="A2073" t="s">
        <v>572</v>
      </c>
      <c r="B2073" t="s">
        <v>292</v>
      </c>
      <c r="C2073" t="s">
        <v>183</v>
      </c>
      <c r="D2073" t="s">
        <v>184</v>
      </c>
      <c r="E2073" t="s">
        <v>185</v>
      </c>
      <c r="F2073" t="s">
        <v>183</v>
      </c>
      <c r="G2073" t="str">
        <f>[1]NG!A95</f>
        <v>PM2.5</v>
      </c>
      <c r="H2073" s="6">
        <f t="shared" ca="1" si="7"/>
        <v>1.7759611343749828</v>
      </c>
      <c r="I2073" t="s">
        <v>172</v>
      </c>
      <c r="K2073" s="7">
        <f ca="1">[1]NG!F95</f>
        <v>0.35867330766615446</v>
      </c>
      <c r="L2073" s="7">
        <f ca="1">[1]NG!G95</f>
        <v>1.4172878267088282</v>
      </c>
      <c r="N2073" s="2"/>
    </row>
    <row r="2074" spans="1:14" x14ac:dyDescent="0.35">
      <c r="A2074" t="s">
        <v>572</v>
      </c>
      <c r="B2074" t="s">
        <v>292</v>
      </c>
      <c r="C2074" t="s">
        <v>183</v>
      </c>
      <c r="D2074" t="s">
        <v>184</v>
      </c>
      <c r="E2074" t="s">
        <v>185</v>
      </c>
      <c r="F2074" t="s">
        <v>183</v>
      </c>
      <c r="G2074" t="str">
        <f>[1]NG!A96</f>
        <v>SOx</v>
      </c>
      <c r="H2074" s="6">
        <f t="shared" ca="1" si="7"/>
        <v>20.08095522948781</v>
      </c>
      <c r="I2074" t="s">
        <v>172</v>
      </c>
      <c r="K2074" s="7">
        <f ca="1">[1]NG!F96</f>
        <v>10.858117202965214</v>
      </c>
      <c r="L2074" s="7">
        <f ca="1">[1]NG!G96</f>
        <v>9.2228380265225951</v>
      </c>
      <c r="N2074" s="2"/>
    </row>
    <row r="2075" spans="1:14" x14ac:dyDescent="0.35">
      <c r="A2075" t="s">
        <v>572</v>
      </c>
      <c r="B2075" t="s">
        <v>292</v>
      </c>
      <c r="C2075" t="s">
        <v>183</v>
      </c>
      <c r="D2075" t="s">
        <v>184</v>
      </c>
      <c r="E2075" t="s">
        <v>185</v>
      </c>
      <c r="F2075" t="s">
        <v>183</v>
      </c>
      <c r="G2075" t="str">
        <f>[1]NG!A97</f>
        <v>BC</v>
      </c>
      <c r="H2075" s="6">
        <f t="shared" ca="1" si="7"/>
        <v>0.2486682761960495</v>
      </c>
      <c r="I2075" t="s">
        <v>172</v>
      </c>
      <c r="K2075" s="7">
        <f ca="1">[1]NG!F97</f>
        <v>7.5074012646667077E-2</v>
      </c>
      <c r="L2075" s="7">
        <f ca="1">[1]NG!G97</f>
        <v>0.17359426354938243</v>
      </c>
      <c r="N2075" s="2"/>
    </row>
    <row r="2076" spans="1:14" x14ac:dyDescent="0.35">
      <c r="A2076" t="s">
        <v>572</v>
      </c>
      <c r="B2076" t="s">
        <v>292</v>
      </c>
      <c r="C2076" t="s">
        <v>183</v>
      </c>
      <c r="D2076" t="s">
        <v>184</v>
      </c>
      <c r="E2076" t="s">
        <v>185</v>
      </c>
      <c r="F2076" t="s">
        <v>183</v>
      </c>
      <c r="G2076" t="str">
        <f>[1]NG!A98</f>
        <v>OC</v>
      </c>
      <c r="H2076" s="6">
        <f t="shared" ca="1" si="7"/>
        <v>0.80080998967515082</v>
      </c>
      <c r="I2076" t="s">
        <v>172</v>
      </c>
      <c r="K2076" s="7">
        <f ca="1">[1]NG!F98</f>
        <v>0.15139220452168528</v>
      </c>
      <c r="L2076" s="7">
        <f ca="1">[1]NG!G98</f>
        <v>0.6494177851534656</v>
      </c>
      <c r="N2076" s="2"/>
    </row>
    <row r="2077" spans="1:14" x14ac:dyDescent="0.35">
      <c r="A2077" t="s">
        <v>572</v>
      </c>
      <c r="B2077" t="s">
        <v>292</v>
      </c>
      <c r="C2077" t="s">
        <v>183</v>
      </c>
      <c r="D2077" t="s">
        <v>184</v>
      </c>
      <c r="E2077" t="s">
        <v>185</v>
      </c>
      <c r="F2077" t="s">
        <v>183</v>
      </c>
      <c r="G2077" t="str">
        <f>[1]NG!A99</f>
        <v>CH4</v>
      </c>
      <c r="H2077" s="6">
        <f t="shared" ca="1" si="7"/>
        <v>248.52748001588668</v>
      </c>
      <c r="I2077" t="s">
        <v>172</v>
      </c>
      <c r="K2077" s="7">
        <f ca="1">[1]NG!F99</f>
        <v>142.24447375682934</v>
      </c>
      <c r="L2077" s="7">
        <f ca="1">[1]NG!G99</f>
        <v>106.28300625905734</v>
      </c>
      <c r="N2077" s="2"/>
    </row>
    <row r="2078" spans="1:14" x14ac:dyDescent="0.35">
      <c r="A2078" t="s">
        <v>572</v>
      </c>
      <c r="B2078" t="s">
        <v>292</v>
      </c>
      <c r="C2078" t="s">
        <v>183</v>
      </c>
      <c r="D2078" t="s">
        <v>184</v>
      </c>
      <c r="E2078" t="s">
        <v>185</v>
      </c>
      <c r="F2078" t="s">
        <v>183</v>
      </c>
      <c r="G2078" t="str">
        <f>[1]NG!A100</f>
        <v>N2O</v>
      </c>
      <c r="H2078" s="6">
        <f t="shared" ca="1" si="7"/>
        <v>0.18199358287830369</v>
      </c>
      <c r="I2078" t="s">
        <v>172</v>
      </c>
      <c r="K2078" s="7">
        <f ca="1">[1]NG!F100</f>
        <v>0.13132904557557012</v>
      </c>
      <c r="L2078" s="7">
        <f ca="1">[1]NG!G100</f>
        <v>5.066453730273357E-2</v>
      </c>
      <c r="N2078" s="2"/>
    </row>
    <row r="2079" spans="1:14" x14ac:dyDescent="0.35">
      <c r="A2079" t="s">
        <v>572</v>
      </c>
      <c r="B2079" t="s">
        <v>292</v>
      </c>
      <c r="C2079" t="s">
        <v>183</v>
      </c>
      <c r="D2079" t="s">
        <v>184</v>
      </c>
      <c r="E2079" t="s">
        <v>185</v>
      </c>
      <c r="F2079" t="s">
        <v>183</v>
      </c>
      <c r="G2079" t="str">
        <f>[1]NG!A101</f>
        <v>CO2</v>
      </c>
      <c r="H2079" s="6">
        <f t="shared" ca="1" si="7"/>
        <v>12219.364249226881</v>
      </c>
      <c r="I2079" t="s">
        <v>172</v>
      </c>
      <c r="K2079" s="7">
        <f ca="1">[1]NG!F101</f>
        <v>5121.5267985870469</v>
      </c>
      <c r="L2079" s="7">
        <f ca="1">[1]NG!G101</f>
        <v>7097.837450639835</v>
      </c>
      <c r="N2079" s="2"/>
    </row>
    <row r="2080" spans="1:14" x14ac:dyDescent="0.35">
      <c r="A2080" t="s">
        <v>572</v>
      </c>
      <c r="B2080" t="s">
        <v>292</v>
      </c>
      <c r="C2080" t="s">
        <v>183</v>
      </c>
      <c r="D2080" t="s">
        <v>184</v>
      </c>
      <c r="E2080" t="s">
        <v>185</v>
      </c>
      <c r="F2080" t="s">
        <v>183</v>
      </c>
      <c r="G2080" t="str">
        <f>[1]NG!A102</f>
        <v>CO2 (w/ C in VOC &amp; CO)</v>
      </c>
      <c r="H2080" s="6">
        <f t="shared" ca="1" si="7"/>
        <v>12288.367755097581</v>
      </c>
      <c r="I2080" t="s">
        <v>172</v>
      </c>
      <c r="K2080" s="7">
        <f ca="1">[1]NG!F102</f>
        <v>5173.1322488262304</v>
      </c>
      <c r="L2080" s="7">
        <f ca="1">[1]NG!G102</f>
        <v>7115.2355062713505</v>
      </c>
      <c r="N2080" s="2"/>
    </row>
    <row r="2081" spans="1:14" x14ac:dyDescent="0.35">
      <c r="A2081" t="s">
        <v>572</v>
      </c>
      <c r="B2081" t="s">
        <v>292</v>
      </c>
      <c r="C2081" t="s">
        <v>183</v>
      </c>
      <c r="D2081" t="s">
        <v>184</v>
      </c>
      <c r="E2081" t="s">
        <v>185</v>
      </c>
      <c r="F2081" t="s">
        <v>183</v>
      </c>
      <c r="G2081" t="str">
        <f>[1]NG!A103</f>
        <v>GHGs</v>
      </c>
      <c r="H2081" s="6">
        <f t="shared" ca="1" si="7"/>
        <v>19744.170907696782</v>
      </c>
      <c r="I2081" t="s">
        <v>172</v>
      </c>
      <c r="K2081" s="7">
        <f ca="1">[1]NG!F103</f>
        <v>9447.8703962218751</v>
      </c>
      <c r="L2081" s="7">
        <f ca="1">[1]NG!G103</f>
        <v>10296.300511474907</v>
      </c>
      <c r="N2081" s="2"/>
    </row>
    <row r="2082" spans="1:14" x14ac:dyDescent="0.35">
      <c r="A2082" t="s">
        <v>572</v>
      </c>
      <c r="B2082" t="s">
        <v>292</v>
      </c>
      <c r="C2082" t="s">
        <v>183</v>
      </c>
      <c r="D2082" t="s">
        <v>184</v>
      </c>
      <c r="E2082" t="s">
        <v>185</v>
      </c>
      <c r="F2082" t="s">
        <v>183</v>
      </c>
      <c r="G2082" t="str">
        <f>[1]NG!A104</f>
        <v>4.2) Urban Emissions: Grams per mmBtu of Fuel Throughput at Each Stage</v>
      </c>
      <c r="H2082" s="6"/>
      <c r="K2082" s="7">
        <f>[1]NG!F104</f>
        <v>0</v>
      </c>
      <c r="L2082" s="7">
        <f>[1]NG!G104</f>
        <v>0</v>
      </c>
      <c r="N2082" s="2"/>
    </row>
    <row r="2083" spans="1:14" x14ac:dyDescent="0.35">
      <c r="A2083" t="s">
        <v>572</v>
      </c>
      <c r="B2083" t="s">
        <v>292</v>
      </c>
      <c r="C2083" t="s">
        <v>183</v>
      </c>
      <c r="D2083" t="s">
        <v>184</v>
      </c>
      <c r="E2083" t="s">
        <v>185</v>
      </c>
      <c r="F2083" t="s">
        <v>183</v>
      </c>
      <c r="G2083" t="str">
        <f>[1]NG!A105</f>
        <v>Loss factor</v>
      </c>
      <c r="H2083" s="6"/>
      <c r="K2083" s="7">
        <f>[1]NG!F105</f>
        <v>0</v>
      </c>
      <c r="L2083" s="7">
        <f>[1]NG!G105</f>
        <v>1.0166250453537191</v>
      </c>
      <c r="N2083" s="2"/>
    </row>
    <row r="2084" spans="1:14" x14ac:dyDescent="0.35">
      <c r="A2084" t="s">
        <v>572</v>
      </c>
      <c r="B2084" t="s">
        <v>292</v>
      </c>
      <c r="C2084" t="s">
        <v>183</v>
      </c>
      <c r="D2084" t="s">
        <v>184</v>
      </c>
      <c r="E2084" t="s">
        <v>185</v>
      </c>
      <c r="F2084" t="s">
        <v>183</v>
      </c>
      <c r="G2084" t="str">
        <f>[1]NG!A106</f>
        <v>VOC</v>
      </c>
      <c r="H2084" s="6">
        <f t="shared" ref="H2084:H2091" ca="1" si="8">SUM(K2084:L2084)</f>
        <v>0.10512493891683322</v>
      </c>
      <c r="I2084" t="s">
        <v>172</v>
      </c>
      <c r="K2084" s="7">
        <f ca="1">[1]NG!F106</f>
        <v>4.0300793669219327E-2</v>
      </c>
      <c r="L2084" s="7">
        <f ca="1">[1]NG!G106</f>
        <v>6.4824145247613901E-2</v>
      </c>
      <c r="N2084" s="2"/>
    </row>
    <row r="2085" spans="1:14" x14ac:dyDescent="0.35">
      <c r="A2085" t="s">
        <v>572</v>
      </c>
      <c r="B2085" t="s">
        <v>292</v>
      </c>
      <c r="C2085" t="s">
        <v>183</v>
      </c>
      <c r="D2085" t="s">
        <v>184</v>
      </c>
      <c r="E2085" t="s">
        <v>185</v>
      </c>
      <c r="F2085" t="s">
        <v>183</v>
      </c>
      <c r="G2085" t="str">
        <f>[1]NG!A107</f>
        <v>CO</v>
      </c>
      <c r="H2085" s="6">
        <f t="shared" ca="1" si="8"/>
        <v>0.33111880025325968</v>
      </c>
      <c r="I2085" t="s">
        <v>172</v>
      </c>
      <c r="K2085" s="7">
        <f ca="1">[1]NG!F107</f>
        <v>0.20930658378051176</v>
      </c>
      <c r="L2085" s="7">
        <f ca="1">[1]NG!G107</f>
        <v>0.12181221647274794</v>
      </c>
      <c r="N2085" s="2"/>
    </row>
    <row r="2086" spans="1:14" x14ac:dyDescent="0.35">
      <c r="A2086" t="s">
        <v>572</v>
      </c>
      <c r="B2086" t="s">
        <v>292</v>
      </c>
      <c r="C2086" t="s">
        <v>183</v>
      </c>
      <c r="D2086" t="s">
        <v>184</v>
      </c>
      <c r="E2086" t="s">
        <v>185</v>
      </c>
      <c r="F2086" t="s">
        <v>183</v>
      </c>
      <c r="G2086" t="str">
        <f>[1]NG!A108</f>
        <v>NOx</v>
      </c>
      <c r="H2086" s="6">
        <f t="shared" ca="1" si="8"/>
        <v>1.5600458157198207</v>
      </c>
      <c r="I2086" t="s">
        <v>172</v>
      </c>
      <c r="K2086" s="7">
        <f ca="1">[1]NG!F108</f>
        <v>0.252395186138128</v>
      </c>
      <c r="L2086" s="7">
        <f ca="1">[1]NG!G108</f>
        <v>1.3076506295816928</v>
      </c>
      <c r="N2086" s="2"/>
    </row>
    <row r="2087" spans="1:14" x14ac:dyDescent="0.35">
      <c r="A2087" t="s">
        <v>572</v>
      </c>
      <c r="B2087" t="s">
        <v>292</v>
      </c>
      <c r="C2087" t="s">
        <v>183</v>
      </c>
      <c r="D2087" t="s">
        <v>184</v>
      </c>
      <c r="E2087" t="s">
        <v>185</v>
      </c>
      <c r="F2087" t="s">
        <v>183</v>
      </c>
      <c r="G2087" t="str">
        <f>[1]NG!A109</f>
        <v>PM10</v>
      </c>
      <c r="H2087" s="6">
        <f t="shared" ca="1" si="8"/>
        <v>6.3750041748422442E-2</v>
      </c>
      <c r="I2087" t="s">
        <v>172</v>
      </c>
      <c r="K2087" s="7">
        <f ca="1">[1]NG!F109</f>
        <v>2.1069847215024569E-3</v>
      </c>
      <c r="L2087" s="7">
        <f ca="1">[1]NG!G109</f>
        <v>6.1643057026919988E-2</v>
      </c>
      <c r="N2087" s="2"/>
    </row>
    <row r="2088" spans="1:14" x14ac:dyDescent="0.35">
      <c r="A2088" t="s">
        <v>572</v>
      </c>
      <c r="B2088" t="s">
        <v>292</v>
      </c>
      <c r="C2088" t="s">
        <v>183</v>
      </c>
      <c r="D2088" t="s">
        <v>184</v>
      </c>
      <c r="E2088" t="s">
        <v>185</v>
      </c>
      <c r="F2088" t="s">
        <v>183</v>
      </c>
      <c r="G2088" t="str">
        <f>[1]NG!A110</f>
        <v>PM2.5</v>
      </c>
      <c r="H2088" s="6">
        <f t="shared" ca="1" si="8"/>
        <v>5.8310689083358833E-2</v>
      </c>
      <c r="I2088" t="s">
        <v>172</v>
      </c>
      <c r="K2088" s="7">
        <f ca="1">[1]NG!F110</f>
        <v>1.8633054709919041E-3</v>
      </c>
      <c r="L2088" s="7">
        <f ca="1">[1]NG!G110</f>
        <v>5.6447383612366932E-2</v>
      </c>
      <c r="N2088" s="2"/>
    </row>
    <row r="2089" spans="1:14" x14ac:dyDescent="0.35">
      <c r="A2089" t="s">
        <v>572</v>
      </c>
      <c r="B2089" t="s">
        <v>292</v>
      </c>
      <c r="C2089" t="s">
        <v>183</v>
      </c>
      <c r="D2089" t="s">
        <v>184</v>
      </c>
      <c r="E2089" t="s">
        <v>185</v>
      </c>
      <c r="F2089" t="s">
        <v>183</v>
      </c>
      <c r="G2089" t="str">
        <f>[1]NG!A111</f>
        <v>SOx</v>
      </c>
      <c r="H2089" s="6">
        <f t="shared" ca="1" si="8"/>
        <v>0.44018440080846516</v>
      </c>
      <c r="I2089" t="s">
        <v>172</v>
      </c>
      <c r="K2089" s="7">
        <f ca="1">[1]NG!F111</f>
        <v>1.1696293590869142E-2</v>
      </c>
      <c r="L2089" s="7">
        <f ca="1">[1]NG!G111</f>
        <v>0.428488107217596</v>
      </c>
      <c r="N2089" s="2"/>
    </row>
    <row r="2090" spans="1:14" x14ac:dyDescent="0.35">
      <c r="A2090" t="s">
        <v>572</v>
      </c>
      <c r="B2090" t="s">
        <v>292</v>
      </c>
      <c r="C2090" t="s">
        <v>183</v>
      </c>
      <c r="D2090" t="s">
        <v>184</v>
      </c>
      <c r="E2090" t="s">
        <v>185</v>
      </c>
      <c r="F2090" t="s">
        <v>183</v>
      </c>
      <c r="G2090" t="str">
        <f>[1]NG!A112</f>
        <v>BC</v>
      </c>
      <c r="H2090" s="6">
        <f t="shared" ca="1" si="8"/>
        <v>8.2584661718532511E-3</v>
      </c>
      <c r="I2090" t="s">
        <v>172</v>
      </c>
      <c r="K2090" s="7">
        <f ca="1">[1]NG!F112</f>
        <v>1.593654695998482E-4</v>
      </c>
      <c r="L2090" s="7">
        <f ca="1">[1]NG!G112</f>
        <v>8.0991007022534027E-3</v>
      </c>
      <c r="N2090" s="2"/>
    </row>
    <row r="2091" spans="1:14" x14ac:dyDescent="0.35">
      <c r="A2091" t="s">
        <v>572</v>
      </c>
      <c r="B2091" t="s">
        <v>292</v>
      </c>
      <c r="C2091" t="s">
        <v>183</v>
      </c>
      <c r="D2091" t="s">
        <v>184</v>
      </c>
      <c r="E2091" t="s">
        <v>185</v>
      </c>
      <c r="F2091" t="s">
        <v>183</v>
      </c>
      <c r="G2091" t="str">
        <f>[1]NG!A113</f>
        <v>OC</v>
      </c>
      <c r="H2091" s="6">
        <f t="shared" ca="1" si="8"/>
        <v>2.2101137514681925E-2</v>
      </c>
      <c r="I2091" t="s">
        <v>172</v>
      </c>
      <c r="K2091" s="7">
        <f ca="1">[1]NG!F113</f>
        <v>6.4193309289157618E-4</v>
      </c>
      <c r="L2091" s="7">
        <f ca="1">[1]NG!G113</f>
        <v>2.1459204421790348E-2</v>
      </c>
      <c r="N2091" s="2"/>
    </row>
    <row r="2092" spans="1:14" x14ac:dyDescent="0.35">
      <c r="A2092" t="s">
        <v>575</v>
      </c>
      <c r="B2092" t="s">
        <v>30</v>
      </c>
      <c r="C2092" t="s">
        <v>266</v>
      </c>
      <c r="D2092" t="s">
        <v>186</v>
      </c>
      <c r="E2092" t="s">
        <v>122</v>
      </c>
      <c r="G2092" t="s">
        <v>537</v>
      </c>
      <c r="H2092" s="6"/>
      <c r="N2092" s="2"/>
    </row>
    <row r="2093" spans="1:14" x14ac:dyDescent="0.35">
      <c r="A2093" t="s">
        <v>575</v>
      </c>
      <c r="B2093" t="s">
        <v>30</v>
      </c>
      <c r="C2093" t="s">
        <v>266</v>
      </c>
      <c r="D2093" t="s">
        <v>186</v>
      </c>
      <c r="E2093" t="s">
        <v>122</v>
      </c>
      <c r="G2093" t="str">
        <f>[1]Ag_Inputs!A66</f>
        <v xml:space="preserve">     Total Energy</v>
      </c>
      <c r="H2093" s="4">
        <f t="shared" ref="H2093:H2098" ca="1" si="9">K2093</f>
        <v>2.2489696057734703</v>
      </c>
      <c r="I2093" t="s">
        <v>125</v>
      </c>
      <c r="J2093" t="s">
        <v>265</v>
      </c>
      <c r="K2093" s="7">
        <f ca="1">[1]Ag_Inputs!BN66</f>
        <v>2.2489696057734703</v>
      </c>
      <c r="L2093" s="7">
        <f>[1]Ag_Inputs!BO66</f>
        <v>0</v>
      </c>
      <c r="M2093" s="7">
        <f ca="1">[1]Ag_Inputs!BP66</f>
        <v>0.60147703336278813</v>
      </c>
      <c r="N2093" s="2"/>
    </row>
    <row r="2094" spans="1:14" x14ac:dyDescent="0.35">
      <c r="A2094" t="s">
        <v>575</v>
      </c>
      <c r="B2094" t="s">
        <v>30</v>
      </c>
      <c r="C2094" t="s">
        <v>266</v>
      </c>
      <c r="D2094" t="s">
        <v>186</v>
      </c>
      <c r="E2094" t="s">
        <v>122</v>
      </c>
      <c r="G2094" t="str">
        <f>[1]Ag_Inputs!A67</f>
        <v xml:space="preserve">     Fossil Fuels</v>
      </c>
      <c r="H2094" s="4">
        <f t="shared" ca="1" si="9"/>
        <v>2.0616694409789336</v>
      </c>
      <c r="I2094" t="s">
        <v>125</v>
      </c>
      <c r="K2094" s="7">
        <f ca="1">[1]Ag_Inputs!BN67</f>
        <v>2.0616694409789336</v>
      </c>
      <c r="L2094" s="7">
        <f>[1]Ag_Inputs!BO67</f>
        <v>0</v>
      </c>
      <c r="M2094" s="7">
        <f ca="1">[1]Ag_Inputs!BP67</f>
        <v>0.59755928909778877</v>
      </c>
      <c r="N2094" s="2"/>
    </row>
    <row r="2095" spans="1:14" x14ac:dyDescent="0.35">
      <c r="A2095" t="s">
        <v>575</v>
      </c>
      <c r="B2095" t="s">
        <v>30</v>
      </c>
      <c r="C2095" t="s">
        <v>266</v>
      </c>
      <c r="D2095" t="s">
        <v>186</v>
      </c>
      <c r="E2095" t="s">
        <v>122</v>
      </c>
      <c r="G2095" t="str">
        <f>[1]Ag_Inputs!A68</f>
        <v xml:space="preserve">     Coal</v>
      </c>
      <c r="H2095" s="4">
        <f t="shared" ca="1" si="9"/>
        <v>0.36160067166769244</v>
      </c>
      <c r="I2095" t="s">
        <v>125</v>
      </c>
      <c r="K2095" s="7">
        <f ca="1">[1]Ag_Inputs!BN68</f>
        <v>0.36160067166769244</v>
      </c>
      <c r="L2095" s="7">
        <f>[1]Ag_Inputs!BO68</f>
        <v>0</v>
      </c>
      <c r="M2095" s="7">
        <f ca="1">[1]Ag_Inputs!BP68</f>
        <v>1.9404156884470314E-3</v>
      </c>
      <c r="N2095" s="2"/>
    </row>
    <row r="2096" spans="1:14" x14ac:dyDescent="0.35">
      <c r="A2096" t="s">
        <v>575</v>
      </c>
      <c r="B2096" t="s">
        <v>30</v>
      </c>
      <c r="C2096" t="s">
        <v>266</v>
      </c>
      <c r="D2096" t="s">
        <v>186</v>
      </c>
      <c r="E2096" t="s">
        <v>122</v>
      </c>
      <c r="G2096" t="str">
        <f>[1]Ag_Inputs!A69</f>
        <v xml:space="preserve">     Natural Gas</v>
      </c>
      <c r="H2096" s="4">
        <f t="shared" ca="1" si="9"/>
        <v>1.2954372871615141</v>
      </c>
      <c r="I2096" t="s">
        <v>125</v>
      </c>
      <c r="K2096" s="7">
        <f ca="1">[1]Ag_Inputs!BN69</f>
        <v>1.2954372871615141</v>
      </c>
      <c r="L2096" s="7">
        <f>[1]Ag_Inputs!BO69</f>
        <v>0</v>
      </c>
      <c r="M2096" s="7">
        <f ca="1">[1]Ag_Inputs!BP69</f>
        <v>5.1162925569628093E-2</v>
      </c>
      <c r="N2096" s="2"/>
    </row>
    <row r="2097" spans="1:14" x14ac:dyDescent="0.35">
      <c r="A2097" t="s">
        <v>575</v>
      </c>
      <c r="B2097" t="s">
        <v>30</v>
      </c>
      <c r="C2097" t="s">
        <v>266</v>
      </c>
      <c r="D2097" t="s">
        <v>186</v>
      </c>
      <c r="E2097" t="s">
        <v>122</v>
      </c>
      <c r="G2097" t="str">
        <f>[1]Ag_Inputs!A70</f>
        <v xml:space="preserve">     Petroleum</v>
      </c>
      <c r="H2097" s="4">
        <f t="shared" ca="1" si="9"/>
        <v>0.40463148214972705</v>
      </c>
      <c r="I2097" t="s">
        <v>125</v>
      </c>
      <c r="K2097" s="7">
        <f ca="1">[1]Ag_Inputs!BN70</f>
        <v>0.40463148214972705</v>
      </c>
      <c r="L2097" s="7">
        <f>[1]Ag_Inputs!BO70</f>
        <v>0</v>
      </c>
      <c r="M2097" s="7">
        <f ca="1">[1]Ag_Inputs!BP70</f>
        <v>0.54445594783971363</v>
      </c>
      <c r="N2097" s="2"/>
    </row>
    <row r="2098" spans="1:14" x14ac:dyDescent="0.35">
      <c r="A2098" t="s">
        <v>575</v>
      </c>
      <c r="B2098" t="s">
        <v>30</v>
      </c>
      <c r="C2098" t="s">
        <v>266</v>
      </c>
      <c r="D2098" t="s">
        <v>186</v>
      </c>
      <c r="E2098" t="s">
        <v>122</v>
      </c>
      <c r="G2098" t="str">
        <f>[1]Ag_Inputs!A71</f>
        <v>Water consumption: gallons/ton</v>
      </c>
      <c r="H2098" s="4">
        <f t="shared" ca="1" si="9"/>
        <v>485.5218595592778</v>
      </c>
      <c r="I2098" t="s">
        <v>182</v>
      </c>
      <c r="K2098" s="7">
        <f ca="1">[1]Ag_Inputs!BN71</f>
        <v>485.5218595592778</v>
      </c>
      <c r="L2098" s="7">
        <f>[1]Ag_Inputs!BO71</f>
        <v>0</v>
      </c>
      <c r="M2098" s="7">
        <f ca="1">[1]Ag_Inputs!BP71</f>
        <v>11.275151584668352</v>
      </c>
      <c r="N2098" s="2"/>
    </row>
    <row r="2099" spans="1:14" x14ac:dyDescent="0.35">
      <c r="A2099" t="s">
        <v>575</v>
      </c>
      <c r="B2099" t="s">
        <v>30</v>
      </c>
      <c r="C2099" t="s">
        <v>266</v>
      </c>
      <c r="D2099" t="s">
        <v>186</v>
      </c>
      <c r="E2099" t="s">
        <v>122</v>
      </c>
      <c r="G2099" t="str">
        <f>[1]Ag_Inputs!A72</f>
        <v>Total Emissions: grams/ton</v>
      </c>
      <c r="H2099" s="4"/>
      <c r="K2099" s="7">
        <f>[1]Ag_Inputs!BN72</f>
        <v>0</v>
      </c>
      <c r="L2099" s="7">
        <f>[1]Ag_Inputs!BO72</f>
        <v>0</v>
      </c>
      <c r="M2099" s="7">
        <f>[1]Ag_Inputs!BP72</f>
        <v>0</v>
      </c>
      <c r="N2099" s="2"/>
    </row>
    <row r="2100" spans="1:14" x14ac:dyDescent="0.35">
      <c r="A2100" t="s">
        <v>575</v>
      </c>
      <c r="B2100" t="s">
        <v>30</v>
      </c>
      <c r="C2100" t="s">
        <v>266</v>
      </c>
      <c r="D2100" t="s">
        <v>186</v>
      </c>
      <c r="E2100" t="s">
        <v>122</v>
      </c>
      <c r="G2100" t="str">
        <f>[1]Ag_Inputs!A73</f>
        <v xml:space="preserve">     VOC</v>
      </c>
      <c r="H2100" s="4">
        <f t="shared" ref="H2100:H2110" ca="1" si="10">K2100</f>
        <v>20.875480611810854</v>
      </c>
      <c r="I2100" t="s">
        <v>127</v>
      </c>
      <c r="K2100" s="7">
        <f ca="1">[1]Ag_Inputs!BN73</f>
        <v>20.875480611810854</v>
      </c>
      <c r="L2100" s="7">
        <f>[1]Ag_Inputs!BO73</f>
        <v>0</v>
      </c>
      <c r="M2100" s="7">
        <f ca="1">[1]Ag_Inputs!BP73</f>
        <v>34.222761565962443</v>
      </c>
      <c r="N2100" s="2"/>
    </row>
    <row r="2101" spans="1:14" x14ac:dyDescent="0.35">
      <c r="A2101" t="s">
        <v>575</v>
      </c>
      <c r="B2101" t="s">
        <v>30</v>
      </c>
      <c r="C2101" t="s">
        <v>266</v>
      </c>
      <c r="D2101" t="s">
        <v>186</v>
      </c>
      <c r="E2101" t="s">
        <v>122</v>
      </c>
      <c r="G2101" t="str">
        <f>[1]Ag_Inputs!A74</f>
        <v xml:space="preserve">     CO</v>
      </c>
      <c r="H2101" s="4">
        <f t="shared" ca="1" si="10"/>
        <v>113.08620459749508</v>
      </c>
      <c r="I2101" t="s">
        <v>127</v>
      </c>
      <c r="K2101" s="7">
        <f ca="1">[1]Ag_Inputs!BN74</f>
        <v>113.08620459749508</v>
      </c>
      <c r="L2101" s="7">
        <f>[1]Ag_Inputs!BO74</f>
        <v>0</v>
      </c>
      <c r="M2101" s="7">
        <f ca="1">[1]Ag_Inputs!BP74</f>
        <v>75.059296392979263</v>
      </c>
      <c r="N2101" s="2"/>
    </row>
    <row r="2102" spans="1:14" x14ac:dyDescent="0.35">
      <c r="A2102" t="s">
        <v>575</v>
      </c>
      <c r="B2102" t="s">
        <v>30</v>
      </c>
      <c r="C2102" t="s">
        <v>266</v>
      </c>
      <c r="D2102" t="s">
        <v>186</v>
      </c>
      <c r="E2102" t="s">
        <v>122</v>
      </c>
      <c r="G2102" t="str">
        <f>[1]Ag_Inputs!A75</f>
        <v xml:space="preserve">     NOx</v>
      </c>
      <c r="H2102" s="4">
        <f t="shared" ca="1" si="10"/>
        <v>170.83415918227038</v>
      </c>
      <c r="I2102" t="s">
        <v>127</v>
      </c>
      <c r="K2102" s="7">
        <f ca="1">[1]Ag_Inputs!BN75</f>
        <v>170.83415918227038</v>
      </c>
      <c r="L2102" s="7">
        <f>[1]Ag_Inputs!BO75</f>
        <v>0</v>
      </c>
      <c r="M2102" s="7">
        <f ca="1">[1]Ag_Inputs!BP75</f>
        <v>743.0755468469697</v>
      </c>
      <c r="N2102" s="2"/>
    </row>
    <row r="2103" spans="1:14" x14ac:dyDescent="0.35">
      <c r="A2103" t="s">
        <v>575</v>
      </c>
      <c r="B2103" t="s">
        <v>30</v>
      </c>
      <c r="C2103" t="s">
        <v>266</v>
      </c>
      <c r="D2103" t="s">
        <v>186</v>
      </c>
      <c r="E2103" t="s">
        <v>122</v>
      </c>
      <c r="G2103" t="str">
        <f>[1]Ag_Inputs!A76</f>
        <v xml:space="preserve">     PM10</v>
      </c>
      <c r="H2103" s="4">
        <f t="shared" ca="1" si="10"/>
        <v>13.631254098495962</v>
      </c>
      <c r="I2103" t="s">
        <v>127</v>
      </c>
      <c r="K2103" s="7">
        <f ca="1">[1]Ag_Inputs!BN76</f>
        <v>13.631254098495962</v>
      </c>
      <c r="L2103" s="7">
        <f>[1]Ag_Inputs!BO76</f>
        <v>0</v>
      </c>
      <c r="M2103" s="7">
        <f ca="1">[1]Ag_Inputs!BP76</f>
        <v>58.938747194682421</v>
      </c>
      <c r="N2103" s="2"/>
    </row>
    <row r="2104" spans="1:14" x14ac:dyDescent="0.35">
      <c r="A2104" t="s">
        <v>575</v>
      </c>
      <c r="B2104" t="s">
        <v>30</v>
      </c>
      <c r="C2104" t="s">
        <v>266</v>
      </c>
      <c r="D2104" t="s">
        <v>186</v>
      </c>
      <c r="E2104" t="s">
        <v>122</v>
      </c>
      <c r="G2104" t="str">
        <f>[1]Ag_Inputs!A77</f>
        <v xml:space="preserve">     PM2.5</v>
      </c>
      <c r="H2104" s="4">
        <f t="shared" ca="1" si="10"/>
        <v>10.040161095220487</v>
      </c>
      <c r="I2104" t="s">
        <v>127</v>
      </c>
      <c r="K2104" s="7">
        <f ca="1">[1]Ag_Inputs!BN77</f>
        <v>10.040161095220487</v>
      </c>
      <c r="L2104" s="7">
        <f>[1]Ag_Inputs!BO77</f>
        <v>0</v>
      </c>
      <c r="M2104" s="7">
        <f ca="1">[1]Ag_Inputs!BP77</f>
        <v>54.290946090062953</v>
      </c>
      <c r="N2104" s="2"/>
    </row>
    <row r="2105" spans="1:14" x14ac:dyDescent="0.35">
      <c r="A2105" t="s">
        <v>575</v>
      </c>
      <c r="B2105" t="s">
        <v>30</v>
      </c>
      <c r="C2105" t="s">
        <v>266</v>
      </c>
      <c r="D2105" t="s">
        <v>186</v>
      </c>
      <c r="E2105" t="s">
        <v>122</v>
      </c>
      <c r="G2105" t="str">
        <f>[1]Ag_Inputs!A78</f>
        <v xml:space="preserve">     SOx</v>
      </c>
      <c r="H2105" s="4">
        <f t="shared" ca="1" si="10"/>
        <v>83.87423806392863</v>
      </c>
      <c r="I2105" t="s">
        <v>127</v>
      </c>
      <c r="K2105" s="7">
        <f ca="1">[1]Ag_Inputs!BN78</f>
        <v>83.87423806392863</v>
      </c>
      <c r="L2105" s="7">
        <f>[1]Ag_Inputs!BO78</f>
        <v>0</v>
      </c>
      <c r="M2105" s="7">
        <f ca="1">[1]Ag_Inputs!BP78</f>
        <v>453.90157149604642</v>
      </c>
      <c r="N2105" s="2"/>
    </row>
    <row r="2106" spans="1:14" x14ac:dyDescent="0.35">
      <c r="A2106" t="s">
        <v>575</v>
      </c>
      <c r="B2106" t="s">
        <v>30</v>
      </c>
      <c r="C2106" t="s">
        <v>266</v>
      </c>
      <c r="D2106" t="s">
        <v>186</v>
      </c>
      <c r="E2106" t="s">
        <v>122</v>
      </c>
      <c r="G2106" t="str">
        <f>[1]Ag_Inputs!A79</f>
        <v xml:space="preserve">     BC</v>
      </c>
      <c r="H2106" s="4">
        <f t="shared" ca="1" si="10"/>
        <v>2.049002236744359</v>
      </c>
      <c r="I2106" t="s">
        <v>127</v>
      </c>
      <c r="K2106" s="7">
        <f ca="1">[1]Ag_Inputs!BN79</f>
        <v>2.049002236744359</v>
      </c>
      <c r="L2106" s="7">
        <f>[1]Ag_Inputs!BO79</f>
        <v>0</v>
      </c>
      <c r="M2106" s="7">
        <f ca="1">[1]Ag_Inputs!BP79</f>
        <v>8.0592172142351917</v>
      </c>
      <c r="N2106" s="2"/>
    </row>
    <row r="2107" spans="1:14" x14ac:dyDescent="0.35">
      <c r="A2107" t="s">
        <v>575</v>
      </c>
      <c r="B2107" t="s">
        <v>30</v>
      </c>
      <c r="C2107" t="s">
        <v>266</v>
      </c>
      <c r="D2107" t="s">
        <v>186</v>
      </c>
      <c r="E2107" t="s">
        <v>122</v>
      </c>
      <c r="G2107" t="str">
        <f>[1]Ag_Inputs!A80</f>
        <v xml:space="preserve">     OC</v>
      </c>
      <c r="H2107" s="4">
        <f t="shared" ca="1" si="10"/>
        <v>3.0346936109665608</v>
      </c>
      <c r="I2107" t="s">
        <v>127</v>
      </c>
      <c r="K2107" s="7">
        <f ca="1">[1]Ag_Inputs!BN80</f>
        <v>3.0346936109665608</v>
      </c>
      <c r="L2107" s="7">
        <f>[1]Ag_Inputs!BO80</f>
        <v>0</v>
      </c>
      <c r="M2107" s="7">
        <f ca="1">[1]Ag_Inputs!BP80</f>
        <v>21.756586561758727</v>
      </c>
      <c r="N2107" s="2"/>
    </row>
    <row r="2108" spans="1:14" x14ac:dyDescent="0.35">
      <c r="A2108" t="s">
        <v>575</v>
      </c>
      <c r="B2108" t="s">
        <v>30</v>
      </c>
      <c r="C2108" t="s">
        <v>266</v>
      </c>
      <c r="D2108" t="s">
        <v>186</v>
      </c>
      <c r="E2108" t="s">
        <v>122</v>
      </c>
      <c r="G2108" t="str">
        <f>[1]Ag_Inputs!A81</f>
        <v xml:space="preserve">     CH4</v>
      </c>
      <c r="H2108" s="4">
        <f t="shared" ca="1" si="10"/>
        <v>340.99764854836661</v>
      </c>
      <c r="I2108" t="s">
        <v>127</v>
      </c>
      <c r="K2108" s="7">
        <f ca="1">[1]Ag_Inputs!BN81</f>
        <v>340.99764854836661</v>
      </c>
      <c r="L2108" s="7">
        <f>[1]Ag_Inputs!BO81</f>
        <v>0</v>
      </c>
      <c r="M2108" s="7">
        <f ca="1">[1]Ag_Inputs!BP81</f>
        <v>57.79055960085104</v>
      </c>
      <c r="N2108" s="2"/>
    </row>
    <row r="2109" spans="1:14" x14ac:dyDescent="0.35">
      <c r="A2109" t="s">
        <v>575</v>
      </c>
      <c r="B2109" t="s">
        <v>30</v>
      </c>
      <c r="C2109" t="s">
        <v>266</v>
      </c>
      <c r="D2109" t="s">
        <v>186</v>
      </c>
      <c r="E2109" t="s">
        <v>122</v>
      </c>
      <c r="G2109" t="str">
        <f>[1]Ag_Inputs!A82</f>
        <v xml:space="preserve">     N2O</v>
      </c>
      <c r="H2109" s="4">
        <f t="shared" ca="1" si="10"/>
        <v>2.8767014861868692</v>
      </c>
      <c r="I2109" t="s">
        <v>127</v>
      </c>
      <c r="K2109" s="7">
        <f ca="1">[1]Ag_Inputs!BN82</f>
        <v>2.8767014861868692</v>
      </c>
      <c r="L2109" s="7">
        <f>[1]Ag_Inputs!BO82</f>
        <v>0</v>
      </c>
      <c r="M2109" s="7">
        <f ca="1">[1]Ag_Inputs!BP82</f>
        <v>1.169163654564251</v>
      </c>
      <c r="N2109" s="2"/>
    </row>
    <row r="2110" spans="1:14" x14ac:dyDescent="0.35">
      <c r="A2110" t="s">
        <v>575</v>
      </c>
      <c r="B2110" t="s">
        <v>30</v>
      </c>
      <c r="C2110" t="s">
        <v>266</v>
      </c>
      <c r="D2110" t="s">
        <v>186</v>
      </c>
      <c r="E2110" t="s">
        <v>122</v>
      </c>
      <c r="G2110" t="str">
        <f>[1]Ag_Inputs!A83</f>
        <v xml:space="preserve">     CO2</v>
      </c>
      <c r="H2110" s="4">
        <f t="shared" ca="1" si="10"/>
        <v>145092.36292350059</v>
      </c>
      <c r="I2110" t="s">
        <v>127</v>
      </c>
      <c r="K2110" s="7">
        <f ca="1">[1]Ag_Inputs!BN83</f>
        <v>145092.36292350059</v>
      </c>
      <c r="L2110" s="7">
        <f>[1]Ag_Inputs!BO83</f>
        <v>0</v>
      </c>
      <c r="M2110" s="7">
        <f ca="1">[1]Ag_Inputs!BP83</f>
        <v>48398.577160536326</v>
      </c>
      <c r="N2110" s="2"/>
    </row>
    <row r="2111" spans="1:14" x14ac:dyDescent="0.35">
      <c r="A2111" t="s">
        <v>575</v>
      </c>
      <c r="B2111" t="s">
        <v>30</v>
      </c>
      <c r="C2111" t="s">
        <v>266</v>
      </c>
      <c r="D2111" t="s">
        <v>186</v>
      </c>
      <c r="E2111" t="s">
        <v>122</v>
      </c>
      <c r="G2111" t="str">
        <f>[1]Ag_Inputs!A84</f>
        <v>Urban Emissions: grams/ton</v>
      </c>
      <c r="H2111" s="4"/>
      <c r="K2111" s="7">
        <f>[1]Ag_Inputs!BN84</f>
        <v>0</v>
      </c>
      <c r="L2111" s="7">
        <f>[1]Ag_Inputs!BO84</f>
        <v>0</v>
      </c>
      <c r="M2111" s="7">
        <f>[1]Ag_Inputs!BP84</f>
        <v>0</v>
      </c>
      <c r="N2111" s="2"/>
    </row>
    <row r="2112" spans="1:14" x14ac:dyDescent="0.35">
      <c r="A2112" t="s">
        <v>575</v>
      </c>
      <c r="B2112" t="s">
        <v>30</v>
      </c>
      <c r="C2112" t="s">
        <v>266</v>
      </c>
      <c r="D2112" t="s">
        <v>186</v>
      </c>
      <c r="E2112" t="s">
        <v>122</v>
      </c>
      <c r="G2112" t="str">
        <f>[1]Ag_Inputs!A85</f>
        <v xml:space="preserve">     VOC</v>
      </c>
      <c r="H2112" s="4">
        <f t="shared" ref="H2112:H2119" ca="1" si="11">K2112</f>
        <v>1.8216231276928163</v>
      </c>
      <c r="I2112" t="s">
        <v>127</v>
      </c>
      <c r="K2112" s="7">
        <f ca="1">[1]Ag_Inputs!BN85</f>
        <v>1.8216231276928163</v>
      </c>
      <c r="L2112" s="7">
        <f>[1]Ag_Inputs!BO85</f>
        <v>0</v>
      </c>
      <c r="M2112" s="7">
        <f ca="1">[1]Ag_Inputs!BP85</f>
        <v>2.7428353975112314</v>
      </c>
      <c r="N2112" s="2"/>
    </row>
    <row r="2113" spans="1:14" x14ac:dyDescent="0.35">
      <c r="A2113" t="s">
        <v>575</v>
      </c>
      <c r="B2113" t="s">
        <v>30</v>
      </c>
      <c r="C2113" t="s">
        <v>266</v>
      </c>
      <c r="D2113" t="s">
        <v>186</v>
      </c>
      <c r="E2113" t="s">
        <v>122</v>
      </c>
      <c r="G2113" t="str">
        <f>[1]Ag_Inputs!A86</f>
        <v xml:space="preserve">     CO</v>
      </c>
      <c r="H2113" s="4">
        <f t="shared" ca="1" si="11"/>
        <v>5.5256119495343476</v>
      </c>
      <c r="I2113" t="s">
        <v>127</v>
      </c>
      <c r="K2113" s="7">
        <f ca="1">[1]Ag_Inputs!BN86</f>
        <v>5.5256119495343476</v>
      </c>
      <c r="L2113" s="7">
        <f>[1]Ag_Inputs!BO86</f>
        <v>0</v>
      </c>
      <c r="M2113" s="7">
        <f ca="1">[1]Ag_Inputs!BP86</f>
        <v>4.2494956580913028</v>
      </c>
      <c r="N2113" s="2"/>
    </row>
    <row r="2114" spans="1:14" x14ac:dyDescent="0.35">
      <c r="A2114" t="s">
        <v>575</v>
      </c>
      <c r="B2114" t="s">
        <v>30</v>
      </c>
      <c r="C2114" t="s">
        <v>266</v>
      </c>
      <c r="D2114" t="s">
        <v>186</v>
      </c>
      <c r="E2114" t="s">
        <v>122</v>
      </c>
      <c r="G2114" t="str">
        <f>[1]Ag_Inputs!A87</f>
        <v xml:space="preserve">     NOx</v>
      </c>
      <c r="H2114" s="4">
        <f t="shared" ca="1" si="11"/>
        <v>8.565488944473401</v>
      </c>
      <c r="I2114" t="s">
        <v>127</v>
      </c>
      <c r="K2114" s="7">
        <f ca="1">[1]Ag_Inputs!BN87</f>
        <v>8.565488944473401</v>
      </c>
      <c r="L2114" s="7">
        <f>[1]Ag_Inputs!BO87</f>
        <v>0</v>
      </c>
      <c r="M2114" s="7">
        <f ca="1">[1]Ag_Inputs!BP87</f>
        <v>37.900017513699829</v>
      </c>
      <c r="N2114" s="2"/>
    </row>
    <row r="2115" spans="1:14" x14ac:dyDescent="0.35">
      <c r="A2115" t="s">
        <v>575</v>
      </c>
      <c r="B2115" t="s">
        <v>30</v>
      </c>
      <c r="C2115" t="s">
        <v>266</v>
      </c>
      <c r="D2115" t="s">
        <v>186</v>
      </c>
      <c r="E2115" t="s">
        <v>122</v>
      </c>
      <c r="G2115" t="str">
        <f>[1]Ag_Inputs!A88</f>
        <v xml:space="preserve">     PM10</v>
      </c>
      <c r="H2115" s="4">
        <f t="shared" ca="1" si="11"/>
        <v>0.70776566213112002</v>
      </c>
      <c r="I2115" t="s">
        <v>127</v>
      </c>
      <c r="K2115" s="7">
        <f ca="1">[1]Ag_Inputs!BN88</f>
        <v>0.70776566213112002</v>
      </c>
      <c r="L2115" s="7">
        <f>[1]Ag_Inputs!BO88</f>
        <v>0</v>
      </c>
      <c r="M2115" s="7">
        <f ca="1">[1]Ag_Inputs!BP88</f>
        <v>3.1375741658889913</v>
      </c>
      <c r="N2115" s="2"/>
    </row>
    <row r="2116" spans="1:14" x14ac:dyDescent="0.35">
      <c r="A2116" t="s">
        <v>575</v>
      </c>
      <c r="B2116" t="s">
        <v>30</v>
      </c>
      <c r="C2116" t="s">
        <v>266</v>
      </c>
      <c r="D2116" t="s">
        <v>186</v>
      </c>
      <c r="E2116" t="s">
        <v>122</v>
      </c>
      <c r="G2116" t="str">
        <f>[1]Ag_Inputs!A89</f>
        <v xml:space="preserve">     PM2.5</v>
      </c>
      <c r="H2116" s="4">
        <f t="shared" ca="1" si="11"/>
        <v>0.61072853701181573</v>
      </c>
      <c r="I2116" t="s">
        <v>127</v>
      </c>
      <c r="K2116" s="7">
        <f ca="1">[1]Ag_Inputs!BN89</f>
        <v>0.61072853701181573</v>
      </c>
      <c r="L2116" s="7">
        <f>[1]Ag_Inputs!BO89</f>
        <v>0</v>
      </c>
      <c r="M2116" s="7">
        <f ca="1">[1]Ag_Inputs!BP89</f>
        <v>2.8805047321013366</v>
      </c>
      <c r="N2116" s="2"/>
    </row>
    <row r="2117" spans="1:14" x14ac:dyDescent="0.35">
      <c r="A2117" t="s">
        <v>575</v>
      </c>
      <c r="B2117" t="s">
        <v>30</v>
      </c>
      <c r="C2117" t="s">
        <v>266</v>
      </c>
      <c r="D2117" t="s">
        <v>186</v>
      </c>
      <c r="E2117" t="s">
        <v>122</v>
      </c>
      <c r="G2117" t="str">
        <f>[1]Ag_Inputs!A90</f>
        <v xml:space="preserve">     SOx</v>
      </c>
      <c r="H2117" s="4">
        <f t="shared" ca="1" si="11"/>
        <v>4.1691484887262362</v>
      </c>
      <c r="I2117" t="s">
        <v>127</v>
      </c>
      <c r="K2117" s="7">
        <f ca="1">[1]Ag_Inputs!BN90</f>
        <v>4.1691484887262362</v>
      </c>
      <c r="L2117" s="7">
        <f>[1]Ag_Inputs!BO90</f>
        <v>0</v>
      </c>
      <c r="M2117" s="7">
        <f ca="1">[1]Ag_Inputs!BP90</f>
        <v>23.001976304033398</v>
      </c>
      <c r="N2117" s="2"/>
    </row>
    <row r="2118" spans="1:14" x14ac:dyDescent="0.35">
      <c r="A2118" t="s">
        <v>575</v>
      </c>
      <c r="B2118" t="s">
        <v>30</v>
      </c>
      <c r="C2118" t="s">
        <v>266</v>
      </c>
      <c r="D2118" t="s">
        <v>186</v>
      </c>
      <c r="E2118" t="s">
        <v>122</v>
      </c>
      <c r="G2118" t="str">
        <f>[1]Ag_Inputs!A91</f>
        <v xml:space="preserve">     BC</v>
      </c>
      <c r="H2118" s="4">
        <f t="shared" ca="1" si="11"/>
        <v>4.3187393782001024E-2</v>
      </c>
      <c r="I2118" t="s">
        <v>127</v>
      </c>
      <c r="K2118" s="7">
        <f ca="1">[1]Ag_Inputs!BN91</f>
        <v>4.3187393782001024E-2</v>
      </c>
      <c r="L2118" s="7">
        <f>[1]Ag_Inputs!BO91</f>
        <v>0</v>
      </c>
      <c r="M2118" s="7">
        <f ca="1">[1]Ag_Inputs!BP91</f>
        <v>0.42142791952005898</v>
      </c>
      <c r="N2118" s="2"/>
    </row>
    <row r="2119" spans="1:14" x14ac:dyDescent="0.35">
      <c r="A2119" t="s">
        <v>575</v>
      </c>
      <c r="B2119" t="s">
        <v>30</v>
      </c>
      <c r="C2119" t="s">
        <v>266</v>
      </c>
      <c r="D2119" t="s">
        <v>186</v>
      </c>
      <c r="E2119" t="s">
        <v>122</v>
      </c>
      <c r="G2119" t="str">
        <f>[1]Ag_Inputs!A92</f>
        <v xml:space="preserve">     OC</v>
      </c>
      <c r="H2119" s="4">
        <f t="shared" ca="1" si="11"/>
        <v>0.18746693512683382</v>
      </c>
      <c r="I2119" t="s">
        <v>127</v>
      </c>
      <c r="K2119" s="7">
        <f ca="1">[1]Ag_Inputs!BN92</f>
        <v>0.18746693512683382</v>
      </c>
      <c r="L2119" s="7">
        <f>[1]Ag_Inputs!BO92</f>
        <v>0</v>
      </c>
      <c r="M2119" s="7">
        <f ca="1">[1]Ag_Inputs!BP92</f>
        <v>1.1123746117908255</v>
      </c>
      <c r="N2119" s="2"/>
    </row>
    <row r="2120" spans="1:14" x14ac:dyDescent="0.35">
      <c r="A2120" t="s">
        <v>572</v>
      </c>
      <c r="B2120" t="s">
        <v>12</v>
      </c>
      <c r="C2120" t="s">
        <v>12</v>
      </c>
      <c r="D2120" t="s">
        <v>155</v>
      </c>
      <c r="E2120" t="s">
        <v>122</v>
      </c>
      <c r="G2120" t="str">
        <f>[1]Inputs!E1467</f>
        <v>Energy Use: mmBtu per ton</v>
      </c>
      <c r="H2120" s="4"/>
      <c r="N2120" s="2"/>
    </row>
    <row r="2121" spans="1:14" x14ac:dyDescent="0.35">
      <c r="A2121" t="s">
        <v>572</v>
      </c>
      <c r="B2121" t="s">
        <v>12</v>
      </c>
      <c r="C2121" t="s">
        <v>12</v>
      </c>
      <c r="D2121" t="s">
        <v>155</v>
      </c>
      <c r="E2121" t="s">
        <v>122</v>
      </c>
      <c r="G2121" t="str">
        <f>[1]Inputs!E1468</f>
        <v xml:space="preserve">    Total energy</v>
      </c>
      <c r="H2121" s="4">
        <f>[1]Inputs!AU1468</f>
        <v>18.158365390547626</v>
      </c>
      <c r="I2121" t="s">
        <v>125</v>
      </c>
      <c r="N2121" s="2"/>
    </row>
    <row r="2122" spans="1:14" x14ac:dyDescent="0.35">
      <c r="A2122" t="s">
        <v>572</v>
      </c>
      <c r="B2122" t="s">
        <v>12</v>
      </c>
      <c r="C2122" t="s">
        <v>12</v>
      </c>
      <c r="D2122" t="s">
        <v>155</v>
      </c>
      <c r="E2122" t="s">
        <v>122</v>
      </c>
      <c r="G2122" t="str">
        <f>[1]Inputs!E1469</f>
        <v xml:space="preserve">    Fossil fuels</v>
      </c>
      <c r="H2122" s="4">
        <f>[1]Inputs!AU1469</f>
        <v>16.029450613423386</v>
      </c>
      <c r="I2122" t="s">
        <v>125</v>
      </c>
      <c r="N2122" s="2"/>
    </row>
    <row r="2123" spans="1:14" x14ac:dyDescent="0.35">
      <c r="A2123" t="s">
        <v>572</v>
      </c>
      <c r="B2123" t="s">
        <v>12</v>
      </c>
      <c r="C2123" t="s">
        <v>12</v>
      </c>
      <c r="D2123" t="s">
        <v>155</v>
      </c>
      <c r="E2123" t="s">
        <v>122</v>
      </c>
      <c r="G2123" t="str">
        <f>[1]Inputs!E1470</f>
        <v xml:space="preserve">    Coal</v>
      </c>
      <c r="H2123" s="4">
        <f>[1]Inputs!AU1470</f>
        <v>3.622247367663848</v>
      </c>
      <c r="I2123" t="s">
        <v>125</v>
      </c>
      <c r="N2123" s="2"/>
    </row>
    <row r="2124" spans="1:14" x14ac:dyDescent="0.35">
      <c r="A2124" t="s">
        <v>572</v>
      </c>
      <c r="B2124" t="s">
        <v>12</v>
      </c>
      <c r="C2124" t="s">
        <v>12</v>
      </c>
      <c r="D2124" t="s">
        <v>155</v>
      </c>
      <c r="E2124" t="s">
        <v>122</v>
      </c>
      <c r="G2124" t="str">
        <f>[1]Inputs!E1471</f>
        <v xml:space="preserve">    Natural gas</v>
      </c>
      <c r="H2124" s="4">
        <f>[1]Inputs!AU1471</f>
        <v>12.295774367811985</v>
      </c>
      <c r="I2124" t="s">
        <v>125</v>
      </c>
      <c r="N2124" s="2"/>
    </row>
    <row r="2125" spans="1:14" x14ac:dyDescent="0.35">
      <c r="A2125" t="s">
        <v>572</v>
      </c>
      <c r="B2125" t="s">
        <v>12</v>
      </c>
      <c r="C2125" t="s">
        <v>12</v>
      </c>
      <c r="D2125" t="s">
        <v>155</v>
      </c>
      <c r="E2125" t="s">
        <v>122</v>
      </c>
      <c r="G2125" t="str">
        <f>[1]Inputs!E1472</f>
        <v xml:space="preserve">    Petroleum</v>
      </c>
      <c r="H2125" s="4">
        <f>[1]Inputs!AU1472</f>
        <v>0.11142887794755295</v>
      </c>
      <c r="I2125" t="s">
        <v>125</v>
      </c>
      <c r="N2125" s="2"/>
    </row>
    <row r="2126" spans="1:14" x14ac:dyDescent="0.35">
      <c r="A2126" t="s">
        <v>572</v>
      </c>
      <c r="B2126" t="s">
        <v>12</v>
      </c>
      <c r="C2126" t="s">
        <v>12</v>
      </c>
      <c r="D2126" t="s">
        <v>155</v>
      </c>
      <c r="E2126" t="s">
        <v>122</v>
      </c>
      <c r="G2126" t="str">
        <f>[1]Inputs!E1473</f>
        <v>Water consumption</v>
      </c>
      <c r="H2126" s="4">
        <f>[1]Inputs!AU1473</f>
        <v>883.03354364493896</v>
      </c>
      <c r="I2126" t="s">
        <v>182</v>
      </c>
      <c r="N2126" s="2"/>
    </row>
    <row r="2127" spans="1:14" x14ac:dyDescent="0.35">
      <c r="A2127" t="s">
        <v>572</v>
      </c>
      <c r="B2127" t="s">
        <v>12</v>
      </c>
      <c r="C2127" t="s">
        <v>12</v>
      </c>
      <c r="D2127" t="s">
        <v>155</v>
      </c>
      <c r="E2127" t="s">
        <v>122</v>
      </c>
      <c r="G2127" t="str">
        <f>[1]Inputs!E1474</f>
        <v>Total Emissions: grams per ton</v>
      </c>
      <c r="H2127" s="4"/>
      <c r="N2127" s="2"/>
    </row>
    <row r="2128" spans="1:14" x14ac:dyDescent="0.35">
      <c r="A2128" t="s">
        <v>572</v>
      </c>
      <c r="B2128" t="s">
        <v>12</v>
      </c>
      <c r="C2128" t="s">
        <v>12</v>
      </c>
      <c r="D2128" t="s">
        <v>155</v>
      </c>
      <c r="E2128" t="s">
        <v>122</v>
      </c>
      <c r="G2128" t="str">
        <f>[1]Inputs!E1475</f>
        <v xml:space="preserve">    VOC</v>
      </c>
      <c r="H2128" s="4">
        <f>[1]Inputs!AU1475</f>
        <v>171.68391470940617</v>
      </c>
      <c r="I2128" t="s">
        <v>127</v>
      </c>
      <c r="N2128" s="2"/>
    </row>
    <row r="2129" spans="1:14" x14ac:dyDescent="0.35">
      <c r="A2129" t="s">
        <v>572</v>
      </c>
      <c r="B2129" t="s">
        <v>12</v>
      </c>
      <c r="C2129" t="s">
        <v>12</v>
      </c>
      <c r="D2129" t="s">
        <v>155</v>
      </c>
      <c r="E2129" t="s">
        <v>122</v>
      </c>
      <c r="G2129" t="str">
        <f>[1]Inputs!E1476</f>
        <v xml:space="preserve">    CO</v>
      </c>
      <c r="H2129" s="4">
        <f>[1]Inputs!AU1476</f>
        <v>673.94284615934339</v>
      </c>
      <c r="I2129" t="s">
        <v>127</v>
      </c>
      <c r="N2129" s="2"/>
    </row>
    <row r="2130" spans="1:14" x14ac:dyDescent="0.35">
      <c r="A2130" t="s">
        <v>572</v>
      </c>
      <c r="B2130" t="s">
        <v>12</v>
      </c>
      <c r="C2130" t="s">
        <v>12</v>
      </c>
      <c r="D2130" t="s">
        <v>155</v>
      </c>
      <c r="E2130" t="s">
        <v>122</v>
      </c>
      <c r="G2130" t="str">
        <f>[1]Inputs!E1477</f>
        <v xml:space="preserve">    NOx</v>
      </c>
      <c r="H2130" s="4">
        <f>[1]Inputs!AU1477</f>
        <v>1036.458554420909</v>
      </c>
      <c r="I2130" t="s">
        <v>127</v>
      </c>
      <c r="N2130" s="2"/>
    </row>
    <row r="2131" spans="1:14" x14ac:dyDescent="0.35">
      <c r="A2131" t="s">
        <v>572</v>
      </c>
      <c r="B2131" t="s">
        <v>12</v>
      </c>
      <c r="C2131" t="s">
        <v>12</v>
      </c>
      <c r="D2131" t="s">
        <v>155</v>
      </c>
      <c r="E2131" t="s">
        <v>122</v>
      </c>
      <c r="G2131" t="str">
        <f>[1]Inputs!E1478</f>
        <v xml:space="preserve">    PM10</v>
      </c>
      <c r="H2131" s="4">
        <f>[1]Inputs!AU1478</f>
        <v>101.12878113027583</v>
      </c>
      <c r="I2131" t="s">
        <v>127</v>
      </c>
      <c r="N2131" s="2"/>
    </row>
    <row r="2132" spans="1:14" x14ac:dyDescent="0.35">
      <c r="A2132" t="s">
        <v>572</v>
      </c>
      <c r="B2132" t="s">
        <v>12</v>
      </c>
      <c r="C2132" t="s">
        <v>12</v>
      </c>
      <c r="D2132" t="s">
        <v>155</v>
      </c>
      <c r="E2132" t="s">
        <v>122</v>
      </c>
      <c r="G2132" t="str">
        <f>[1]Inputs!E1479</f>
        <v xml:space="preserve">    PM2.5</v>
      </c>
      <c r="H2132" s="4">
        <f>[1]Inputs!AU1479</f>
        <v>67.827485080558844</v>
      </c>
      <c r="I2132" t="s">
        <v>127</v>
      </c>
      <c r="N2132" s="2"/>
    </row>
    <row r="2133" spans="1:14" x14ac:dyDescent="0.35">
      <c r="A2133" t="s">
        <v>572</v>
      </c>
      <c r="B2133" t="s">
        <v>12</v>
      </c>
      <c r="C2133" t="s">
        <v>12</v>
      </c>
      <c r="D2133" t="s">
        <v>155</v>
      </c>
      <c r="E2133" t="s">
        <v>122</v>
      </c>
      <c r="G2133" t="str">
        <f>[1]Inputs!E1480</f>
        <v xml:space="preserve">    SOx</v>
      </c>
      <c r="H2133" s="4">
        <f>[1]Inputs!AU1480</f>
        <v>511.2714160045719</v>
      </c>
      <c r="I2133" t="s">
        <v>127</v>
      </c>
      <c r="N2133" s="2"/>
    </row>
    <row r="2134" spans="1:14" x14ac:dyDescent="0.35">
      <c r="A2134" t="s">
        <v>572</v>
      </c>
      <c r="B2134" t="s">
        <v>12</v>
      </c>
      <c r="C2134" t="s">
        <v>12</v>
      </c>
      <c r="D2134" t="s">
        <v>155</v>
      </c>
      <c r="E2134" t="s">
        <v>122</v>
      </c>
      <c r="G2134" t="str">
        <f>[1]Inputs!E1481</f>
        <v xml:space="preserve">    BC</v>
      </c>
      <c r="H2134" s="4">
        <f>[1]Inputs!AU1481</f>
        <v>6.7702109033372491</v>
      </c>
      <c r="I2134" t="s">
        <v>127</v>
      </c>
      <c r="N2134" s="2"/>
    </row>
    <row r="2135" spans="1:14" x14ac:dyDescent="0.35">
      <c r="A2135" t="s">
        <v>572</v>
      </c>
      <c r="B2135" t="s">
        <v>12</v>
      </c>
      <c r="C2135" t="s">
        <v>12</v>
      </c>
      <c r="D2135" t="s">
        <v>155</v>
      </c>
      <c r="E2135" t="s">
        <v>122</v>
      </c>
      <c r="G2135" t="str">
        <f>[1]Inputs!E1482</f>
        <v xml:space="preserve">    OC</v>
      </c>
      <c r="H2135" s="4">
        <f>[1]Inputs!AU1482</f>
        <v>22.046892090142244</v>
      </c>
      <c r="I2135" t="s">
        <v>127</v>
      </c>
      <c r="N2135" s="2"/>
    </row>
    <row r="2136" spans="1:14" x14ac:dyDescent="0.35">
      <c r="A2136" t="s">
        <v>572</v>
      </c>
      <c r="B2136" t="s">
        <v>12</v>
      </c>
      <c r="C2136" t="s">
        <v>12</v>
      </c>
      <c r="D2136" t="s">
        <v>155</v>
      </c>
      <c r="E2136" t="s">
        <v>122</v>
      </c>
      <c r="G2136" t="str">
        <f>[1]Inputs!E1483</f>
        <v xml:space="preserve">    CH4</v>
      </c>
      <c r="H2136" s="4">
        <f>[1]Inputs!AU1483</f>
        <v>2931.2338959832546</v>
      </c>
      <c r="I2136" t="s">
        <v>127</v>
      </c>
      <c r="N2136" s="2"/>
    </row>
    <row r="2137" spans="1:14" x14ac:dyDescent="0.35">
      <c r="A2137" t="s">
        <v>572</v>
      </c>
      <c r="B2137" t="s">
        <v>12</v>
      </c>
      <c r="C2137" t="s">
        <v>12</v>
      </c>
      <c r="D2137" t="s">
        <v>155</v>
      </c>
      <c r="E2137" t="s">
        <v>122</v>
      </c>
      <c r="G2137" t="str">
        <f>[1]Inputs!E1484</f>
        <v xml:space="preserve">    N2O</v>
      </c>
      <c r="H2137" s="4">
        <f>[1]Inputs!AU1484</f>
        <v>28.225714434723486</v>
      </c>
      <c r="I2137" t="s">
        <v>127</v>
      </c>
      <c r="N2137" s="2"/>
    </row>
    <row r="2138" spans="1:14" x14ac:dyDescent="0.35">
      <c r="A2138" t="s">
        <v>572</v>
      </c>
      <c r="B2138" t="s">
        <v>12</v>
      </c>
      <c r="C2138" t="s">
        <v>12</v>
      </c>
      <c r="D2138" t="s">
        <v>155</v>
      </c>
      <c r="E2138" t="s">
        <v>122</v>
      </c>
      <c r="G2138" t="str">
        <f>[1]Inputs!E1485</f>
        <v xml:space="preserve">    CO2</v>
      </c>
      <c r="H2138" s="4">
        <f>[1]Inputs!AU1485</f>
        <v>1100874.3376550267</v>
      </c>
      <c r="I2138" t="s">
        <v>127</v>
      </c>
      <c r="N2138" s="2"/>
    </row>
    <row r="2139" spans="1:14" x14ac:dyDescent="0.35">
      <c r="A2139" t="s">
        <v>572</v>
      </c>
      <c r="B2139" t="s">
        <v>12</v>
      </c>
      <c r="C2139" t="s">
        <v>12</v>
      </c>
      <c r="D2139" t="s">
        <v>155</v>
      </c>
      <c r="E2139" t="s">
        <v>122</v>
      </c>
      <c r="G2139" t="str">
        <f>[1]Inputs!E1486</f>
        <v xml:space="preserve">    CO2 (w/ C in VOC &amp; CO)</v>
      </c>
      <c r="H2139" s="4">
        <f>[1]Inputs!AU1486</f>
        <v>1102468.4722331692</v>
      </c>
      <c r="I2139" t="s">
        <v>127</v>
      </c>
      <c r="N2139" s="2"/>
    </row>
    <row r="2140" spans="1:14" x14ac:dyDescent="0.35">
      <c r="A2140" t="s">
        <v>572</v>
      </c>
      <c r="B2140" t="s">
        <v>12</v>
      </c>
      <c r="C2140" t="s">
        <v>12</v>
      </c>
      <c r="D2140" t="s">
        <v>155</v>
      </c>
      <c r="E2140" t="s">
        <v>122</v>
      </c>
      <c r="G2140" t="str">
        <f>[1]Inputs!E1487</f>
        <v xml:space="preserve">    GHGs</v>
      </c>
      <c r="H2140" s="4">
        <f>[1]Inputs!AU1487</f>
        <v>1197524.8623741497</v>
      </c>
      <c r="I2140" t="s">
        <v>127</v>
      </c>
      <c r="N2140" s="2"/>
    </row>
    <row r="2141" spans="1:14" x14ac:dyDescent="0.35">
      <c r="A2141" t="s">
        <v>572</v>
      </c>
      <c r="B2141" t="s">
        <v>12</v>
      </c>
      <c r="C2141" t="s">
        <v>12</v>
      </c>
      <c r="D2141" t="s">
        <v>155</v>
      </c>
      <c r="E2141" t="s">
        <v>122</v>
      </c>
      <c r="G2141" t="str">
        <f>[1]Inputs!E1488</f>
        <v>Urban Emissions: grams per ton</v>
      </c>
      <c r="H2141" s="4"/>
      <c r="N2141" s="2"/>
    </row>
    <row r="2142" spans="1:14" x14ac:dyDescent="0.35">
      <c r="A2142" t="s">
        <v>572</v>
      </c>
      <c r="B2142" t="s">
        <v>12</v>
      </c>
      <c r="C2142" t="s">
        <v>12</v>
      </c>
      <c r="D2142" t="s">
        <v>155</v>
      </c>
      <c r="E2142" t="s">
        <v>122</v>
      </c>
      <c r="G2142" t="str">
        <f>[1]Inputs!E1489</f>
        <v xml:space="preserve">    VOC</v>
      </c>
      <c r="H2142" s="4">
        <f>[1]Inputs!AU1489</f>
        <v>9.23838643994252</v>
      </c>
      <c r="I2142" t="s">
        <v>127</v>
      </c>
      <c r="N2142" s="2"/>
    </row>
    <row r="2143" spans="1:14" x14ac:dyDescent="0.35">
      <c r="A2143" t="s">
        <v>572</v>
      </c>
      <c r="B2143" t="s">
        <v>12</v>
      </c>
      <c r="C2143" t="s">
        <v>12</v>
      </c>
      <c r="D2143" t="s">
        <v>155</v>
      </c>
      <c r="E2143" t="s">
        <v>122</v>
      </c>
      <c r="G2143" t="str">
        <f>[1]Inputs!E1490</f>
        <v xml:space="preserve">    CO</v>
      </c>
      <c r="H2143" s="4">
        <f>[1]Inputs!AU1490</f>
        <v>80.751078654975174</v>
      </c>
      <c r="I2143" t="s">
        <v>127</v>
      </c>
      <c r="N2143" s="2"/>
    </row>
    <row r="2144" spans="1:14" x14ac:dyDescent="0.35">
      <c r="A2144" t="s">
        <v>572</v>
      </c>
      <c r="B2144" t="s">
        <v>12</v>
      </c>
      <c r="C2144" t="s">
        <v>12</v>
      </c>
      <c r="D2144" t="s">
        <v>155</v>
      </c>
      <c r="E2144" t="s">
        <v>122</v>
      </c>
      <c r="G2144" t="str">
        <f>[1]Inputs!E1491</f>
        <v xml:space="preserve">    NOx</v>
      </c>
      <c r="H2144" s="4">
        <f>[1]Inputs!AU1491</f>
        <v>152.04997190040581</v>
      </c>
      <c r="I2144" t="s">
        <v>127</v>
      </c>
      <c r="N2144" s="2"/>
    </row>
    <row r="2145" spans="1:14" x14ac:dyDescent="0.35">
      <c r="A2145" t="s">
        <v>572</v>
      </c>
      <c r="B2145" t="s">
        <v>12</v>
      </c>
      <c r="C2145" t="s">
        <v>12</v>
      </c>
      <c r="D2145" t="s">
        <v>155</v>
      </c>
      <c r="E2145" t="s">
        <v>122</v>
      </c>
      <c r="G2145" t="str">
        <f>[1]Inputs!E1492</f>
        <v xml:space="preserve">    PM10</v>
      </c>
      <c r="H2145" s="4">
        <f>[1]Inputs!AU1492</f>
        <v>14.482186252342268</v>
      </c>
      <c r="I2145" t="s">
        <v>127</v>
      </c>
      <c r="N2145" s="2"/>
    </row>
    <row r="2146" spans="1:14" x14ac:dyDescent="0.35">
      <c r="A2146" t="s">
        <v>572</v>
      </c>
      <c r="B2146" t="s">
        <v>12</v>
      </c>
      <c r="C2146" t="s">
        <v>12</v>
      </c>
      <c r="D2146" t="s">
        <v>155</v>
      </c>
      <c r="E2146" t="s">
        <v>122</v>
      </c>
      <c r="G2146" t="str">
        <f>[1]Inputs!E1493</f>
        <v xml:space="preserve">    PM2.5</v>
      </c>
      <c r="H2146" s="4">
        <f>[1]Inputs!AU1493</f>
        <v>12.013672692983315</v>
      </c>
      <c r="I2146" t="s">
        <v>127</v>
      </c>
      <c r="N2146" s="2"/>
    </row>
    <row r="2147" spans="1:14" x14ac:dyDescent="0.35">
      <c r="A2147" t="s">
        <v>572</v>
      </c>
      <c r="B2147" t="s">
        <v>12</v>
      </c>
      <c r="C2147" t="s">
        <v>12</v>
      </c>
      <c r="D2147" t="s">
        <v>155</v>
      </c>
      <c r="E2147" t="s">
        <v>122</v>
      </c>
      <c r="G2147" t="str">
        <f>[1]Inputs!E1494</f>
        <v xml:space="preserve">    SOx</v>
      </c>
      <c r="H2147" s="4">
        <f>[1]Inputs!AU1494</f>
        <v>133.92230206238952</v>
      </c>
      <c r="I2147" t="s">
        <v>127</v>
      </c>
      <c r="N2147" s="2"/>
    </row>
    <row r="2148" spans="1:14" x14ac:dyDescent="0.35">
      <c r="A2148" t="s">
        <v>572</v>
      </c>
      <c r="B2148" t="s">
        <v>12</v>
      </c>
      <c r="C2148" t="s">
        <v>12</v>
      </c>
      <c r="D2148" t="s">
        <v>155</v>
      </c>
      <c r="E2148" t="s">
        <v>122</v>
      </c>
      <c r="G2148" t="str">
        <f>[1]Inputs!E1495</f>
        <v xml:space="preserve">    BC</v>
      </c>
      <c r="H2148" s="4">
        <f>[1]Inputs!AU1495</f>
        <v>0.5610771241399779</v>
      </c>
      <c r="I2148" t="s">
        <v>127</v>
      </c>
      <c r="N2148" s="2"/>
    </row>
    <row r="2149" spans="1:14" x14ac:dyDescent="0.35">
      <c r="A2149" t="s">
        <v>572</v>
      </c>
      <c r="B2149" t="s">
        <v>12</v>
      </c>
      <c r="C2149" t="s">
        <v>12</v>
      </c>
      <c r="D2149" t="s">
        <v>155</v>
      </c>
      <c r="E2149" t="s">
        <v>122</v>
      </c>
      <c r="G2149" t="str">
        <f>[1]Inputs!E1496</f>
        <v xml:space="preserve">    OC</v>
      </c>
      <c r="H2149" s="4">
        <f>[1]Inputs!AU1496</f>
        <v>3.0245906632899517</v>
      </c>
      <c r="I2149" t="s">
        <v>127</v>
      </c>
      <c r="N2149" s="2"/>
    </row>
    <row r="2150" spans="1:14" x14ac:dyDescent="0.35">
      <c r="A2150" t="s">
        <v>572</v>
      </c>
      <c r="B2150" t="s">
        <v>12</v>
      </c>
      <c r="C2150" t="s">
        <v>12</v>
      </c>
      <c r="D2150" t="s">
        <v>155</v>
      </c>
      <c r="E2150" t="s">
        <v>122</v>
      </c>
      <c r="G2150" t="str">
        <f>[1]Inputs!E1497</f>
        <v>Other GHG Emissions</v>
      </c>
      <c r="H2150" s="4">
        <f>[1]Inputs!AU1497</f>
        <v>0</v>
      </c>
      <c r="I2150" t="s">
        <v>127</v>
      </c>
      <c r="N2150" s="2"/>
    </row>
    <row r="2151" spans="1:14" x14ac:dyDescent="0.35">
      <c r="A2151" t="s">
        <v>572</v>
      </c>
      <c r="B2151" t="s">
        <v>190</v>
      </c>
      <c r="C2151" t="s">
        <v>267</v>
      </c>
      <c r="D2151" t="s">
        <v>191</v>
      </c>
      <c r="E2151" t="s">
        <v>192</v>
      </c>
      <c r="G2151" t="str">
        <f>'[1]T&amp;D'!A176</f>
        <v>Energy Consumption: Btu/mmBtu of fuel transported</v>
      </c>
      <c r="H2151" s="4" t="str">
        <f>'[1]T&amp;D'!FO176</f>
        <v>Per ton</v>
      </c>
      <c r="J2151" t="s">
        <v>188</v>
      </c>
      <c r="N2151" s="2"/>
    </row>
    <row r="2152" spans="1:14" x14ac:dyDescent="0.35">
      <c r="A2152" t="s">
        <v>572</v>
      </c>
      <c r="B2152" t="s">
        <v>190</v>
      </c>
      <c r="C2152" t="s">
        <v>267</v>
      </c>
      <c r="D2152" t="s">
        <v>191</v>
      </c>
      <c r="E2152" t="s">
        <v>192</v>
      </c>
      <c r="G2152" t="str">
        <f>'[1]T&amp;D'!A177</f>
        <v xml:space="preserve">           Total energy </v>
      </c>
      <c r="H2152" s="4">
        <f ca="1">'[1]T&amp;D'!FO177</f>
        <v>86991.736472934295</v>
      </c>
      <c r="I2152" t="s">
        <v>189</v>
      </c>
      <c r="N2152" s="2"/>
    </row>
    <row r="2153" spans="1:14" x14ac:dyDescent="0.35">
      <c r="A2153" t="s">
        <v>572</v>
      </c>
      <c r="B2153" t="s">
        <v>190</v>
      </c>
      <c r="C2153" t="s">
        <v>267</v>
      </c>
      <c r="D2153" t="s">
        <v>191</v>
      </c>
      <c r="E2153" t="s">
        <v>192</v>
      </c>
      <c r="G2153" t="str">
        <f>'[1]T&amp;D'!A178</f>
        <v xml:space="preserve">           Fossil energy</v>
      </c>
      <c r="H2153" s="4">
        <f ca="1">'[1]T&amp;D'!FO178</f>
        <v>86385.336555988324</v>
      </c>
      <c r="I2153" t="s">
        <v>189</v>
      </c>
      <c r="N2153" s="2"/>
    </row>
    <row r="2154" spans="1:14" x14ac:dyDescent="0.35">
      <c r="A2154" t="s">
        <v>572</v>
      </c>
      <c r="B2154" t="s">
        <v>190</v>
      </c>
      <c r="C2154" t="s">
        <v>267</v>
      </c>
      <c r="D2154" t="s">
        <v>191</v>
      </c>
      <c r="E2154" t="s">
        <v>192</v>
      </c>
      <c r="G2154" t="str">
        <f>'[1]T&amp;D'!A179</f>
        <v xml:space="preserve">           Coal</v>
      </c>
      <c r="H2154" s="4">
        <f ca="1">'[1]T&amp;D'!FO179</f>
        <v>302.81997937369829</v>
      </c>
      <c r="I2154" t="s">
        <v>189</v>
      </c>
      <c r="N2154" s="2"/>
    </row>
    <row r="2155" spans="1:14" x14ac:dyDescent="0.35">
      <c r="A2155" t="s">
        <v>572</v>
      </c>
      <c r="B2155" t="s">
        <v>190</v>
      </c>
      <c r="C2155" t="s">
        <v>267</v>
      </c>
      <c r="D2155" t="s">
        <v>191</v>
      </c>
      <c r="E2155" t="s">
        <v>192</v>
      </c>
      <c r="G2155" t="str">
        <f>'[1]T&amp;D'!A180</f>
        <v xml:space="preserve">           Natural gas</v>
      </c>
      <c r="H2155" s="4">
        <f ca="1">'[1]T&amp;D'!FO180</f>
        <v>9132.0591296478342</v>
      </c>
      <c r="I2155" t="s">
        <v>189</v>
      </c>
      <c r="N2155" s="2"/>
    </row>
    <row r="2156" spans="1:14" x14ac:dyDescent="0.35">
      <c r="A2156" t="s">
        <v>572</v>
      </c>
      <c r="B2156" t="s">
        <v>190</v>
      </c>
      <c r="C2156" t="s">
        <v>267</v>
      </c>
      <c r="D2156" t="s">
        <v>191</v>
      </c>
      <c r="E2156" t="s">
        <v>192</v>
      </c>
      <c r="G2156" t="str">
        <f>'[1]T&amp;D'!A181</f>
        <v xml:space="preserve">           Petroleum</v>
      </c>
      <c r="H2156" s="4">
        <f ca="1">'[1]T&amp;D'!FO181</f>
        <v>76950.457446966786</v>
      </c>
      <c r="I2156" t="s">
        <v>189</v>
      </c>
      <c r="N2156" s="2"/>
    </row>
    <row r="2157" spans="1:14" x14ac:dyDescent="0.35">
      <c r="A2157" t="s">
        <v>572</v>
      </c>
      <c r="B2157" t="s">
        <v>190</v>
      </c>
      <c r="C2157" t="s">
        <v>267</v>
      </c>
      <c r="D2157" t="s">
        <v>191</v>
      </c>
      <c r="E2157" t="s">
        <v>192</v>
      </c>
      <c r="G2157" t="str">
        <f>'[1]T&amp;D'!A182</f>
        <v>Water consumption: gallons/mmBtu of fuel transported</v>
      </c>
      <c r="H2157" s="4">
        <f ca="1">'[1]T&amp;D'!FO182</f>
        <v>1.6703752899500837</v>
      </c>
      <c r="I2157" t="s">
        <v>182</v>
      </c>
      <c r="N2157" s="2"/>
    </row>
    <row r="2158" spans="1:14" x14ac:dyDescent="0.35">
      <c r="A2158" t="s">
        <v>572</v>
      </c>
      <c r="B2158" t="s">
        <v>190</v>
      </c>
      <c r="C2158" t="s">
        <v>267</v>
      </c>
      <c r="D2158" t="s">
        <v>191</v>
      </c>
      <c r="E2158" t="s">
        <v>192</v>
      </c>
      <c r="G2158" t="str">
        <f>'[1]T&amp;D'!A183</f>
        <v>Total Emissions: grams/mmBtu fuel transported</v>
      </c>
      <c r="H2158" s="4"/>
      <c r="N2158" s="2"/>
    </row>
    <row r="2159" spans="1:14" x14ac:dyDescent="0.35">
      <c r="A2159" t="s">
        <v>572</v>
      </c>
      <c r="B2159" t="s">
        <v>190</v>
      </c>
      <c r="C2159" t="s">
        <v>267</v>
      </c>
      <c r="D2159" t="s">
        <v>191</v>
      </c>
      <c r="E2159" t="s">
        <v>192</v>
      </c>
      <c r="G2159" t="str">
        <f>'[1]T&amp;D'!A184</f>
        <v xml:space="preserve">              VOC</v>
      </c>
      <c r="H2159" s="4">
        <f ca="1">'[1]T&amp;D'!FO184</f>
        <v>1.4041123938161999</v>
      </c>
      <c r="I2159" t="s">
        <v>127</v>
      </c>
      <c r="N2159" s="2"/>
    </row>
    <row r="2160" spans="1:14" x14ac:dyDescent="0.35">
      <c r="A2160" t="s">
        <v>572</v>
      </c>
      <c r="B2160" t="s">
        <v>190</v>
      </c>
      <c r="C2160" t="s">
        <v>267</v>
      </c>
      <c r="D2160" t="s">
        <v>191</v>
      </c>
      <c r="E2160" t="s">
        <v>192</v>
      </c>
      <c r="G2160" t="str">
        <f>'[1]T&amp;D'!A185</f>
        <v xml:space="preserve">              CO</v>
      </c>
      <c r="H2160" s="4">
        <f ca="1">'[1]T&amp;D'!FO185</f>
        <v>8.6993369130688354</v>
      </c>
      <c r="I2160" t="s">
        <v>127</v>
      </c>
      <c r="N2160" s="2"/>
    </row>
    <row r="2161" spans="1:14" x14ac:dyDescent="0.35">
      <c r="A2161" t="s">
        <v>572</v>
      </c>
      <c r="B2161" t="s">
        <v>190</v>
      </c>
      <c r="C2161" t="s">
        <v>267</v>
      </c>
      <c r="D2161" t="s">
        <v>191</v>
      </c>
      <c r="E2161" t="s">
        <v>192</v>
      </c>
      <c r="G2161" t="str">
        <f>'[1]T&amp;D'!A186</f>
        <v xml:space="preserve">              NOx</v>
      </c>
      <c r="H2161" s="4">
        <f ca="1">'[1]T&amp;D'!FO186</f>
        <v>6.650707748345507</v>
      </c>
      <c r="I2161" t="s">
        <v>127</v>
      </c>
      <c r="N2161" s="2"/>
    </row>
    <row r="2162" spans="1:14" x14ac:dyDescent="0.35">
      <c r="A2162" t="s">
        <v>572</v>
      </c>
      <c r="B2162" t="s">
        <v>190</v>
      </c>
      <c r="C2162" t="s">
        <v>267</v>
      </c>
      <c r="D2162" t="s">
        <v>191</v>
      </c>
      <c r="E2162" t="s">
        <v>192</v>
      </c>
      <c r="G2162" t="str">
        <f>'[1]T&amp;D'!A187</f>
        <v xml:space="preserve">              PM10</v>
      </c>
      <c r="H2162" s="4">
        <f ca="1">'[1]T&amp;D'!FO187</f>
        <v>0.70141604487812248</v>
      </c>
      <c r="I2162" t="s">
        <v>127</v>
      </c>
      <c r="N2162" s="2"/>
    </row>
    <row r="2163" spans="1:14" x14ac:dyDescent="0.35">
      <c r="A2163" t="s">
        <v>572</v>
      </c>
      <c r="B2163" t="s">
        <v>190</v>
      </c>
      <c r="C2163" t="s">
        <v>267</v>
      </c>
      <c r="D2163" t="s">
        <v>191</v>
      </c>
      <c r="E2163" t="s">
        <v>192</v>
      </c>
      <c r="G2163" t="str">
        <f>'[1]T&amp;D'!A188</f>
        <v xml:space="preserve">              PM2.5</v>
      </c>
      <c r="H2163" s="4">
        <f ca="1">'[1]T&amp;D'!FO188</f>
        <v>0.20116887505437536</v>
      </c>
      <c r="I2163" t="s">
        <v>127</v>
      </c>
      <c r="N2163" s="2"/>
    </row>
    <row r="2164" spans="1:14" x14ac:dyDescent="0.35">
      <c r="A2164" t="s">
        <v>572</v>
      </c>
      <c r="B2164" t="s">
        <v>190</v>
      </c>
      <c r="C2164" t="s">
        <v>267</v>
      </c>
      <c r="D2164" t="s">
        <v>191</v>
      </c>
      <c r="E2164" t="s">
        <v>192</v>
      </c>
      <c r="G2164" t="str">
        <f>'[1]T&amp;D'!A189</f>
        <v xml:space="preserve">              SOx</v>
      </c>
      <c r="H2164" s="4">
        <f ca="1">'[1]T&amp;D'!FO189</f>
        <v>0.38914719786728907</v>
      </c>
      <c r="I2164" t="s">
        <v>127</v>
      </c>
      <c r="N2164" s="2"/>
    </row>
    <row r="2165" spans="1:14" x14ac:dyDescent="0.35">
      <c r="A2165" t="s">
        <v>572</v>
      </c>
      <c r="B2165" t="s">
        <v>190</v>
      </c>
      <c r="C2165" t="s">
        <v>267</v>
      </c>
      <c r="D2165" t="s">
        <v>191</v>
      </c>
      <c r="E2165" t="s">
        <v>192</v>
      </c>
      <c r="G2165" t="str">
        <f>'[1]T&amp;D'!A190</f>
        <v xml:space="preserve">              BC</v>
      </c>
      <c r="H2165" s="4">
        <f ca="1">'[1]T&amp;D'!FO190</f>
        <v>1.8648538461060973E-2</v>
      </c>
      <c r="I2165" t="s">
        <v>127</v>
      </c>
      <c r="N2165" s="2"/>
    </row>
    <row r="2166" spans="1:14" x14ac:dyDescent="0.35">
      <c r="A2166" t="s">
        <v>572</v>
      </c>
      <c r="B2166" t="s">
        <v>190</v>
      </c>
      <c r="C2166" t="s">
        <v>267</v>
      </c>
      <c r="D2166" t="s">
        <v>191</v>
      </c>
      <c r="E2166" t="s">
        <v>192</v>
      </c>
      <c r="G2166" t="str">
        <f>'[1]T&amp;D'!A191</f>
        <v xml:space="preserve">              OC</v>
      </c>
      <c r="H2166" s="4">
        <f ca="1">'[1]T&amp;D'!FO191</f>
        <v>3.3280777860825055E-2</v>
      </c>
      <c r="I2166" t="s">
        <v>127</v>
      </c>
      <c r="N2166" s="2"/>
    </row>
    <row r="2167" spans="1:14" x14ac:dyDescent="0.35">
      <c r="A2167" t="s">
        <v>572</v>
      </c>
      <c r="B2167" t="s">
        <v>190</v>
      </c>
      <c r="C2167" t="s">
        <v>267</v>
      </c>
      <c r="D2167" t="s">
        <v>191</v>
      </c>
      <c r="E2167" t="s">
        <v>192</v>
      </c>
      <c r="G2167" t="str">
        <f>'[1]T&amp;D'!A192</f>
        <v xml:space="preserve">              CH4</v>
      </c>
      <c r="H2167" s="4">
        <f ca="1">'[1]T&amp;D'!FO192</f>
        <v>8.3553546658270701</v>
      </c>
      <c r="I2167" t="s">
        <v>127</v>
      </c>
      <c r="N2167" s="2"/>
    </row>
    <row r="2168" spans="1:14" x14ac:dyDescent="0.35">
      <c r="A2168" t="s">
        <v>572</v>
      </c>
      <c r="B2168" t="s">
        <v>190</v>
      </c>
      <c r="C2168" t="s">
        <v>267</v>
      </c>
      <c r="D2168" t="s">
        <v>191</v>
      </c>
      <c r="E2168" t="s">
        <v>192</v>
      </c>
      <c r="G2168" t="str">
        <f>'[1]T&amp;D'!A193</f>
        <v xml:space="preserve">              N2O</v>
      </c>
      <c r="H2168" s="4">
        <f ca="1">'[1]T&amp;D'!FO193</f>
        <v>4.1720294788640637E-2</v>
      </c>
      <c r="I2168" t="s">
        <v>127</v>
      </c>
      <c r="N2168" s="2"/>
    </row>
    <row r="2169" spans="1:14" x14ac:dyDescent="0.35">
      <c r="A2169" t="s">
        <v>572</v>
      </c>
      <c r="B2169" t="s">
        <v>190</v>
      </c>
      <c r="C2169" t="s">
        <v>267</v>
      </c>
      <c r="D2169" t="s">
        <v>191</v>
      </c>
      <c r="E2169" t="s">
        <v>192</v>
      </c>
      <c r="G2169" t="str">
        <f>'[1]T&amp;D'!A194</f>
        <v xml:space="preserve">              CO2</v>
      </c>
      <c r="H2169" s="4">
        <f ca="1">'[1]T&amp;D'!FO194</f>
        <v>6663.9387343415901</v>
      </c>
      <c r="I2169" t="s">
        <v>127</v>
      </c>
      <c r="N2169" s="2"/>
    </row>
    <row r="2170" spans="1:14" x14ac:dyDescent="0.35">
      <c r="A2170" t="s">
        <v>572</v>
      </c>
      <c r="B2170" t="s">
        <v>190</v>
      </c>
      <c r="C2170" t="s">
        <v>267</v>
      </c>
      <c r="D2170" t="s">
        <v>191</v>
      </c>
      <c r="E2170" t="s">
        <v>192</v>
      </c>
      <c r="G2170" t="str">
        <f>'[1]T&amp;D'!A195</f>
        <v>Urban Emissions: grams/mmBtu of fuel transported</v>
      </c>
      <c r="H2170" s="4"/>
      <c r="N2170" s="2"/>
    </row>
    <row r="2171" spans="1:14" x14ac:dyDescent="0.35">
      <c r="A2171" t="s">
        <v>572</v>
      </c>
      <c r="B2171" t="s">
        <v>190</v>
      </c>
      <c r="C2171" t="s">
        <v>267</v>
      </c>
      <c r="D2171" t="s">
        <v>191</v>
      </c>
      <c r="E2171" t="s">
        <v>192</v>
      </c>
      <c r="G2171" t="str">
        <f>'[1]T&amp;D'!A196</f>
        <v xml:space="preserve">              VOC</v>
      </c>
      <c r="H2171" s="4">
        <f ca="1">'[1]T&amp;D'!FO196</f>
        <v>0.24628758732054615</v>
      </c>
      <c r="I2171" t="s">
        <v>127</v>
      </c>
      <c r="N2171" s="2"/>
    </row>
    <row r="2172" spans="1:14" x14ac:dyDescent="0.35">
      <c r="A2172" t="s">
        <v>572</v>
      </c>
      <c r="B2172" t="s">
        <v>190</v>
      </c>
      <c r="C2172" t="s">
        <v>267</v>
      </c>
      <c r="D2172" t="s">
        <v>191</v>
      </c>
      <c r="E2172" t="s">
        <v>192</v>
      </c>
      <c r="G2172" t="str">
        <f>'[1]T&amp;D'!A197</f>
        <v xml:space="preserve">              CO</v>
      </c>
      <c r="H2172" s="4">
        <f ca="1">'[1]T&amp;D'!FO197</f>
        <v>0.52442535453460393</v>
      </c>
      <c r="I2172" t="s">
        <v>127</v>
      </c>
      <c r="N2172" s="2"/>
    </row>
    <row r="2173" spans="1:14" x14ac:dyDescent="0.35">
      <c r="A2173" t="s">
        <v>572</v>
      </c>
      <c r="B2173" t="s">
        <v>190</v>
      </c>
      <c r="C2173" t="s">
        <v>267</v>
      </c>
      <c r="D2173" t="s">
        <v>191</v>
      </c>
      <c r="E2173" t="s">
        <v>192</v>
      </c>
      <c r="G2173" t="str">
        <f>'[1]T&amp;D'!A198</f>
        <v xml:space="preserve">              NOx</v>
      </c>
      <c r="H2173" s="4">
        <f ca="1">'[1]T&amp;D'!FO198</f>
        <v>0.46755947828653188</v>
      </c>
      <c r="I2173" t="s">
        <v>127</v>
      </c>
      <c r="N2173" s="2"/>
    </row>
    <row r="2174" spans="1:14" x14ac:dyDescent="0.35">
      <c r="A2174" t="s">
        <v>572</v>
      </c>
      <c r="B2174" t="s">
        <v>190</v>
      </c>
      <c r="C2174" t="s">
        <v>267</v>
      </c>
      <c r="D2174" t="s">
        <v>191</v>
      </c>
      <c r="E2174" t="s">
        <v>192</v>
      </c>
      <c r="G2174" t="str">
        <f>'[1]T&amp;D'!A199</f>
        <v xml:space="preserve">              PM10</v>
      </c>
      <c r="H2174" s="4">
        <f ca="1">'[1]T&amp;D'!FO199</f>
        <v>6.6114649131557873E-2</v>
      </c>
      <c r="I2174" t="s">
        <v>127</v>
      </c>
      <c r="N2174" s="2"/>
    </row>
    <row r="2175" spans="1:14" x14ac:dyDescent="0.35">
      <c r="A2175" t="s">
        <v>572</v>
      </c>
      <c r="B2175" t="s">
        <v>190</v>
      </c>
      <c r="C2175" t="s">
        <v>267</v>
      </c>
      <c r="D2175" t="s">
        <v>191</v>
      </c>
      <c r="E2175" t="s">
        <v>192</v>
      </c>
      <c r="G2175" t="str">
        <f>'[1]T&amp;D'!A200</f>
        <v xml:space="preserve">              PM2.5</v>
      </c>
      <c r="H2175" s="4">
        <f ca="1">'[1]T&amp;D'!FO200</f>
        <v>3.6762897757318405E-2</v>
      </c>
      <c r="I2175" t="s">
        <v>127</v>
      </c>
      <c r="N2175" s="2"/>
    </row>
    <row r="2176" spans="1:14" x14ac:dyDescent="0.35">
      <c r="A2176" t="s">
        <v>572</v>
      </c>
      <c r="B2176" t="s">
        <v>190</v>
      </c>
      <c r="C2176" t="s">
        <v>267</v>
      </c>
      <c r="D2176" t="s">
        <v>191</v>
      </c>
      <c r="E2176" t="s">
        <v>192</v>
      </c>
      <c r="G2176" t="str">
        <f>'[1]T&amp;D'!A201</f>
        <v xml:space="preserve">              SOx</v>
      </c>
      <c r="H2176" s="4">
        <f ca="1">'[1]T&amp;D'!FO201</f>
        <v>6.8244472944830645E-2</v>
      </c>
      <c r="I2176" t="s">
        <v>127</v>
      </c>
      <c r="N2176" s="2"/>
    </row>
    <row r="2177" spans="1:14" x14ac:dyDescent="0.35">
      <c r="A2177" t="s">
        <v>572</v>
      </c>
      <c r="B2177" t="s">
        <v>190</v>
      </c>
      <c r="C2177" t="s">
        <v>267</v>
      </c>
      <c r="D2177" t="s">
        <v>191</v>
      </c>
      <c r="E2177" t="s">
        <v>192</v>
      </c>
      <c r="G2177" t="str">
        <f>'[1]T&amp;D'!A202</f>
        <v xml:space="preserve">              BC</v>
      </c>
      <c r="H2177" s="4">
        <f ca="1">'[1]T&amp;D'!FO202</f>
        <v>4.260974161741325E-3</v>
      </c>
      <c r="I2177" t="s">
        <v>127</v>
      </c>
      <c r="N2177" s="2"/>
    </row>
    <row r="2178" spans="1:14" x14ac:dyDescent="0.35">
      <c r="A2178" t="s">
        <v>572</v>
      </c>
      <c r="B2178" t="s">
        <v>190</v>
      </c>
      <c r="C2178" t="s">
        <v>267</v>
      </c>
      <c r="D2178" t="s">
        <v>191</v>
      </c>
      <c r="E2178" t="s">
        <v>192</v>
      </c>
      <c r="G2178" t="str">
        <f>'[1]T&amp;D'!A203</f>
        <v xml:space="preserve">              OC</v>
      </c>
      <c r="H2178" s="4">
        <f ca="1">'[1]T&amp;D'!FO203</f>
        <v>6.06097543160231E-3</v>
      </c>
      <c r="I2178" t="s">
        <v>127</v>
      </c>
      <c r="N2178" s="2"/>
    </row>
    <row r="2179" spans="1:14" x14ac:dyDescent="0.35">
      <c r="A2179" t="s">
        <v>572</v>
      </c>
      <c r="B2179" t="s">
        <v>44</v>
      </c>
      <c r="C2179" t="s">
        <v>44</v>
      </c>
      <c r="D2179" t="s">
        <v>137</v>
      </c>
      <c r="E2179" t="s">
        <v>122</v>
      </c>
      <c r="G2179" t="str">
        <f>[1]Pyrolysis_IDL!A334</f>
        <v>Energy: Btu/g of material throughput, except as noted</v>
      </c>
      <c r="H2179" s="4"/>
      <c r="J2179" t="s">
        <v>44</v>
      </c>
      <c r="N2179" s="2"/>
    </row>
    <row r="2180" spans="1:14" x14ac:dyDescent="0.35">
      <c r="A2180" t="s">
        <v>572</v>
      </c>
      <c r="B2180" t="s">
        <v>44</v>
      </c>
      <c r="C2180" t="s">
        <v>44</v>
      </c>
      <c r="D2180" t="s">
        <v>137</v>
      </c>
      <c r="E2180" t="s">
        <v>122</v>
      </c>
      <c r="G2180" t="str">
        <f>[1]Pyrolysis_IDL!A335</f>
        <v xml:space="preserve">    Total energy</v>
      </c>
      <c r="H2180" s="4">
        <f ca="1">[1]Pyrolysis_IDL!J335</f>
        <v>109.04669613423722</v>
      </c>
      <c r="I2180" t="s">
        <v>189</v>
      </c>
      <c r="N2180" s="2"/>
    </row>
    <row r="2181" spans="1:14" x14ac:dyDescent="0.35">
      <c r="A2181" t="s">
        <v>572</v>
      </c>
      <c r="B2181" t="s">
        <v>44</v>
      </c>
      <c r="C2181" t="s">
        <v>44</v>
      </c>
      <c r="D2181" t="s">
        <v>137</v>
      </c>
      <c r="E2181" t="s">
        <v>122</v>
      </c>
      <c r="G2181" t="str">
        <f>[1]Pyrolysis_IDL!A336</f>
        <v xml:space="preserve">    Fossil fuels</v>
      </c>
      <c r="H2181" s="4">
        <f ca="1">[1]Pyrolysis_IDL!J336</f>
        <v>104.87436602205632</v>
      </c>
      <c r="I2181" t="s">
        <v>189</v>
      </c>
      <c r="N2181" s="2"/>
    </row>
    <row r="2182" spans="1:14" x14ac:dyDescent="0.35">
      <c r="A2182" t="s">
        <v>572</v>
      </c>
      <c r="B2182" t="s">
        <v>44</v>
      </c>
      <c r="C2182" t="s">
        <v>44</v>
      </c>
      <c r="D2182" t="s">
        <v>137</v>
      </c>
      <c r="E2182" t="s">
        <v>122</v>
      </c>
      <c r="G2182" t="str">
        <f>[1]Pyrolysis_IDL!A337</f>
        <v xml:space="preserve">    Coal</v>
      </c>
      <c r="H2182" s="4">
        <f ca="1">[1]Pyrolysis_IDL!J337</f>
        <v>9.5946328996680688</v>
      </c>
      <c r="I2182" t="s">
        <v>189</v>
      </c>
      <c r="N2182" s="2"/>
    </row>
    <row r="2183" spans="1:14" x14ac:dyDescent="0.35">
      <c r="A2183" t="s">
        <v>572</v>
      </c>
      <c r="B2183" t="s">
        <v>44</v>
      </c>
      <c r="C2183" t="s">
        <v>44</v>
      </c>
      <c r="D2183" t="s">
        <v>137</v>
      </c>
      <c r="E2183" t="s">
        <v>122</v>
      </c>
      <c r="G2183" t="str">
        <f>[1]Pyrolysis_IDL!A338</f>
        <v xml:space="preserve">    Natural gas</v>
      </c>
      <c r="H2183" s="4">
        <f ca="1">[1]Pyrolysis_IDL!J338</f>
        <v>91.205843180216092</v>
      </c>
      <c r="I2183" t="s">
        <v>189</v>
      </c>
      <c r="N2183" s="2"/>
    </row>
    <row r="2184" spans="1:14" x14ac:dyDescent="0.35">
      <c r="A2184" t="s">
        <v>572</v>
      </c>
      <c r="B2184" t="s">
        <v>44</v>
      </c>
      <c r="C2184" t="s">
        <v>44</v>
      </c>
      <c r="D2184" t="s">
        <v>137</v>
      </c>
      <c r="E2184" t="s">
        <v>122</v>
      </c>
      <c r="G2184" t="str">
        <f>[1]Pyrolysis_IDL!A339</f>
        <v xml:space="preserve">    Petroleum</v>
      </c>
      <c r="H2184" s="4">
        <f ca="1">[1]Pyrolysis_IDL!J339</f>
        <v>4.0738899421721513</v>
      </c>
      <c r="I2184" t="s">
        <v>189</v>
      </c>
      <c r="N2184" s="2"/>
    </row>
    <row r="2185" spans="1:14" x14ac:dyDescent="0.35">
      <c r="A2185" t="s">
        <v>572</v>
      </c>
      <c r="B2185" t="s">
        <v>44</v>
      </c>
      <c r="C2185" t="s">
        <v>44</v>
      </c>
      <c r="D2185" t="s">
        <v>137</v>
      </c>
      <c r="E2185" t="s">
        <v>122</v>
      </c>
      <c r="G2185" t="str">
        <f>[1]Pyrolysis_IDL!A340</f>
        <v>Water consumption (gal/g)</v>
      </c>
      <c r="H2185" s="4">
        <f ca="1">[1]Pyrolysis_IDL!J340</f>
        <v>3.1394141906213673E-3</v>
      </c>
      <c r="I2185" t="s">
        <v>139</v>
      </c>
      <c r="N2185" s="2"/>
    </row>
    <row r="2186" spans="1:14" x14ac:dyDescent="0.35">
      <c r="A2186" t="s">
        <v>572</v>
      </c>
      <c r="B2186" t="s">
        <v>44</v>
      </c>
      <c r="C2186" t="s">
        <v>44</v>
      </c>
      <c r="D2186" t="s">
        <v>137</v>
      </c>
      <c r="E2186" t="s">
        <v>122</v>
      </c>
      <c r="G2186" t="str">
        <f>[1]Pyrolysis_IDL!A341</f>
        <v>Total emissions: grams/g of material throughput, except as noted</v>
      </c>
      <c r="H2186" s="4"/>
      <c r="N2186" s="2"/>
    </row>
    <row r="2187" spans="1:14" x14ac:dyDescent="0.35">
      <c r="A2187" t="s">
        <v>572</v>
      </c>
      <c r="B2187" t="s">
        <v>44</v>
      </c>
      <c r="C2187" t="s">
        <v>44</v>
      </c>
      <c r="D2187" t="s">
        <v>137</v>
      </c>
      <c r="E2187" t="s">
        <v>122</v>
      </c>
      <c r="G2187" t="str">
        <f>[1]Pyrolysis_IDL!A342</f>
        <v xml:space="preserve">     VOC</v>
      </c>
      <c r="H2187" s="4">
        <f ca="1">[1]Pyrolysis_IDL!J342</f>
        <v>1.5431599893793923E-3</v>
      </c>
      <c r="I2187" t="s">
        <v>140</v>
      </c>
      <c r="N2187" s="2"/>
    </row>
    <row r="2188" spans="1:14" x14ac:dyDescent="0.35">
      <c r="A2188" t="s">
        <v>572</v>
      </c>
      <c r="B2188" t="s">
        <v>44</v>
      </c>
      <c r="C2188" t="s">
        <v>44</v>
      </c>
      <c r="D2188" t="s">
        <v>137</v>
      </c>
      <c r="E2188" t="s">
        <v>122</v>
      </c>
      <c r="G2188" t="str">
        <f>[1]Pyrolysis_IDL!A343</f>
        <v xml:space="preserve">     CO</v>
      </c>
      <c r="H2188" s="4">
        <f ca="1">[1]Pyrolysis_IDL!J343</f>
        <v>5.4434477259279832E-3</v>
      </c>
      <c r="I2188" t="s">
        <v>140</v>
      </c>
      <c r="N2188" s="2"/>
    </row>
    <row r="2189" spans="1:14" x14ac:dyDescent="0.35">
      <c r="A2189" t="s">
        <v>572</v>
      </c>
      <c r="B2189" t="s">
        <v>44</v>
      </c>
      <c r="C2189" t="s">
        <v>44</v>
      </c>
      <c r="D2189" t="s">
        <v>137</v>
      </c>
      <c r="E2189" t="s">
        <v>122</v>
      </c>
      <c r="G2189" t="str">
        <f>[1]Pyrolysis_IDL!A344</f>
        <v xml:space="preserve">     NOx</v>
      </c>
      <c r="H2189" s="4">
        <f ca="1">[1]Pyrolysis_IDL!J344</f>
        <v>7.1749313337834001E-3</v>
      </c>
      <c r="I2189" t="s">
        <v>140</v>
      </c>
      <c r="N2189" s="2"/>
    </row>
    <row r="2190" spans="1:14" x14ac:dyDescent="0.35">
      <c r="A2190" t="s">
        <v>572</v>
      </c>
      <c r="B2190" t="s">
        <v>44</v>
      </c>
      <c r="C2190" t="s">
        <v>44</v>
      </c>
      <c r="D2190" t="s">
        <v>137</v>
      </c>
      <c r="E2190" t="s">
        <v>122</v>
      </c>
      <c r="G2190" t="str">
        <f>[1]Pyrolysis_IDL!A345</f>
        <v xml:space="preserve">     PM10</v>
      </c>
      <c r="H2190" s="4">
        <f ca="1">[1]Pyrolysis_IDL!J345</f>
        <v>6.432978764423443E-4</v>
      </c>
      <c r="I2190" t="s">
        <v>140</v>
      </c>
      <c r="N2190" s="2"/>
    </row>
    <row r="2191" spans="1:14" x14ac:dyDescent="0.35">
      <c r="A2191" t="s">
        <v>572</v>
      </c>
      <c r="B2191" t="s">
        <v>44</v>
      </c>
      <c r="C2191" t="s">
        <v>44</v>
      </c>
      <c r="D2191" t="s">
        <v>137</v>
      </c>
      <c r="E2191" t="s">
        <v>122</v>
      </c>
      <c r="G2191" t="str">
        <f>[1]Pyrolysis_IDL!A346</f>
        <v xml:space="preserve">     PM2.5</v>
      </c>
      <c r="H2191" s="4">
        <f ca="1">[1]Pyrolysis_IDL!J346</f>
        <v>5.1501845087628098E-4</v>
      </c>
      <c r="I2191" t="s">
        <v>140</v>
      </c>
      <c r="N2191" s="2"/>
    </row>
    <row r="2192" spans="1:14" x14ac:dyDescent="0.35">
      <c r="A2192" t="s">
        <v>572</v>
      </c>
      <c r="B2192" t="s">
        <v>44</v>
      </c>
      <c r="C2192" t="s">
        <v>44</v>
      </c>
      <c r="D2192" t="s">
        <v>137</v>
      </c>
      <c r="E2192" t="s">
        <v>122</v>
      </c>
      <c r="G2192" t="str">
        <f>[1]Pyrolysis_IDL!A347</f>
        <v xml:space="preserve">     SOx</v>
      </c>
      <c r="H2192" s="4">
        <f ca="1">[1]Pyrolysis_IDL!J347</f>
        <v>4.4629078148180606E-3</v>
      </c>
      <c r="I2192" t="s">
        <v>140</v>
      </c>
      <c r="N2192" s="2"/>
    </row>
    <row r="2193" spans="1:14" x14ac:dyDescent="0.35">
      <c r="A2193" t="s">
        <v>572</v>
      </c>
      <c r="B2193" t="s">
        <v>44</v>
      </c>
      <c r="C2193" t="s">
        <v>44</v>
      </c>
      <c r="D2193" t="s">
        <v>137</v>
      </c>
      <c r="E2193" t="s">
        <v>122</v>
      </c>
      <c r="G2193" t="str">
        <f>[1]Pyrolysis_IDL!A348</f>
        <v xml:space="preserve">     BC</v>
      </c>
      <c r="H2193" s="4">
        <f ca="1">[1]Pyrolysis_IDL!J348</f>
        <v>6.1317382638754336E-5</v>
      </c>
      <c r="I2193" t="s">
        <v>140</v>
      </c>
      <c r="N2193" s="2"/>
    </row>
    <row r="2194" spans="1:14" x14ac:dyDescent="0.35">
      <c r="A2194" t="s">
        <v>572</v>
      </c>
      <c r="B2194" t="s">
        <v>44</v>
      </c>
      <c r="C2194" t="s">
        <v>44</v>
      </c>
      <c r="D2194" t="s">
        <v>137</v>
      </c>
      <c r="E2194" t="s">
        <v>122</v>
      </c>
      <c r="G2194" t="str">
        <f>[1]Pyrolysis_IDL!A349</f>
        <v xml:space="preserve">     OC</v>
      </c>
      <c r="H2194" s="4">
        <f ca="1">[1]Pyrolysis_IDL!J349</f>
        <v>1.5708810876714495E-4</v>
      </c>
      <c r="I2194" t="s">
        <v>140</v>
      </c>
      <c r="N2194" s="2"/>
    </row>
    <row r="2195" spans="1:14" x14ac:dyDescent="0.35">
      <c r="A2195" t="s">
        <v>572</v>
      </c>
      <c r="B2195" t="s">
        <v>44</v>
      </c>
      <c r="C2195" t="s">
        <v>44</v>
      </c>
      <c r="D2195" t="s">
        <v>137</v>
      </c>
      <c r="E2195" t="s">
        <v>122</v>
      </c>
      <c r="G2195" t="str">
        <f>[1]Pyrolysis_IDL!A350</f>
        <v xml:space="preserve">     CH4</v>
      </c>
      <c r="H2195" s="4">
        <f ca="1">[1]Pyrolysis_IDL!J350</f>
        <v>1.9796725930204113E-2</v>
      </c>
      <c r="I2195" t="s">
        <v>140</v>
      </c>
      <c r="N2195" s="2"/>
    </row>
    <row r="2196" spans="1:14" x14ac:dyDescent="0.35">
      <c r="A2196" t="s">
        <v>572</v>
      </c>
      <c r="B2196" t="s">
        <v>44</v>
      </c>
      <c r="C2196" t="s">
        <v>44</v>
      </c>
      <c r="D2196" t="s">
        <v>137</v>
      </c>
      <c r="E2196" t="s">
        <v>122</v>
      </c>
      <c r="G2196" t="str">
        <f>[1]Pyrolysis_IDL!A351</f>
        <v xml:space="preserve">     N2O</v>
      </c>
      <c r="H2196" s="4">
        <f ca="1">[1]Pyrolysis_IDL!J351</f>
        <v>1.4930359973927706E-4</v>
      </c>
      <c r="I2196" t="s">
        <v>140</v>
      </c>
      <c r="N2196" s="2"/>
    </row>
    <row r="2197" spans="1:14" x14ac:dyDescent="0.35">
      <c r="A2197" t="s">
        <v>572</v>
      </c>
      <c r="B2197" t="s">
        <v>44</v>
      </c>
      <c r="C2197" t="s">
        <v>44</v>
      </c>
      <c r="D2197" t="s">
        <v>137</v>
      </c>
      <c r="E2197" t="s">
        <v>122</v>
      </c>
      <c r="G2197" t="str">
        <f>[1]Pyrolysis_IDL!A352</f>
        <v xml:space="preserve">     CO2</v>
      </c>
      <c r="H2197" s="4">
        <f ca="1">[1]Pyrolysis_IDL!J352</f>
        <v>6.1237428591799903</v>
      </c>
      <c r="I2197" t="s">
        <v>140</v>
      </c>
      <c r="N2197" s="2"/>
    </row>
    <row r="2198" spans="1:14" x14ac:dyDescent="0.35">
      <c r="A2198" t="s">
        <v>572</v>
      </c>
      <c r="B2198" t="s">
        <v>44</v>
      </c>
      <c r="C2198" t="s">
        <v>44</v>
      </c>
      <c r="D2198" t="s">
        <v>137</v>
      </c>
      <c r="E2198" t="s">
        <v>122</v>
      </c>
      <c r="G2198" t="str">
        <f>[1]Pyrolysis_IDL!A353</f>
        <v>Urban emissions: grams/g of material throughput, except as noted</v>
      </c>
      <c r="H2198" s="4"/>
      <c r="N2198" s="2"/>
    </row>
    <row r="2199" spans="1:14" x14ac:dyDescent="0.35">
      <c r="A2199" t="s">
        <v>572</v>
      </c>
      <c r="B2199" t="s">
        <v>44</v>
      </c>
      <c r="C2199" t="s">
        <v>44</v>
      </c>
      <c r="D2199" t="s">
        <v>137</v>
      </c>
      <c r="E2199" t="s">
        <v>122</v>
      </c>
      <c r="G2199" t="str">
        <f>[1]Pyrolysis_IDL!A354</f>
        <v xml:space="preserve">     VOC</v>
      </c>
      <c r="H2199" s="4">
        <f ca="1">[1]Pyrolysis_IDL!J354</f>
        <v>1.2235049514708622E-4</v>
      </c>
      <c r="I2199" t="s">
        <v>140</v>
      </c>
      <c r="N2199" s="2"/>
    </row>
    <row r="2200" spans="1:14" x14ac:dyDescent="0.35">
      <c r="A2200" t="s">
        <v>572</v>
      </c>
      <c r="B2200" t="s">
        <v>44</v>
      </c>
      <c r="C2200" t="s">
        <v>44</v>
      </c>
      <c r="D2200" t="s">
        <v>137</v>
      </c>
      <c r="E2200" t="s">
        <v>122</v>
      </c>
      <c r="G2200" t="str">
        <f>[1]Pyrolysis_IDL!A355</f>
        <v xml:space="preserve">     CO</v>
      </c>
      <c r="H2200" s="4">
        <f ca="1">[1]Pyrolysis_IDL!J355</f>
        <v>3.1536390497910704E-4</v>
      </c>
      <c r="I2200" t="s">
        <v>140</v>
      </c>
      <c r="N2200" s="2"/>
    </row>
    <row r="2201" spans="1:14" x14ac:dyDescent="0.35">
      <c r="A2201" t="s">
        <v>572</v>
      </c>
      <c r="B2201" t="s">
        <v>44</v>
      </c>
      <c r="C2201" t="s">
        <v>44</v>
      </c>
      <c r="D2201" t="s">
        <v>137</v>
      </c>
      <c r="E2201" t="s">
        <v>122</v>
      </c>
      <c r="G2201" t="str">
        <f>[1]Pyrolysis_IDL!A356</f>
        <v xml:space="preserve">     NOx</v>
      </c>
      <c r="H2201" s="4">
        <f ca="1">[1]Pyrolysis_IDL!J356</f>
        <v>4.7874051588064963E-4</v>
      </c>
      <c r="I2201" t="s">
        <v>140</v>
      </c>
      <c r="N2201" s="2"/>
    </row>
    <row r="2202" spans="1:14" x14ac:dyDescent="0.35">
      <c r="A2202" t="s">
        <v>572</v>
      </c>
      <c r="B2202" t="s">
        <v>44</v>
      </c>
      <c r="C2202" t="s">
        <v>44</v>
      </c>
      <c r="D2202" t="s">
        <v>137</v>
      </c>
      <c r="E2202" t="s">
        <v>122</v>
      </c>
      <c r="G2202" t="str">
        <f>[1]Pyrolysis_IDL!A357</f>
        <v xml:space="preserve">     PM10</v>
      </c>
      <c r="H2202" s="4">
        <f ca="1">[1]Pyrolysis_IDL!J357</f>
        <v>2.8762780419440423E-5</v>
      </c>
      <c r="I2202" t="s">
        <v>140</v>
      </c>
      <c r="N2202" s="2"/>
    </row>
    <row r="2203" spans="1:14" x14ac:dyDescent="0.35">
      <c r="A2203" t="s">
        <v>572</v>
      </c>
      <c r="B2203" t="s">
        <v>44</v>
      </c>
      <c r="C2203" t="s">
        <v>44</v>
      </c>
      <c r="D2203" t="s">
        <v>137</v>
      </c>
      <c r="E2203" t="s">
        <v>122</v>
      </c>
      <c r="G2203" t="str">
        <f>[1]Pyrolysis_IDL!A358</f>
        <v xml:space="preserve">     PM2.5</v>
      </c>
      <c r="H2203" s="4">
        <f ca="1">[1]Pyrolysis_IDL!J358</f>
        <v>2.5327669097120364E-5</v>
      </c>
      <c r="I2203" t="s">
        <v>140</v>
      </c>
      <c r="N2203" s="2"/>
    </row>
    <row r="2204" spans="1:14" x14ac:dyDescent="0.35">
      <c r="A2204" t="s">
        <v>572</v>
      </c>
      <c r="B2204" t="s">
        <v>44</v>
      </c>
      <c r="C2204" t="s">
        <v>44</v>
      </c>
      <c r="D2204" t="s">
        <v>137</v>
      </c>
      <c r="E2204" t="s">
        <v>122</v>
      </c>
      <c r="G2204" t="str">
        <f>[1]Pyrolysis_IDL!A359</f>
        <v xml:space="preserve">     SOx</v>
      </c>
      <c r="H2204" s="4">
        <f ca="1">[1]Pyrolysis_IDL!J359</f>
        <v>1.515872806927338E-4</v>
      </c>
      <c r="I2204" t="s">
        <v>140</v>
      </c>
      <c r="N2204" s="2"/>
    </row>
    <row r="2205" spans="1:14" x14ac:dyDescent="0.35">
      <c r="A2205" t="s">
        <v>572</v>
      </c>
      <c r="B2205" t="s">
        <v>44</v>
      </c>
      <c r="C2205" t="s">
        <v>44</v>
      </c>
      <c r="D2205" t="s">
        <v>137</v>
      </c>
      <c r="E2205" t="s">
        <v>122</v>
      </c>
      <c r="G2205" t="str">
        <f>[1]Pyrolysis_IDL!A360</f>
        <v xml:space="preserve">     BC</v>
      </c>
      <c r="H2205" s="4">
        <f ca="1">[1]Pyrolysis_IDL!J360</f>
        <v>1.7208674959907658E-6</v>
      </c>
      <c r="I2205" t="s">
        <v>140</v>
      </c>
      <c r="N2205" s="2"/>
    </row>
    <row r="2206" spans="1:14" x14ac:dyDescent="0.35">
      <c r="A2206" t="s">
        <v>572</v>
      </c>
      <c r="B2206" t="s">
        <v>44</v>
      </c>
      <c r="C2206" t="s">
        <v>44</v>
      </c>
      <c r="D2206" t="s">
        <v>137</v>
      </c>
      <c r="E2206" t="s">
        <v>122</v>
      </c>
      <c r="G2206" t="str">
        <f>[1]Pyrolysis_IDL!A361</f>
        <v xml:space="preserve">     OC</v>
      </c>
      <c r="H2206" s="4">
        <f ca="1">[1]Pyrolysis_IDL!J361</f>
        <v>7.6272546065395258E-6</v>
      </c>
      <c r="I2206" t="s">
        <v>140</v>
      </c>
      <c r="N2206" s="2"/>
    </row>
    <row r="2207" spans="1:14" x14ac:dyDescent="0.35">
      <c r="A2207" t="s">
        <v>575</v>
      </c>
      <c r="B2207" t="s">
        <v>50</v>
      </c>
      <c r="C2207" t="s">
        <v>50</v>
      </c>
      <c r="D2207" t="s">
        <v>155</v>
      </c>
      <c r="E2207" t="s">
        <v>122</v>
      </c>
      <c r="G2207" t="str">
        <f>[1]Inputs!E1467</f>
        <v>Energy Use: mmBtu per ton</v>
      </c>
      <c r="H2207" s="4"/>
      <c r="N2207" s="2"/>
    </row>
    <row r="2208" spans="1:14" x14ac:dyDescent="0.35">
      <c r="A2208" t="s">
        <v>575</v>
      </c>
      <c r="B2208" t="s">
        <v>50</v>
      </c>
      <c r="C2208" t="s">
        <v>50</v>
      </c>
      <c r="D2208" t="s">
        <v>155</v>
      </c>
      <c r="E2208" t="s">
        <v>122</v>
      </c>
      <c r="G2208" t="str">
        <f>[1]Inputs!E1468</f>
        <v xml:space="preserve">    Total energy</v>
      </c>
      <c r="H2208" s="4">
        <f>[1]Inputs!AX1468</f>
        <v>0.51148700902194966</v>
      </c>
      <c r="I2208" t="s">
        <v>125</v>
      </c>
      <c r="N2208" s="2"/>
    </row>
    <row r="2209" spans="1:14" x14ac:dyDescent="0.35">
      <c r="A2209" t="s">
        <v>575</v>
      </c>
      <c r="B2209" t="s">
        <v>50</v>
      </c>
      <c r="C2209" t="s">
        <v>50</v>
      </c>
      <c r="D2209" t="s">
        <v>155</v>
      </c>
      <c r="E2209" t="s">
        <v>122</v>
      </c>
      <c r="G2209" t="str">
        <f>[1]Inputs!E1469</f>
        <v xml:space="preserve">    Fossil fuels</v>
      </c>
      <c r="H2209" s="4">
        <f>[1]Inputs!AX1469</f>
        <v>0.42570725825941902</v>
      </c>
      <c r="I2209" t="s">
        <v>125</v>
      </c>
      <c r="N2209" s="2"/>
    </row>
    <row r="2210" spans="1:14" x14ac:dyDescent="0.35">
      <c r="A2210" t="s">
        <v>575</v>
      </c>
      <c r="B2210" t="s">
        <v>50</v>
      </c>
      <c r="C2210" t="s">
        <v>50</v>
      </c>
      <c r="D2210" t="s">
        <v>155</v>
      </c>
      <c r="E2210" t="s">
        <v>122</v>
      </c>
      <c r="G2210" t="str">
        <f>[1]Inputs!E1470</f>
        <v xml:space="preserve">    Coal</v>
      </c>
      <c r="H2210" s="4">
        <f>[1]Inputs!AX1470</f>
        <v>0.14595019719811383</v>
      </c>
      <c r="I2210" t="s">
        <v>125</v>
      </c>
      <c r="N2210" s="2"/>
    </row>
    <row r="2211" spans="1:14" x14ac:dyDescent="0.35">
      <c r="A2211" t="s">
        <v>575</v>
      </c>
      <c r="B2211" t="s">
        <v>50</v>
      </c>
      <c r="C2211" t="s">
        <v>50</v>
      </c>
      <c r="D2211" t="s">
        <v>155</v>
      </c>
      <c r="E2211" t="s">
        <v>122</v>
      </c>
      <c r="G2211" t="str">
        <f>[1]Inputs!E1471</f>
        <v xml:space="preserve">    Natural gas</v>
      </c>
      <c r="H2211" s="4">
        <f>[1]Inputs!AX1471</f>
        <v>0.27535288625839038</v>
      </c>
      <c r="I2211" t="s">
        <v>125</v>
      </c>
      <c r="N2211" s="2"/>
    </row>
    <row r="2212" spans="1:14" x14ac:dyDescent="0.35">
      <c r="A2212" t="s">
        <v>575</v>
      </c>
      <c r="B2212" t="s">
        <v>50</v>
      </c>
      <c r="C2212" t="s">
        <v>50</v>
      </c>
      <c r="D2212" t="s">
        <v>155</v>
      </c>
      <c r="E2212" t="s">
        <v>122</v>
      </c>
      <c r="G2212" t="str">
        <f>[1]Inputs!E1472</f>
        <v xml:space="preserve">    Petroleum</v>
      </c>
      <c r="H2212" s="4">
        <f>[1]Inputs!AX1472</f>
        <v>4.4041748029147619E-3</v>
      </c>
      <c r="I2212" t="s">
        <v>125</v>
      </c>
      <c r="N2212" s="2"/>
    </row>
    <row r="2213" spans="1:14" x14ac:dyDescent="0.35">
      <c r="A2213" t="s">
        <v>575</v>
      </c>
      <c r="B2213" t="s">
        <v>50</v>
      </c>
      <c r="C2213" t="s">
        <v>50</v>
      </c>
      <c r="D2213" t="s">
        <v>155</v>
      </c>
      <c r="E2213" t="s">
        <v>122</v>
      </c>
      <c r="G2213" t="str">
        <f>[1]Inputs!E1473</f>
        <v>Water consumption</v>
      </c>
      <c r="H2213" s="4">
        <f>[1]Inputs!AX1473</f>
        <v>212.56881398200426</v>
      </c>
      <c r="I2213" t="s">
        <v>182</v>
      </c>
      <c r="N2213" s="2"/>
    </row>
    <row r="2214" spans="1:14" x14ac:dyDescent="0.35">
      <c r="A2214" t="s">
        <v>575</v>
      </c>
      <c r="B2214" t="s">
        <v>50</v>
      </c>
      <c r="C2214" t="s">
        <v>50</v>
      </c>
      <c r="D2214" t="s">
        <v>155</v>
      </c>
      <c r="E2214" t="s">
        <v>122</v>
      </c>
      <c r="G2214" t="str">
        <f>[1]Inputs!E1474</f>
        <v>Total Emissions: grams per ton</v>
      </c>
      <c r="H2214" s="4"/>
      <c r="N2214" s="2"/>
    </row>
    <row r="2215" spans="1:14" x14ac:dyDescent="0.35">
      <c r="A2215" t="s">
        <v>575</v>
      </c>
      <c r="B2215" t="s">
        <v>50</v>
      </c>
      <c r="C2215" t="s">
        <v>50</v>
      </c>
      <c r="D2215" t="s">
        <v>155</v>
      </c>
      <c r="E2215" t="s">
        <v>122</v>
      </c>
      <c r="G2215" t="str">
        <f>[1]Inputs!E1475</f>
        <v xml:space="preserve">    VOC</v>
      </c>
      <c r="H2215" s="4">
        <f>[1]Inputs!AX1475</f>
        <v>4.2149642579532394</v>
      </c>
      <c r="I2215" t="s">
        <v>127</v>
      </c>
      <c r="N2215" s="2"/>
    </row>
    <row r="2216" spans="1:14" x14ac:dyDescent="0.35">
      <c r="A2216" t="s">
        <v>575</v>
      </c>
      <c r="B2216" t="s">
        <v>50</v>
      </c>
      <c r="C2216" t="s">
        <v>50</v>
      </c>
      <c r="D2216" t="s">
        <v>155</v>
      </c>
      <c r="E2216" t="s">
        <v>122</v>
      </c>
      <c r="G2216" t="str">
        <f>[1]Inputs!E1476</f>
        <v xml:space="preserve">    CO</v>
      </c>
      <c r="H2216" s="4">
        <f>[1]Inputs!AX1476</f>
        <v>15.940429202897528</v>
      </c>
      <c r="I2216" t="s">
        <v>127</v>
      </c>
      <c r="N2216" s="2"/>
    </row>
    <row r="2217" spans="1:14" x14ac:dyDescent="0.35">
      <c r="A2217" t="s">
        <v>575</v>
      </c>
      <c r="B2217" t="s">
        <v>50</v>
      </c>
      <c r="C2217" t="s">
        <v>50</v>
      </c>
      <c r="D2217" t="s">
        <v>155</v>
      </c>
      <c r="E2217" t="s">
        <v>122</v>
      </c>
      <c r="G2217" t="str">
        <f>[1]Inputs!E1477</f>
        <v xml:space="preserve">    NOx</v>
      </c>
      <c r="H2217" s="4">
        <f>[1]Inputs!AX1477</f>
        <v>26.598124888658987</v>
      </c>
      <c r="I2217" t="s">
        <v>127</v>
      </c>
      <c r="N2217" s="2"/>
    </row>
    <row r="2218" spans="1:14" x14ac:dyDescent="0.35">
      <c r="A2218" t="s">
        <v>575</v>
      </c>
      <c r="B2218" t="s">
        <v>50</v>
      </c>
      <c r="C2218" t="s">
        <v>50</v>
      </c>
      <c r="D2218" t="s">
        <v>155</v>
      </c>
      <c r="E2218" t="s">
        <v>122</v>
      </c>
      <c r="G2218" t="str">
        <f>[1]Inputs!E1478</f>
        <v xml:space="preserve">    PM10</v>
      </c>
      <c r="H2218" s="4">
        <f>[1]Inputs!AX1478</f>
        <v>3.302230989621183</v>
      </c>
      <c r="I2218" t="s">
        <v>127</v>
      </c>
      <c r="N2218" s="2"/>
    </row>
    <row r="2219" spans="1:14" x14ac:dyDescent="0.35">
      <c r="A2219" t="s">
        <v>575</v>
      </c>
      <c r="B2219" t="s">
        <v>50</v>
      </c>
      <c r="C2219" t="s">
        <v>50</v>
      </c>
      <c r="D2219" t="s">
        <v>155</v>
      </c>
      <c r="E2219" t="s">
        <v>122</v>
      </c>
      <c r="G2219" t="str">
        <f>[1]Inputs!E1479</f>
        <v xml:space="preserve">    PM2.5</v>
      </c>
      <c r="H2219" s="4">
        <f>[1]Inputs!AX1479</f>
        <v>1.9631468791547266</v>
      </c>
      <c r="I2219" t="s">
        <v>127</v>
      </c>
      <c r="N2219" s="2"/>
    </row>
    <row r="2220" spans="1:14" x14ac:dyDescent="0.35">
      <c r="A2220" t="s">
        <v>575</v>
      </c>
      <c r="B2220" t="s">
        <v>50</v>
      </c>
      <c r="C2220" t="s">
        <v>50</v>
      </c>
      <c r="D2220" t="s">
        <v>155</v>
      </c>
      <c r="E2220" t="s">
        <v>122</v>
      </c>
      <c r="G2220" t="str">
        <f>[1]Inputs!E1480</f>
        <v xml:space="preserve">    SOx</v>
      </c>
      <c r="H2220" s="4">
        <f>[1]Inputs!AX1480</f>
        <v>55633.346003835817</v>
      </c>
      <c r="I2220" t="s">
        <v>127</v>
      </c>
      <c r="N2220" s="2"/>
    </row>
    <row r="2221" spans="1:14" x14ac:dyDescent="0.35">
      <c r="A2221" t="s">
        <v>575</v>
      </c>
      <c r="B2221" t="s">
        <v>50</v>
      </c>
      <c r="C2221" t="s">
        <v>50</v>
      </c>
      <c r="D2221" t="s">
        <v>155</v>
      </c>
      <c r="E2221" t="s">
        <v>122</v>
      </c>
      <c r="G2221" t="str">
        <f>[1]Inputs!E1481</f>
        <v xml:space="preserve">    BC</v>
      </c>
      <c r="H2221" s="4">
        <f>[1]Inputs!AX1481</f>
        <v>0.14248289930054647</v>
      </c>
      <c r="I2221" t="s">
        <v>127</v>
      </c>
      <c r="N2221" s="2"/>
    </row>
    <row r="2222" spans="1:14" x14ac:dyDescent="0.35">
      <c r="A2222" t="s">
        <v>575</v>
      </c>
      <c r="B2222" t="s">
        <v>50</v>
      </c>
      <c r="C2222" t="s">
        <v>50</v>
      </c>
      <c r="D2222" t="s">
        <v>155</v>
      </c>
      <c r="E2222" t="s">
        <v>122</v>
      </c>
      <c r="G2222" t="str">
        <f>[1]Inputs!E1482</f>
        <v xml:space="preserve">    OC</v>
      </c>
      <c r="H2222" s="4">
        <f>[1]Inputs!AX1482</f>
        <v>0.55912469325324932</v>
      </c>
      <c r="I2222" t="s">
        <v>127</v>
      </c>
      <c r="N2222" s="2"/>
    </row>
    <row r="2223" spans="1:14" x14ac:dyDescent="0.35">
      <c r="A2223" t="s">
        <v>575</v>
      </c>
      <c r="B2223" t="s">
        <v>50</v>
      </c>
      <c r="C2223" t="s">
        <v>50</v>
      </c>
      <c r="D2223" t="s">
        <v>155</v>
      </c>
      <c r="E2223" t="s">
        <v>122</v>
      </c>
      <c r="G2223" t="str">
        <f>[1]Inputs!E1483</f>
        <v xml:space="preserve">    CH4</v>
      </c>
      <c r="H2223" s="4">
        <f>[1]Inputs!AX1483</f>
        <v>73.715989729723745</v>
      </c>
      <c r="I2223" t="s">
        <v>127</v>
      </c>
      <c r="N2223" s="2"/>
    </row>
    <row r="2224" spans="1:14" x14ac:dyDescent="0.35">
      <c r="A2224" t="s">
        <v>575</v>
      </c>
      <c r="B2224" t="s">
        <v>50</v>
      </c>
      <c r="C2224" t="s">
        <v>50</v>
      </c>
      <c r="D2224" t="s">
        <v>155</v>
      </c>
      <c r="E2224" t="s">
        <v>122</v>
      </c>
      <c r="G2224" t="str">
        <f>[1]Inputs!E1484</f>
        <v xml:space="preserve">    N2O</v>
      </c>
      <c r="H2224" s="4">
        <f>[1]Inputs!AX1484</f>
        <v>0.69077725887298036</v>
      </c>
      <c r="I2224" t="s">
        <v>127</v>
      </c>
      <c r="N2224" s="2"/>
    </row>
    <row r="2225" spans="1:14" x14ac:dyDescent="0.35">
      <c r="A2225" t="s">
        <v>575</v>
      </c>
      <c r="B2225" t="s">
        <v>50</v>
      </c>
      <c r="C2225" t="s">
        <v>50</v>
      </c>
      <c r="D2225" t="s">
        <v>155</v>
      </c>
      <c r="E2225" t="s">
        <v>122</v>
      </c>
      <c r="G2225" t="str">
        <f>[1]Inputs!E1485</f>
        <v xml:space="preserve">    CO2</v>
      </c>
      <c r="H2225" s="4">
        <f>[1]Inputs!AX1485</f>
        <v>31309.985274216062</v>
      </c>
      <c r="I2225" t="s">
        <v>127</v>
      </c>
      <c r="N2225" s="2"/>
    </row>
    <row r="2226" spans="1:14" x14ac:dyDescent="0.35">
      <c r="A2226" t="s">
        <v>575</v>
      </c>
      <c r="B2226" t="s">
        <v>50</v>
      </c>
      <c r="C2226" t="s">
        <v>50</v>
      </c>
      <c r="D2226" t="s">
        <v>155</v>
      </c>
      <c r="E2226" t="s">
        <v>122</v>
      </c>
      <c r="G2226" t="str">
        <f>[1]Inputs!E1486</f>
        <v xml:space="preserve">    CO2 (w/ C in VOC &amp; CO)</v>
      </c>
      <c r="H2226" s="4">
        <f>[1]Inputs!AX1486</f>
        <v>31348.171158710284</v>
      </c>
      <c r="I2226" t="s">
        <v>127</v>
      </c>
      <c r="N2226" s="2"/>
    </row>
    <row r="2227" spans="1:14" x14ac:dyDescent="0.35">
      <c r="A2227" t="s">
        <v>575</v>
      </c>
      <c r="B2227" t="s">
        <v>50</v>
      </c>
      <c r="C2227" t="s">
        <v>50</v>
      </c>
      <c r="D2227" t="s">
        <v>155</v>
      </c>
      <c r="E2227" t="s">
        <v>122</v>
      </c>
      <c r="G2227" t="str">
        <f>[1]Inputs!E1487</f>
        <v xml:space="preserve">    GHGs</v>
      </c>
      <c r="H2227" s="4">
        <f>[1]Inputs!AX1487</f>
        <v>33733.489844328375</v>
      </c>
      <c r="I2227" t="s">
        <v>127</v>
      </c>
      <c r="N2227" s="2"/>
    </row>
    <row r="2228" spans="1:14" x14ac:dyDescent="0.35">
      <c r="A2228" t="s">
        <v>575</v>
      </c>
      <c r="B2228" t="s">
        <v>50</v>
      </c>
      <c r="C2228" t="s">
        <v>50</v>
      </c>
      <c r="D2228" t="s">
        <v>155</v>
      </c>
      <c r="E2228" t="s">
        <v>122</v>
      </c>
      <c r="G2228" t="str">
        <f>[1]Inputs!E1488</f>
        <v>Urban Emissions: grams per ton</v>
      </c>
      <c r="H2228" s="4"/>
      <c r="N2228" s="2"/>
    </row>
    <row r="2229" spans="1:14" x14ac:dyDescent="0.35">
      <c r="A2229" t="s">
        <v>575</v>
      </c>
      <c r="B2229" t="s">
        <v>50</v>
      </c>
      <c r="C2229" t="s">
        <v>50</v>
      </c>
      <c r="D2229" t="s">
        <v>155</v>
      </c>
      <c r="E2229" t="s">
        <v>122</v>
      </c>
      <c r="G2229" t="str">
        <f>[1]Inputs!E1489</f>
        <v xml:space="preserve">    VOC</v>
      </c>
      <c r="H2229" s="4">
        <f>[1]Inputs!AX1489</f>
        <v>0.25474929805937097</v>
      </c>
      <c r="I2229" t="s">
        <v>127</v>
      </c>
      <c r="N2229" s="2"/>
    </row>
    <row r="2230" spans="1:14" x14ac:dyDescent="0.35">
      <c r="A2230" t="s">
        <v>575</v>
      </c>
      <c r="B2230" t="s">
        <v>50</v>
      </c>
      <c r="C2230" t="s">
        <v>50</v>
      </c>
      <c r="D2230" t="s">
        <v>155</v>
      </c>
      <c r="E2230" t="s">
        <v>122</v>
      </c>
      <c r="G2230" t="str">
        <f>[1]Inputs!E1490</f>
        <v xml:space="preserve">    CO</v>
      </c>
      <c r="H2230" s="4">
        <f>[1]Inputs!AX1490</f>
        <v>2.6796713984737357</v>
      </c>
      <c r="I2230" t="s">
        <v>127</v>
      </c>
      <c r="N2230" s="2"/>
    </row>
    <row r="2231" spans="1:14" x14ac:dyDescent="0.35">
      <c r="A2231" t="s">
        <v>575</v>
      </c>
      <c r="B2231" t="s">
        <v>50</v>
      </c>
      <c r="C2231" t="s">
        <v>50</v>
      </c>
      <c r="D2231" t="s">
        <v>155</v>
      </c>
      <c r="E2231" t="s">
        <v>122</v>
      </c>
      <c r="G2231" t="str">
        <f>[1]Inputs!E1491</f>
        <v xml:space="preserve">    NOx</v>
      </c>
      <c r="H2231" s="4">
        <f>[1]Inputs!AX1491</f>
        <v>5.4495235949763359</v>
      </c>
      <c r="I2231" t="s">
        <v>127</v>
      </c>
      <c r="N2231" s="2"/>
    </row>
    <row r="2232" spans="1:14" x14ac:dyDescent="0.35">
      <c r="A2232" t="s">
        <v>575</v>
      </c>
      <c r="B2232" t="s">
        <v>50</v>
      </c>
      <c r="C2232" t="s">
        <v>50</v>
      </c>
      <c r="D2232" t="s">
        <v>155</v>
      </c>
      <c r="E2232" t="s">
        <v>122</v>
      </c>
      <c r="G2232" t="str">
        <f>[1]Inputs!E1492</f>
        <v xml:space="preserve">    PM10</v>
      </c>
      <c r="H2232" s="4">
        <f>[1]Inputs!AX1492</f>
        <v>0.58186145014397783</v>
      </c>
      <c r="I2232" t="s">
        <v>127</v>
      </c>
      <c r="N2232" s="2"/>
    </row>
    <row r="2233" spans="1:14" x14ac:dyDescent="0.35">
      <c r="A2233" t="s">
        <v>575</v>
      </c>
      <c r="B2233" t="s">
        <v>50</v>
      </c>
      <c r="C2233" t="s">
        <v>50</v>
      </c>
      <c r="D2233" t="s">
        <v>155</v>
      </c>
      <c r="E2233" t="s">
        <v>122</v>
      </c>
      <c r="G2233" t="str">
        <f>[1]Inputs!E1493</f>
        <v xml:space="preserve">    PM2.5</v>
      </c>
      <c r="H2233" s="4">
        <f>[1]Inputs!AX1493</f>
        <v>0.48243063528307695</v>
      </c>
      <c r="I2233" t="s">
        <v>127</v>
      </c>
      <c r="N2233" s="2"/>
    </row>
    <row r="2234" spans="1:14" x14ac:dyDescent="0.35">
      <c r="A2234" t="s">
        <v>575</v>
      </c>
      <c r="B2234" t="s">
        <v>50</v>
      </c>
      <c r="C2234" t="s">
        <v>50</v>
      </c>
      <c r="D2234" t="s">
        <v>155</v>
      </c>
      <c r="E2234" t="s">
        <v>122</v>
      </c>
      <c r="G2234" t="str">
        <f>[1]Inputs!E1494</f>
        <v xml:space="preserve">    SOx</v>
      </c>
      <c r="H2234" s="4">
        <f>[1]Inputs!AX1494</f>
        <v>5.3738320403536903</v>
      </c>
      <c r="I2234" t="s">
        <v>127</v>
      </c>
      <c r="N2234" s="2"/>
    </row>
    <row r="2235" spans="1:14" x14ac:dyDescent="0.35">
      <c r="A2235" t="s">
        <v>575</v>
      </c>
      <c r="B2235" t="s">
        <v>50</v>
      </c>
      <c r="C2235" t="s">
        <v>50</v>
      </c>
      <c r="D2235" t="s">
        <v>155</v>
      </c>
      <c r="E2235" t="s">
        <v>122</v>
      </c>
      <c r="G2235" t="str">
        <f>[1]Inputs!E1495</f>
        <v xml:space="preserve">    BC</v>
      </c>
      <c r="H2235" s="4">
        <f>[1]Inputs!AX1495</f>
        <v>2.2276043147967491E-2</v>
      </c>
      <c r="I2235" t="s">
        <v>127</v>
      </c>
      <c r="N2235" s="2"/>
    </row>
    <row r="2236" spans="1:14" x14ac:dyDescent="0.35">
      <c r="A2236" t="s">
        <v>575</v>
      </c>
      <c r="B2236" t="s">
        <v>50</v>
      </c>
      <c r="C2236" t="s">
        <v>50</v>
      </c>
      <c r="D2236" t="s">
        <v>155</v>
      </c>
      <c r="E2236" t="s">
        <v>122</v>
      </c>
      <c r="G2236" t="str">
        <f>[1]Inputs!E1496</f>
        <v xml:space="preserve">    OC</v>
      </c>
      <c r="H2236" s="4">
        <f>[1]Inputs!AX1496</f>
        <v>0.12118108046637888</v>
      </c>
      <c r="I2236" t="s">
        <v>127</v>
      </c>
      <c r="N2236" s="2"/>
    </row>
    <row r="2237" spans="1:14" x14ac:dyDescent="0.35">
      <c r="A2237" t="s">
        <v>575</v>
      </c>
      <c r="B2237" t="s">
        <v>50</v>
      </c>
      <c r="C2237" t="s">
        <v>50</v>
      </c>
      <c r="D2237" t="s">
        <v>155</v>
      </c>
      <c r="E2237" t="s">
        <v>122</v>
      </c>
      <c r="G2237" t="str">
        <f>[1]Inputs!E1497</f>
        <v>Other GHG Emissions</v>
      </c>
      <c r="H2237" s="4">
        <f>[1]Inputs!AX1497</f>
        <v>0</v>
      </c>
      <c r="I2237" t="s">
        <v>127</v>
      </c>
      <c r="N2237" s="2"/>
    </row>
    <row r="2238" spans="1:14" x14ac:dyDescent="0.35">
      <c r="A2238" t="s">
        <v>575</v>
      </c>
      <c r="B2238" t="s">
        <v>53</v>
      </c>
      <c r="C2238" t="s">
        <v>268</v>
      </c>
      <c r="D2238" t="s">
        <v>194</v>
      </c>
      <c r="E2238" t="s">
        <v>122</v>
      </c>
      <c r="G2238" t="str">
        <f>[1]Petroleum!A262</f>
        <v>Loss factor</v>
      </c>
      <c r="H2238" s="4"/>
      <c r="J2238" t="s">
        <v>195</v>
      </c>
      <c r="K2238" s="7">
        <f>[1]Petroleum!B262</f>
        <v>0</v>
      </c>
      <c r="L2238" s="7">
        <f>[1]Petroleum!H262</f>
        <v>0.88035087318703953</v>
      </c>
      <c r="N2238" s="2"/>
    </row>
    <row r="2239" spans="1:14" x14ac:dyDescent="0.35">
      <c r="A2239" t="s">
        <v>575</v>
      </c>
      <c r="B2239" t="s">
        <v>53</v>
      </c>
      <c r="C2239" t="s">
        <v>268</v>
      </c>
      <c r="D2239" t="s">
        <v>194</v>
      </c>
      <c r="E2239" t="s">
        <v>122</v>
      </c>
      <c r="G2239" t="s">
        <v>537</v>
      </c>
      <c r="H2239" s="4"/>
      <c r="N2239" s="2"/>
    </row>
    <row r="2240" spans="1:14" x14ac:dyDescent="0.35">
      <c r="A2240" t="s">
        <v>575</v>
      </c>
      <c r="B2240" t="s">
        <v>53</v>
      </c>
      <c r="C2240" t="s">
        <v>268</v>
      </c>
      <c r="D2240" t="s">
        <v>194</v>
      </c>
      <c r="E2240" t="s">
        <v>122</v>
      </c>
      <c r="G2240" t="str">
        <f>[1]Petroleum!A263</f>
        <v>Total energy</v>
      </c>
      <c r="H2240" s="4">
        <f t="shared" ref="H2240:H2259" ca="1" si="12">SUM(K2240:M2240)</f>
        <v>205663.65398763062</v>
      </c>
      <c r="I2240" t="s">
        <v>170</v>
      </c>
      <c r="K2240" s="7">
        <f ca="1">[1]Petroleum!B263</f>
        <v>65415.987316877712</v>
      </c>
      <c r="L2240" s="7">
        <f ca="1">[1]Petroleum!H263</f>
        <v>140247.66667075292</v>
      </c>
      <c r="N2240" s="2"/>
    </row>
    <row r="2241" spans="1:14" x14ac:dyDescent="0.35">
      <c r="A2241" t="s">
        <v>575</v>
      </c>
      <c r="B2241" t="s">
        <v>53</v>
      </c>
      <c r="C2241" t="s">
        <v>268</v>
      </c>
      <c r="D2241" t="s">
        <v>194</v>
      </c>
      <c r="E2241" t="s">
        <v>122</v>
      </c>
      <c r="G2241" t="str">
        <f>[1]Petroleum!A264</f>
        <v>Fossil fuels</v>
      </c>
      <c r="H2241" s="4">
        <f t="shared" ca="1" si="12"/>
        <v>195533.59893546713</v>
      </c>
      <c r="I2241" t="s">
        <v>170</v>
      </c>
      <c r="K2241" s="7">
        <f ca="1">[1]Petroleum!B264</f>
        <v>59722.925105833368</v>
      </c>
      <c r="L2241" s="7">
        <f ca="1">[1]Petroleum!H264</f>
        <v>135810.67382963377</v>
      </c>
      <c r="N2241" s="2"/>
    </row>
    <row r="2242" spans="1:14" x14ac:dyDescent="0.35">
      <c r="A2242" t="s">
        <v>575</v>
      </c>
      <c r="B2242" t="s">
        <v>53</v>
      </c>
      <c r="C2242" t="s">
        <v>268</v>
      </c>
      <c r="D2242" t="s">
        <v>194</v>
      </c>
      <c r="E2242" t="s">
        <v>122</v>
      </c>
      <c r="G2242" t="str">
        <f>[1]Petroleum!A265</f>
        <v>Coal</v>
      </c>
      <c r="H2242" s="4">
        <f t="shared" ca="1" si="12"/>
        <v>5092.3892430710221</v>
      </c>
      <c r="I2242" t="s">
        <v>170</v>
      </c>
      <c r="K2242" s="7">
        <f ca="1">[1]Petroleum!B265</f>
        <v>2745.3708002658914</v>
      </c>
      <c r="L2242" s="7">
        <f ca="1">[1]Petroleum!H265</f>
        <v>2347.0184428051261</v>
      </c>
      <c r="N2242" s="2"/>
    </row>
    <row r="2243" spans="1:14" x14ac:dyDescent="0.35">
      <c r="A2243" t="s">
        <v>575</v>
      </c>
      <c r="B2243" t="s">
        <v>53</v>
      </c>
      <c r="C2243" t="s">
        <v>268</v>
      </c>
      <c r="D2243" t="s">
        <v>194</v>
      </c>
      <c r="E2243" t="s">
        <v>122</v>
      </c>
      <c r="G2243" t="str">
        <f>[1]Petroleum!A266</f>
        <v>Natural gas</v>
      </c>
      <c r="H2243" s="4">
        <f t="shared" ca="1" si="12"/>
        <v>124269.20252856263</v>
      </c>
      <c r="I2243" t="s">
        <v>170</v>
      </c>
      <c r="K2243" s="7">
        <f ca="1">[1]Petroleum!B266</f>
        <v>46030.937745360228</v>
      </c>
      <c r="L2243" s="7">
        <f ca="1">[1]Petroleum!H266</f>
        <v>78238.264783202409</v>
      </c>
      <c r="N2243" s="2"/>
    </row>
    <row r="2244" spans="1:14" x14ac:dyDescent="0.35">
      <c r="A2244" t="s">
        <v>575</v>
      </c>
      <c r="B2244" t="s">
        <v>53</v>
      </c>
      <c r="C2244" t="s">
        <v>268</v>
      </c>
      <c r="D2244" t="s">
        <v>194</v>
      </c>
      <c r="E2244" t="s">
        <v>122</v>
      </c>
      <c r="G2244" t="str">
        <f>[1]Petroleum!A267</f>
        <v>Petroleum</v>
      </c>
      <c r="H2244" s="4">
        <f t="shared" ca="1" si="12"/>
        <v>66172.007163833478</v>
      </c>
      <c r="I2244" t="s">
        <v>170</v>
      </c>
      <c r="K2244" s="7">
        <f ca="1">[1]Petroleum!B267</f>
        <v>10946.616560207251</v>
      </c>
      <c r="L2244" s="7">
        <f ca="1">[1]Petroleum!H267</f>
        <v>55225.390603626227</v>
      </c>
      <c r="N2244" s="2"/>
    </row>
    <row r="2245" spans="1:14" x14ac:dyDescent="0.35">
      <c r="A2245" t="s">
        <v>575</v>
      </c>
      <c r="B2245" t="s">
        <v>53</v>
      </c>
      <c r="C2245" t="s">
        <v>268</v>
      </c>
      <c r="D2245" t="s">
        <v>194</v>
      </c>
      <c r="E2245" t="s">
        <v>122</v>
      </c>
      <c r="G2245" t="str">
        <f>[1]Petroleum!A268</f>
        <v>Water consumption</v>
      </c>
      <c r="H2245" s="4">
        <f t="shared" ca="1" si="12"/>
        <v>27.545694272044265</v>
      </c>
      <c r="I2245" t="s">
        <v>179</v>
      </c>
      <c r="K2245" s="7">
        <f ca="1">[1]Petroleum!B268</f>
        <v>18.219797952757386</v>
      </c>
      <c r="L2245" s="7">
        <f ca="1">[1]Petroleum!H268</f>
        <v>9.325896319286878</v>
      </c>
      <c r="N2245" s="2"/>
    </row>
    <row r="2246" spans="1:14" x14ac:dyDescent="0.35">
      <c r="A2246" t="s">
        <v>575</v>
      </c>
      <c r="B2246" t="s">
        <v>53</v>
      </c>
      <c r="C2246" t="s">
        <v>268</v>
      </c>
      <c r="D2246" t="s">
        <v>194</v>
      </c>
      <c r="E2246" t="s">
        <v>122</v>
      </c>
      <c r="G2246" t="s">
        <v>539</v>
      </c>
      <c r="H2246" s="4"/>
      <c r="N2246" s="2"/>
    </row>
    <row r="2247" spans="1:14" x14ac:dyDescent="0.35">
      <c r="A2247" t="s">
        <v>575</v>
      </c>
      <c r="B2247" t="s">
        <v>53</v>
      </c>
      <c r="C2247" t="s">
        <v>268</v>
      </c>
      <c r="D2247" t="s">
        <v>194</v>
      </c>
      <c r="E2247" t="s">
        <v>122</v>
      </c>
      <c r="G2247" t="str">
        <f>[1]Petroleum!A269</f>
        <v>VOC</v>
      </c>
      <c r="H2247" s="4">
        <f t="shared" ca="1" si="12"/>
        <v>12.859101288992203</v>
      </c>
      <c r="I2247" t="s">
        <v>172</v>
      </c>
      <c r="K2247" s="7">
        <f ca="1">[1]Petroleum!B269</f>
        <v>3.7025649106148486</v>
      </c>
      <c r="L2247" s="7">
        <f ca="1">[1]Petroleum!H269</f>
        <v>4.884536378377355</v>
      </c>
      <c r="M2247" s="7">
        <f>[1]EF!Z6</f>
        <v>4.2720000000000002</v>
      </c>
      <c r="N2247" s="2"/>
    </row>
    <row r="2248" spans="1:14" x14ac:dyDescent="0.35">
      <c r="A2248" t="s">
        <v>575</v>
      </c>
      <c r="B2248" t="s">
        <v>53</v>
      </c>
      <c r="C2248" t="s">
        <v>268</v>
      </c>
      <c r="D2248" t="s">
        <v>194</v>
      </c>
      <c r="E2248" t="s">
        <v>122</v>
      </c>
      <c r="G2248" t="str">
        <f>[1]Petroleum!A270</f>
        <v>CO</v>
      </c>
      <c r="H2248" s="4">
        <f t="shared" ca="1" si="12"/>
        <v>18.144475514351221</v>
      </c>
      <c r="I2248" t="s">
        <v>172</v>
      </c>
      <c r="K2248" s="7">
        <f ca="1">[1]Petroleum!B270</f>
        <v>7.6124974054727303</v>
      </c>
      <c r="L2248" s="7">
        <f ca="1">[1]Petroleum!H270</f>
        <v>7.0009781088784928</v>
      </c>
      <c r="M2248" s="7">
        <f>[1]EF!Z7</f>
        <v>3.5310000000000001</v>
      </c>
      <c r="N2248" s="2"/>
    </row>
    <row r="2249" spans="1:14" x14ac:dyDescent="0.35">
      <c r="A2249" t="s">
        <v>575</v>
      </c>
      <c r="B2249" t="s">
        <v>53</v>
      </c>
      <c r="C2249" t="s">
        <v>268</v>
      </c>
      <c r="D2249" t="s">
        <v>194</v>
      </c>
      <c r="E2249" t="s">
        <v>122</v>
      </c>
      <c r="G2249" t="str">
        <f>[1]Petroleum!A271</f>
        <v>NOx</v>
      </c>
      <c r="H2249" s="4">
        <f t="shared" ca="1" si="12"/>
        <v>91.04685188856584</v>
      </c>
      <c r="I2249" t="s">
        <v>172</v>
      </c>
      <c r="K2249" s="7">
        <f ca="1">[1]Petroleum!B271</f>
        <v>11.976603898531424</v>
      </c>
      <c r="L2249" s="7">
        <f ca="1">[1]Petroleum!H271</f>
        <v>9.6572479900344188</v>
      </c>
      <c r="M2249" s="7">
        <f>[1]EF!Z8</f>
        <v>69.412999999999997</v>
      </c>
      <c r="N2249" s="2"/>
    </row>
    <row r="2250" spans="1:14" x14ac:dyDescent="0.35">
      <c r="A2250" t="s">
        <v>575</v>
      </c>
      <c r="B2250" t="s">
        <v>53</v>
      </c>
      <c r="C2250" t="s">
        <v>268</v>
      </c>
      <c r="D2250" t="s">
        <v>194</v>
      </c>
      <c r="E2250" t="s">
        <v>122</v>
      </c>
      <c r="G2250" t="str">
        <f>[1]Petroleum!A272</f>
        <v>PM10</v>
      </c>
      <c r="H2250" s="4">
        <f t="shared" ca="1" si="12"/>
        <v>5.6676928072532338</v>
      </c>
      <c r="I2250" t="s">
        <v>172</v>
      </c>
      <c r="K2250" s="7">
        <f ca="1">[1]Petroleum!B272</f>
        <v>0.57820254424269724</v>
      </c>
      <c r="L2250" s="7">
        <f ca="1">[1]Petroleum!H272</f>
        <v>1.351490263010537</v>
      </c>
      <c r="M2250" s="7">
        <f>[1]EF!Z9</f>
        <v>3.738</v>
      </c>
      <c r="N2250" s="2"/>
    </row>
    <row r="2251" spans="1:14" x14ac:dyDescent="0.35">
      <c r="A2251" t="s">
        <v>575</v>
      </c>
      <c r="B2251" t="s">
        <v>53</v>
      </c>
      <c r="C2251" t="s">
        <v>268</v>
      </c>
      <c r="D2251" t="s">
        <v>194</v>
      </c>
      <c r="E2251" t="s">
        <v>122</v>
      </c>
      <c r="G2251" t="str">
        <f>[1]Petroleum!A273</f>
        <v>PM2.5</v>
      </c>
      <c r="H2251" s="4">
        <f t="shared" ca="1" si="12"/>
        <v>5.4177829627879825</v>
      </c>
      <c r="I2251" t="s">
        <v>172</v>
      </c>
      <c r="K2251" s="7">
        <f ca="1">[1]Petroleum!B273</f>
        <v>0.50860371117765824</v>
      </c>
      <c r="L2251" s="7">
        <f ca="1">[1]Petroleum!H273</f>
        <v>1.1711792516103245</v>
      </c>
      <c r="M2251" s="7">
        <f>[1]EF!Z10</f>
        <v>3.738</v>
      </c>
      <c r="N2251" s="2"/>
    </row>
    <row r="2252" spans="1:14" x14ac:dyDescent="0.35">
      <c r="A2252" t="s">
        <v>575</v>
      </c>
      <c r="B2252" t="s">
        <v>53</v>
      </c>
      <c r="C2252" t="s">
        <v>268</v>
      </c>
      <c r="D2252" t="s">
        <v>194</v>
      </c>
      <c r="E2252" t="s">
        <v>122</v>
      </c>
      <c r="G2252" t="str">
        <f>[1]Petroleum!A274</f>
        <v>SOx</v>
      </c>
      <c r="H2252" s="4">
        <f t="shared" ca="1" si="12"/>
        <v>7.1280153373445287</v>
      </c>
      <c r="I2252" t="s">
        <v>172</v>
      </c>
      <c r="K2252" s="7">
        <f ca="1">[1]Petroleum!B274</f>
        <v>2.7801029494592657</v>
      </c>
      <c r="L2252" s="7">
        <f ca="1">[1]Petroleum!H274</f>
        <v>4.3479123878852626</v>
      </c>
      <c r="M2252" s="7">
        <f>[1]EF!Z11</f>
        <v>0</v>
      </c>
      <c r="N2252" s="2"/>
    </row>
    <row r="2253" spans="1:14" x14ac:dyDescent="0.35">
      <c r="A2253" t="s">
        <v>575</v>
      </c>
      <c r="B2253" t="s">
        <v>53</v>
      </c>
      <c r="C2253" t="s">
        <v>268</v>
      </c>
      <c r="D2253" t="s">
        <v>194</v>
      </c>
      <c r="E2253" t="s">
        <v>122</v>
      </c>
      <c r="G2253" t="str">
        <f>[1]Petroleum!A275</f>
        <v>BC</v>
      </c>
      <c r="H2253" s="4">
        <f t="shared" ca="1" si="12"/>
        <v>0.81373084678222152</v>
      </c>
      <c r="I2253" t="s">
        <v>172</v>
      </c>
      <c r="K2253" s="7">
        <f ca="1">[1]Petroleum!B275</f>
        <v>9.3071060611020412E-2</v>
      </c>
      <c r="L2253" s="7">
        <f ca="1">[1]Petroleum!H275</f>
        <v>0.10388978617120105</v>
      </c>
      <c r="M2253" s="7">
        <f>[1]EF!Z12</f>
        <v>0.61677000000000004</v>
      </c>
      <c r="N2253" s="2"/>
    </row>
    <row r="2254" spans="1:14" x14ac:dyDescent="0.35">
      <c r="A2254" t="s">
        <v>575</v>
      </c>
      <c r="B2254" t="s">
        <v>53</v>
      </c>
      <c r="C2254" t="s">
        <v>268</v>
      </c>
      <c r="D2254" t="s">
        <v>194</v>
      </c>
      <c r="E2254" t="s">
        <v>122</v>
      </c>
      <c r="G2254" t="str">
        <f>[1]Petroleum!A276</f>
        <v>OC</v>
      </c>
      <c r="H2254" s="4">
        <f t="shared" ca="1" si="12"/>
        <v>1.9601033225158548</v>
      </c>
      <c r="I2254" t="s">
        <v>172</v>
      </c>
      <c r="K2254" s="7">
        <f ca="1">[1]Petroleum!B276</f>
        <v>0.19242083300158497</v>
      </c>
      <c r="L2254" s="7">
        <f ca="1">[1]Petroleum!H276</f>
        <v>0.16781848951427006</v>
      </c>
      <c r="M2254" s="7">
        <f>[1]EF!Z13</f>
        <v>1.5998639999999997</v>
      </c>
      <c r="N2254" s="2"/>
    </row>
    <row r="2255" spans="1:14" x14ac:dyDescent="0.35">
      <c r="A2255" t="s">
        <v>575</v>
      </c>
      <c r="B2255" t="s">
        <v>53</v>
      </c>
      <c r="C2255" t="s">
        <v>268</v>
      </c>
      <c r="D2255" t="s">
        <v>194</v>
      </c>
      <c r="E2255" t="s">
        <v>122</v>
      </c>
      <c r="G2255" t="str">
        <f>[1]Petroleum!A277</f>
        <v>CH4</v>
      </c>
      <c r="H2255" s="4">
        <f t="shared" ca="1" si="12"/>
        <v>123.76328224736854</v>
      </c>
      <c r="I2255" t="s">
        <v>172</v>
      </c>
      <c r="K2255" s="7">
        <f ca="1">[1]Petroleum!B277</f>
        <v>92.176919019958945</v>
      </c>
      <c r="L2255" s="7">
        <f ca="1">[1]Petroleum!H277</f>
        <v>30.518363227409587</v>
      </c>
      <c r="M2255" s="7">
        <f>[1]EF!Z14</f>
        <v>1.0680000000000001</v>
      </c>
      <c r="N2255" s="2"/>
    </row>
    <row r="2256" spans="1:14" x14ac:dyDescent="0.35">
      <c r="A2256" t="s">
        <v>575</v>
      </c>
      <c r="B2256" t="s">
        <v>53</v>
      </c>
      <c r="C2256" t="s">
        <v>268</v>
      </c>
      <c r="D2256" t="s">
        <v>194</v>
      </c>
      <c r="E2256" t="s">
        <v>122</v>
      </c>
      <c r="G2256" t="str">
        <f>[1]Petroleum!A278</f>
        <v>N2O</v>
      </c>
      <c r="H2256" s="4">
        <f t="shared" ca="1" si="12"/>
        <v>5.0632936248753051</v>
      </c>
      <c r="I2256" t="s">
        <v>172</v>
      </c>
      <c r="K2256" s="7">
        <f ca="1">[1]Petroleum!B278</f>
        <v>8.2524707356322571E-2</v>
      </c>
      <c r="L2256" s="7">
        <f ca="1">[1]Petroleum!H278</f>
        <v>0.17476891751898246</v>
      </c>
      <c r="M2256" s="7">
        <f>[1]EF!Z15</f>
        <v>4.806</v>
      </c>
      <c r="N2256" s="2"/>
    </row>
    <row r="2257" spans="1:14" x14ac:dyDescent="0.35">
      <c r="A2257" t="s">
        <v>575</v>
      </c>
      <c r="B2257" t="s">
        <v>53</v>
      </c>
      <c r="C2257" t="s">
        <v>268</v>
      </c>
      <c r="D2257" t="s">
        <v>194</v>
      </c>
      <c r="E2257" t="s">
        <v>122</v>
      </c>
      <c r="G2257" t="str">
        <f>[1]Petroleum!A279</f>
        <v>CO2</v>
      </c>
      <c r="H2257" s="4">
        <f t="shared" ca="1" si="12"/>
        <v>83682.227937818854</v>
      </c>
      <c r="I2257" t="s">
        <v>172</v>
      </c>
      <c r="K2257" s="7">
        <f ca="1">[1]Petroleum!B279</f>
        <v>5135.0884436790384</v>
      </c>
      <c r="L2257" s="7">
        <f ca="1">[1]Petroleum!H279</f>
        <v>10507.491697889904</v>
      </c>
      <c r="M2257" s="7">
        <f>[1]EF!Z16</f>
        <v>68039.647796249905</v>
      </c>
      <c r="N2257" s="2"/>
    </row>
    <row r="2258" spans="1:14" x14ac:dyDescent="0.35">
      <c r="A2258" t="s">
        <v>575</v>
      </c>
      <c r="B2258" t="s">
        <v>53</v>
      </c>
      <c r="C2258" t="s">
        <v>268</v>
      </c>
      <c r="D2258" t="s">
        <v>194</v>
      </c>
      <c r="E2258" t="s">
        <v>122</v>
      </c>
      <c r="G2258" t="str">
        <f>[1]Petroleum!A280</f>
        <v>CO2 (w/ C in VOC &amp; CO)</v>
      </c>
      <c r="H2258" s="4">
        <f t="shared" ca="1" si="12"/>
        <v>15692.30730687076</v>
      </c>
      <c r="I2258" t="s">
        <v>172</v>
      </c>
      <c r="K2258" s="7">
        <f ca="1">[1]Petroleum!B280</f>
        <v>5158.590600240007</v>
      </c>
      <c r="L2258" s="7">
        <f ca="1">[1]Petroleum!H280</f>
        <v>10533.716706630752</v>
      </c>
      <c r="N2258" s="2"/>
    </row>
    <row r="2259" spans="1:14" x14ac:dyDescent="0.35">
      <c r="A2259" t="s">
        <v>575</v>
      </c>
      <c r="B2259" t="s">
        <v>53</v>
      </c>
      <c r="C2259" t="s">
        <v>268</v>
      </c>
      <c r="D2259" t="s">
        <v>194</v>
      </c>
      <c r="E2259" t="s">
        <v>122</v>
      </c>
      <c r="G2259" t="str">
        <f>[1]Petroleum!A281</f>
        <v>GHGs</v>
      </c>
      <c r="H2259" s="4">
        <f t="shared" ca="1" si="12"/>
        <v>19418.867877433302</v>
      </c>
      <c r="I2259" t="s">
        <v>172</v>
      </c>
      <c r="K2259" s="7">
        <f ca="1">[1]Petroleum!B281</f>
        <v>7927.99203214306</v>
      </c>
      <c r="L2259" s="7">
        <f ca="1">[1]Petroleum!H281</f>
        <v>11490.87584529024</v>
      </c>
      <c r="N2259" s="2"/>
    </row>
    <row r="2260" spans="1:14" x14ac:dyDescent="0.35">
      <c r="A2260" t="s">
        <v>575</v>
      </c>
      <c r="B2260" t="s">
        <v>53</v>
      </c>
      <c r="C2260" t="s">
        <v>268</v>
      </c>
      <c r="D2260" t="s">
        <v>194</v>
      </c>
      <c r="E2260" t="s">
        <v>122</v>
      </c>
      <c r="G2260" t="str">
        <f>[1]Petroleum!A282</f>
        <v>5.2) Urban Emissions: Grams per mmBtu of Fuel Throughput at Each Stage</v>
      </c>
      <c r="H2260" s="4"/>
      <c r="K2260" s="7">
        <f>[1]Petroleum!B282</f>
        <v>0</v>
      </c>
      <c r="L2260" s="7">
        <f>[1]Petroleum!H282</f>
        <v>0</v>
      </c>
      <c r="N2260" s="2"/>
    </row>
    <row r="2261" spans="1:14" x14ac:dyDescent="0.35">
      <c r="A2261" t="s">
        <v>575</v>
      </c>
      <c r="B2261" t="s">
        <v>53</v>
      </c>
      <c r="C2261" t="s">
        <v>268</v>
      </c>
      <c r="D2261" t="s">
        <v>194</v>
      </c>
      <c r="E2261" t="s">
        <v>122</v>
      </c>
      <c r="G2261" t="str">
        <f>[1]Petroleum!A283</f>
        <v>Loss factor</v>
      </c>
      <c r="H2261" s="4"/>
      <c r="K2261" s="7">
        <f>[1]Petroleum!B283</f>
        <v>0</v>
      </c>
      <c r="L2261" s="7">
        <f>[1]Petroleum!H283</f>
        <v>0.88035087318703953</v>
      </c>
      <c r="N2261" s="2"/>
    </row>
    <row r="2262" spans="1:14" x14ac:dyDescent="0.35">
      <c r="A2262" t="s">
        <v>575</v>
      </c>
      <c r="B2262" t="s">
        <v>53</v>
      </c>
      <c r="C2262" t="s">
        <v>268</v>
      </c>
      <c r="D2262" t="s">
        <v>194</v>
      </c>
      <c r="E2262" t="s">
        <v>122</v>
      </c>
      <c r="G2262" t="str">
        <f>[1]Petroleum!A284</f>
        <v>VOC</v>
      </c>
      <c r="H2262" s="4">
        <f t="shared" ref="H2262:H2269" ca="1" si="13">SUM(K2262:M2262)</f>
        <v>2.5477486460829231</v>
      </c>
      <c r="I2262" t="s">
        <v>172</v>
      </c>
      <c r="K2262" s="7">
        <f ca="1">[1]Petroleum!B284</f>
        <v>0.66050035100189142</v>
      </c>
      <c r="L2262" s="7">
        <f ca="1">[1]Petroleum!H284</f>
        <v>1.8872482950810316</v>
      </c>
      <c r="N2262" s="2"/>
    </row>
    <row r="2263" spans="1:14" x14ac:dyDescent="0.35">
      <c r="A2263" t="s">
        <v>575</v>
      </c>
      <c r="B2263" t="s">
        <v>53</v>
      </c>
      <c r="C2263" t="s">
        <v>268</v>
      </c>
      <c r="D2263" t="s">
        <v>194</v>
      </c>
      <c r="E2263" t="s">
        <v>122</v>
      </c>
      <c r="G2263" t="str">
        <f>[1]Petroleum!A285</f>
        <v>CO</v>
      </c>
      <c r="H2263" s="4">
        <f t="shared" ca="1" si="13"/>
        <v>3.0069967462567506</v>
      </c>
      <c r="I2263" t="s">
        <v>172</v>
      </c>
      <c r="K2263" s="7">
        <f ca="1">[1]Petroleum!B285</f>
        <v>0.270542020395028</v>
      </c>
      <c r="L2263" s="7">
        <f ca="1">[1]Petroleum!H285</f>
        <v>2.7364547258617224</v>
      </c>
      <c r="N2263" s="2"/>
    </row>
    <row r="2264" spans="1:14" x14ac:dyDescent="0.35">
      <c r="A2264" t="s">
        <v>575</v>
      </c>
      <c r="B2264" t="s">
        <v>53</v>
      </c>
      <c r="C2264" t="s">
        <v>268</v>
      </c>
      <c r="D2264" t="s">
        <v>194</v>
      </c>
      <c r="E2264" t="s">
        <v>122</v>
      </c>
      <c r="G2264" t="str">
        <f>[1]Petroleum!A286</f>
        <v>NOx</v>
      </c>
      <c r="H2264" s="4">
        <f t="shared" ca="1" si="13"/>
        <v>3.7225936688171184</v>
      </c>
      <c r="I2264" t="s">
        <v>172</v>
      </c>
      <c r="K2264" s="7">
        <f ca="1">[1]Petroleum!B286</f>
        <v>0.53378664823950117</v>
      </c>
      <c r="L2264" s="7">
        <f ca="1">[1]Petroleum!H286</f>
        <v>3.1888070205776171</v>
      </c>
      <c r="N2264" s="2"/>
    </row>
    <row r="2265" spans="1:14" x14ac:dyDescent="0.35">
      <c r="A2265" t="s">
        <v>575</v>
      </c>
      <c r="B2265" t="s">
        <v>53</v>
      </c>
      <c r="C2265" t="s">
        <v>268</v>
      </c>
      <c r="D2265" t="s">
        <v>194</v>
      </c>
      <c r="E2265" t="s">
        <v>122</v>
      </c>
      <c r="G2265" t="str">
        <f>[1]Petroleum!A287</f>
        <v>PM10</v>
      </c>
      <c r="H2265" s="4">
        <f t="shared" ca="1" si="13"/>
        <v>0.91942700953018619</v>
      </c>
      <c r="I2265" t="s">
        <v>172</v>
      </c>
      <c r="K2265" s="7">
        <f ca="1">[1]Petroleum!B287</f>
        <v>3.7421686646476278E-2</v>
      </c>
      <c r="L2265" s="7">
        <f ca="1">[1]Petroleum!H287</f>
        <v>0.88200532288370992</v>
      </c>
      <c r="N2265" s="2"/>
    </row>
    <row r="2266" spans="1:14" x14ac:dyDescent="0.35">
      <c r="A2266" t="s">
        <v>575</v>
      </c>
      <c r="B2266" t="s">
        <v>53</v>
      </c>
      <c r="C2266" t="s">
        <v>268</v>
      </c>
      <c r="D2266" t="s">
        <v>194</v>
      </c>
      <c r="E2266" t="s">
        <v>122</v>
      </c>
      <c r="G2266" t="str">
        <f>[1]Petroleum!A288</f>
        <v>PM2.5</v>
      </c>
      <c r="H2266" s="4">
        <f t="shared" ca="1" si="13"/>
        <v>0.80085512192681385</v>
      </c>
      <c r="I2266" t="s">
        <v>172</v>
      </c>
      <c r="K2266" s="7">
        <f ca="1">[1]Petroleum!B288</f>
        <v>3.3083584077708797E-2</v>
      </c>
      <c r="L2266" s="7">
        <f ca="1">[1]Petroleum!H288</f>
        <v>0.76777153784910501</v>
      </c>
      <c r="N2266" s="2"/>
    </row>
    <row r="2267" spans="1:14" x14ac:dyDescent="0.35">
      <c r="A2267" t="s">
        <v>575</v>
      </c>
      <c r="B2267" t="s">
        <v>53</v>
      </c>
      <c r="C2267" t="s">
        <v>268</v>
      </c>
      <c r="D2267" t="s">
        <v>194</v>
      </c>
      <c r="E2267" t="s">
        <v>122</v>
      </c>
      <c r="G2267" t="str">
        <f>[1]Petroleum!A289</f>
        <v>SOx</v>
      </c>
      <c r="H2267" s="4">
        <f t="shared" ca="1" si="13"/>
        <v>2.444325567544209</v>
      </c>
      <c r="I2267" t="s">
        <v>172</v>
      </c>
      <c r="K2267" s="7">
        <f ca="1">[1]Petroleum!B289</f>
        <v>0.20995918402890767</v>
      </c>
      <c r="L2267" s="7">
        <f ca="1">[1]Petroleum!H289</f>
        <v>2.2343663835153009</v>
      </c>
      <c r="N2267" s="2"/>
    </row>
    <row r="2268" spans="1:14" x14ac:dyDescent="0.35">
      <c r="A2268" t="s">
        <v>575</v>
      </c>
      <c r="B2268" t="s">
        <v>53</v>
      </c>
      <c r="C2268" t="s">
        <v>268</v>
      </c>
      <c r="D2268" t="s">
        <v>194</v>
      </c>
      <c r="E2268" t="s">
        <v>122</v>
      </c>
      <c r="G2268" t="str">
        <f>[1]Petroleum!A290</f>
        <v>BC</v>
      </c>
      <c r="H2268" s="4">
        <f t="shared" ca="1" si="13"/>
        <v>6.325301114212252E-2</v>
      </c>
      <c r="I2268" t="s">
        <v>172</v>
      </c>
      <c r="K2268" s="7">
        <f ca="1">[1]Petroleum!B290</f>
        <v>3.9836448095527674E-3</v>
      </c>
      <c r="L2268" s="7">
        <f ca="1">[1]Petroleum!H290</f>
        <v>5.9269366332569753E-2</v>
      </c>
      <c r="N2268" s="2"/>
    </row>
    <row r="2269" spans="1:14" x14ac:dyDescent="0.35">
      <c r="A2269" t="s">
        <v>575</v>
      </c>
      <c r="B2269" t="s">
        <v>53</v>
      </c>
      <c r="C2269" t="s">
        <v>268</v>
      </c>
      <c r="D2269" t="s">
        <v>194</v>
      </c>
      <c r="E2269" t="s">
        <v>122</v>
      </c>
      <c r="G2269" t="str">
        <f>[1]Petroleum!A291</f>
        <v>OC</v>
      </c>
      <c r="H2269" s="4">
        <f t="shared" ca="1" si="13"/>
        <v>8.8653155926703947E-2</v>
      </c>
      <c r="I2269" t="s">
        <v>172</v>
      </c>
      <c r="K2269" s="7">
        <f ca="1">[1]Petroleum!B291</f>
        <v>1.1885525846475242E-2</v>
      </c>
      <c r="L2269" s="7">
        <f ca="1">[1]Petroleum!H291</f>
        <v>7.6767630080228702E-2</v>
      </c>
      <c r="N2269" s="2"/>
    </row>
    <row r="2270" spans="1:14" x14ac:dyDescent="0.35">
      <c r="A2270" t="s">
        <v>572</v>
      </c>
      <c r="B2270" t="s">
        <v>51</v>
      </c>
      <c r="C2270" t="s">
        <v>285</v>
      </c>
      <c r="D2270" t="s">
        <v>196</v>
      </c>
      <c r="E2270" t="s">
        <v>197</v>
      </c>
      <c r="G2270" t="str">
        <f>[1]WCF!C287</f>
        <v>Energy use: Btu/gal treated</v>
      </c>
      <c r="H2270" s="4"/>
      <c r="J2270" t="s">
        <v>201</v>
      </c>
      <c r="N2270" s="2"/>
    </row>
    <row r="2271" spans="1:14" x14ac:dyDescent="0.35">
      <c r="A2271" t="s">
        <v>572</v>
      </c>
      <c r="B2271" t="s">
        <v>51</v>
      </c>
      <c r="C2271" t="s">
        <v>285</v>
      </c>
      <c r="D2271" t="s">
        <v>196</v>
      </c>
      <c r="E2271" t="s">
        <v>197</v>
      </c>
      <c r="G2271" t="str">
        <f>[1]WCF!C288</f>
        <v xml:space="preserve">     Total energy</v>
      </c>
      <c r="H2271" s="4">
        <f ca="1">[1]WCF!D288</f>
        <v>14.70332460641049</v>
      </c>
      <c r="I2271" t="s">
        <v>198</v>
      </c>
      <c r="N2271" s="2"/>
    </row>
    <row r="2272" spans="1:14" x14ac:dyDescent="0.35">
      <c r="A2272" t="s">
        <v>572</v>
      </c>
      <c r="B2272" t="s">
        <v>51</v>
      </c>
      <c r="C2272" t="s">
        <v>285</v>
      </c>
      <c r="D2272" t="s">
        <v>196</v>
      </c>
      <c r="E2272" t="s">
        <v>197</v>
      </c>
      <c r="G2272" t="str">
        <f>[1]WCF!C289</f>
        <v xml:space="preserve">     Fossil fuels</v>
      </c>
      <c r="H2272" s="4">
        <f ca="1">[1]WCF!D289</f>
        <v>9.753682003287981</v>
      </c>
      <c r="I2272" t="s">
        <v>198</v>
      </c>
      <c r="N2272" s="2"/>
    </row>
    <row r="2273" spans="1:14" x14ac:dyDescent="0.35">
      <c r="A2273" t="s">
        <v>572</v>
      </c>
      <c r="B2273" t="s">
        <v>51</v>
      </c>
      <c r="C2273" t="s">
        <v>285</v>
      </c>
      <c r="D2273" t="s">
        <v>196</v>
      </c>
      <c r="E2273" t="s">
        <v>197</v>
      </c>
      <c r="G2273" t="str">
        <f>[1]WCF!C290</f>
        <v xml:space="preserve">     Coal</v>
      </c>
      <c r="H2273" s="4">
        <f ca="1">[1]WCF!D290</f>
        <v>2.684154261142675</v>
      </c>
      <c r="I2273" t="s">
        <v>198</v>
      </c>
      <c r="N2273" s="2"/>
    </row>
    <row r="2274" spans="1:14" x14ac:dyDescent="0.35">
      <c r="A2274" t="s">
        <v>572</v>
      </c>
      <c r="B2274" t="s">
        <v>51</v>
      </c>
      <c r="C2274" t="s">
        <v>285</v>
      </c>
      <c r="D2274" t="s">
        <v>196</v>
      </c>
      <c r="E2274" t="s">
        <v>197</v>
      </c>
      <c r="G2274" t="str">
        <f>[1]WCF!C291</f>
        <v xml:space="preserve">     Natural gas</v>
      </c>
      <c r="H2274" s="4">
        <f ca="1">[1]WCF!D291</f>
        <v>6.9912863988224929</v>
      </c>
      <c r="I2274" t="s">
        <v>198</v>
      </c>
      <c r="N2274" s="2"/>
    </row>
    <row r="2275" spans="1:14" x14ac:dyDescent="0.35">
      <c r="A2275" t="s">
        <v>572</v>
      </c>
      <c r="B2275" t="s">
        <v>51</v>
      </c>
      <c r="C2275" t="s">
        <v>285</v>
      </c>
      <c r="D2275" t="s">
        <v>196</v>
      </c>
      <c r="E2275" t="s">
        <v>197</v>
      </c>
      <c r="G2275" t="str">
        <f>[1]WCF!C292</f>
        <v xml:space="preserve">     Petroleum</v>
      </c>
      <c r="H2275" s="4">
        <f ca="1">[1]WCF!D292</f>
        <v>7.8241343322813031E-2</v>
      </c>
      <c r="I2275" t="s">
        <v>198</v>
      </c>
      <c r="N2275" s="2"/>
    </row>
    <row r="2276" spans="1:14" x14ac:dyDescent="0.35">
      <c r="A2276" t="s">
        <v>572</v>
      </c>
      <c r="B2276" t="s">
        <v>51</v>
      </c>
      <c r="C2276" t="s">
        <v>285</v>
      </c>
      <c r="D2276" t="s">
        <v>196</v>
      </c>
      <c r="E2276" t="s">
        <v>197</v>
      </c>
      <c r="G2276" t="str">
        <f>[1]WCF!C293</f>
        <v>Water consumption, gallons/gal treated</v>
      </c>
      <c r="H2276" s="4">
        <f ca="1">[1]WCF!D293</f>
        <v>1.59638042837906E-3</v>
      </c>
      <c r="I2276" t="s">
        <v>199</v>
      </c>
      <c r="N2276" s="2"/>
    </row>
    <row r="2277" spans="1:14" x14ac:dyDescent="0.35">
      <c r="A2277" t="s">
        <v>572</v>
      </c>
      <c r="B2277" t="s">
        <v>51</v>
      </c>
      <c r="C2277" t="s">
        <v>285</v>
      </c>
      <c r="D2277" t="s">
        <v>196</v>
      </c>
      <c r="E2277" t="s">
        <v>197</v>
      </c>
      <c r="G2277" t="str">
        <f>[1]WCF!C294</f>
        <v>Total emissions: grams/gal treated</v>
      </c>
      <c r="H2277" s="4"/>
      <c r="N2277" s="2"/>
    </row>
    <row r="2278" spans="1:14" x14ac:dyDescent="0.35">
      <c r="A2278" t="s">
        <v>572</v>
      </c>
      <c r="B2278" t="s">
        <v>51</v>
      </c>
      <c r="C2278" t="s">
        <v>285</v>
      </c>
      <c r="D2278" t="s">
        <v>196</v>
      </c>
      <c r="E2278" t="s">
        <v>197</v>
      </c>
      <c r="G2278" t="str">
        <f>[1]WCF!C295</f>
        <v xml:space="preserve">     VOC</v>
      </c>
      <c r="H2278" s="4">
        <f ca="1">[1]WCF!D295</f>
        <v>9.1295803341926116E-5</v>
      </c>
      <c r="I2278" t="s">
        <v>200</v>
      </c>
      <c r="N2278" s="2"/>
    </row>
    <row r="2279" spans="1:14" x14ac:dyDescent="0.35">
      <c r="A2279" t="s">
        <v>572</v>
      </c>
      <c r="B2279" t="s">
        <v>51</v>
      </c>
      <c r="C2279" t="s">
        <v>285</v>
      </c>
      <c r="D2279" t="s">
        <v>196</v>
      </c>
      <c r="E2279" t="s">
        <v>197</v>
      </c>
      <c r="G2279" t="str">
        <f>[1]WCF!C296</f>
        <v xml:space="preserve">     CO</v>
      </c>
      <c r="H2279" s="4">
        <f ca="1">[1]WCF!D296</f>
        <v>3.2211125509248401E-4</v>
      </c>
      <c r="I2279" t="s">
        <v>200</v>
      </c>
      <c r="N2279" s="2"/>
    </row>
    <row r="2280" spans="1:14" x14ac:dyDescent="0.35">
      <c r="A2280" t="s">
        <v>572</v>
      </c>
      <c r="B2280" t="s">
        <v>51</v>
      </c>
      <c r="C2280" t="s">
        <v>285</v>
      </c>
      <c r="D2280" t="s">
        <v>196</v>
      </c>
      <c r="E2280" t="s">
        <v>197</v>
      </c>
      <c r="G2280" t="str">
        <f>[1]WCF!C297</f>
        <v xml:space="preserve">     NOx</v>
      </c>
      <c r="H2280" s="4">
        <f ca="1">[1]WCF!D297</f>
        <v>5.1826586500347354E-4</v>
      </c>
      <c r="I2280" t="s">
        <v>200</v>
      </c>
      <c r="N2280" s="2"/>
    </row>
    <row r="2281" spans="1:14" x14ac:dyDescent="0.35">
      <c r="A2281" t="s">
        <v>572</v>
      </c>
      <c r="B2281" t="s">
        <v>51</v>
      </c>
      <c r="C2281" t="s">
        <v>285</v>
      </c>
      <c r="D2281" t="s">
        <v>196</v>
      </c>
      <c r="E2281" t="s">
        <v>197</v>
      </c>
      <c r="G2281" t="str">
        <f>[1]WCF!C298</f>
        <v xml:space="preserve">     PM10</v>
      </c>
      <c r="H2281" s="4">
        <f ca="1">[1]WCF!D298</f>
        <v>6.5627189125279118E-5</v>
      </c>
      <c r="I2281" t="s">
        <v>200</v>
      </c>
      <c r="N2281" s="2"/>
    </row>
    <row r="2282" spans="1:14" x14ac:dyDescent="0.35">
      <c r="A2282" t="s">
        <v>572</v>
      </c>
      <c r="B2282" t="s">
        <v>51</v>
      </c>
      <c r="C2282" t="s">
        <v>285</v>
      </c>
      <c r="D2282" t="s">
        <v>196</v>
      </c>
      <c r="E2282" t="s">
        <v>197</v>
      </c>
      <c r="G2282" t="str">
        <f>[1]WCF!C299</f>
        <v xml:space="preserve">     PM2.5</v>
      </c>
      <c r="H2282" s="4">
        <f ca="1">[1]WCF!D299</f>
        <v>4.0719789520910822E-5</v>
      </c>
      <c r="I2282" t="s">
        <v>200</v>
      </c>
      <c r="N2282" s="2"/>
    </row>
    <row r="2283" spans="1:14" x14ac:dyDescent="0.35">
      <c r="A2283" t="s">
        <v>572</v>
      </c>
      <c r="B2283" t="s">
        <v>51</v>
      </c>
      <c r="C2283" t="s">
        <v>285</v>
      </c>
      <c r="D2283" t="s">
        <v>196</v>
      </c>
      <c r="E2283" t="s">
        <v>197</v>
      </c>
      <c r="G2283" t="str">
        <f>[1]WCF!C300</f>
        <v xml:space="preserve">     SOx</v>
      </c>
      <c r="H2283" s="4">
        <f ca="1">[1]WCF!D300</f>
        <v>3.6022229204177254E-4</v>
      </c>
      <c r="I2283" t="s">
        <v>200</v>
      </c>
      <c r="N2283" s="2"/>
    </row>
    <row r="2284" spans="1:14" x14ac:dyDescent="0.35">
      <c r="A2284" t="s">
        <v>572</v>
      </c>
      <c r="B2284" t="s">
        <v>51</v>
      </c>
      <c r="C2284" t="s">
        <v>285</v>
      </c>
      <c r="D2284" t="s">
        <v>196</v>
      </c>
      <c r="E2284" t="s">
        <v>197</v>
      </c>
      <c r="G2284" t="str">
        <f>[1]WCF!C301</f>
        <v xml:space="preserve">     BC</v>
      </c>
      <c r="H2284" s="4">
        <f ca="1">[1]WCF!D301</f>
        <v>2.3177905543116174E-6</v>
      </c>
      <c r="I2284" t="s">
        <v>200</v>
      </c>
      <c r="N2284" s="2"/>
    </row>
    <row r="2285" spans="1:14" x14ac:dyDescent="0.35">
      <c r="A2285" t="s">
        <v>572</v>
      </c>
      <c r="B2285" t="s">
        <v>51</v>
      </c>
      <c r="C2285" t="s">
        <v>285</v>
      </c>
      <c r="D2285" t="s">
        <v>196</v>
      </c>
      <c r="E2285" t="s">
        <v>197</v>
      </c>
      <c r="G2285" t="str">
        <f>[1]WCF!C302</f>
        <v xml:space="preserve">     OC</v>
      </c>
      <c r="H2285" s="4">
        <f ca="1">[1]WCF!D302</f>
        <v>1.4304969138558445E-5</v>
      </c>
      <c r="I2285" t="s">
        <v>200</v>
      </c>
      <c r="N2285" s="2"/>
    </row>
    <row r="2286" spans="1:14" x14ac:dyDescent="0.35">
      <c r="A2286" t="s">
        <v>572</v>
      </c>
      <c r="B2286" t="s">
        <v>51</v>
      </c>
      <c r="C2286" t="s">
        <v>285</v>
      </c>
      <c r="D2286" t="s">
        <v>196</v>
      </c>
      <c r="E2286" t="s">
        <v>197</v>
      </c>
      <c r="G2286" t="str">
        <f>[1]WCF!C303</f>
        <v xml:space="preserve">     CH4: combustion</v>
      </c>
      <c r="H2286" s="4">
        <f ca="1">[1]WCF!D303</f>
        <v>1.6239001638673355E-3</v>
      </c>
      <c r="I2286" t="s">
        <v>200</v>
      </c>
      <c r="N2286" s="2"/>
    </row>
    <row r="2287" spans="1:14" x14ac:dyDescent="0.35">
      <c r="A2287" t="s">
        <v>572</v>
      </c>
      <c r="B2287" t="s">
        <v>51</v>
      </c>
      <c r="C2287" t="s">
        <v>285</v>
      </c>
      <c r="D2287" t="s">
        <v>196</v>
      </c>
      <c r="E2287" t="s">
        <v>197</v>
      </c>
      <c r="G2287" t="str">
        <f>[1]WCF!C304</f>
        <v xml:space="preserve">     N2O</v>
      </c>
      <c r="H2287" s="4">
        <f ca="1">[1]WCF!D304</f>
        <v>1.3056416039078173E-5</v>
      </c>
      <c r="I2287" t="s">
        <v>200</v>
      </c>
      <c r="N2287" s="2"/>
    </row>
    <row r="2288" spans="1:14" x14ac:dyDescent="0.35">
      <c r="A2288" t="s">
        <v>572</v>
      </c>
      <c r="B2288" t="s">
        <v>51</v>
      </c>
      <c r="C2288" t="s">
        <v>285</v>
      </c>
      <c r="D2288" t="s">
        <v>196</v>
      </c>
      <c r="E2288" t="s">
        <v>197</v>
      </c>
      <c r="G2288" t="str">
        <f>[1]WCF!C305</f>
        <v xml:space="preserve">     CO2</v>
      </c>
      <c r="H2288" s="4">
        <f ca="1">[1]WCF!D305</f>
        <v>0.69209785625457143</v>
      </c>
      <c r="I2288" t="s">
        <v>200</v>
      </c>
      <c r="N2288" s="2"/>
    </row>
    <row r="2289" spans="1:14" x14ac:dyDescent="0.35">
      <c r="A2289" t="s">
        <v>572</v>
      </c>
      <c r="B2289" t="s">
        <v>51</v>
      </c>
      <c r="C2289" t="s">
        <v>285</v>
      </c>
      <c r="D2289" t="s">
        <v>196</v>
      </c>
      <c r="E2289" t="s">
        <v>197</v>
      </c>
      <c r="G2289" t="str">
        <f>[1]WCF!C306</f>
        <v>Urban emissions: grams/gal treated</v>
      </c>
      <c r="H2289" s="4"/>
      <c r="N2289" s="2"/>
    </row>
    <row r="2290" spans="1:14" x14ac:dyDescent="0.35">
      <c r="A2290" t="s">
        <v>572</v>
      </c>
      <c r="B2290" t="s">
        <v>51</v>
      </c>
      <c r="C2290" t="s">
        <v>285</v>
      </c>
      <c r="D2290" t="s">
        <v>196</v>
      </c>
      <c r="E2290" t="s">
        <v>197</v>
      </c>
      <c r="G2290" t="str">
        <f>[1]WCF!C307</f>
        <v xml:space="preserve">     VOC</v>
      </c>
      <c r="H2290" s="4">
        <f ca="1">[1]WCF!D307</f>
        <v>6.1104973875856785E-6</v>
      </c>
      <c r="I2290" t="s">
        <v>200</v>
      </c>
      <c r="N2290" s="2"/>
    </row>
    <row r="2291" spans="1:14" x14ac:dyDescent="0.35">
      <c r="A2291" t="s">
        <v>572</v>
      </c>
      <c r="B2291" t="s">
        <v>51</v>
      </c>
      <c r="C2291" t="s">
        <v>285</v>
      </c>
      <c r="D2291" t="s">
        <v>196</v>
      </c>
      <c r="E2291" t="s">
        <v>197</v>
      </c>
      <c r="G2291" t="str">
        <f>[1]WCF!C308</f>
        <v xml:space="preserve">     CO</v>
      </c>
      <c r="H2291" s="4">
        <f ca="1">[1]WCF!D308</f>
        <v>6.0149514585278729E-5</v>
      </c>
      <c r="I2291" t="s">
        <v>200</v>
      </c>
      <c r="N2291" s="2"/>
    </row>
    <row r="2292" spans="1:14" x14ac:dyDescent="0.35">
      <c r="A2292" t="s">
        <v>572</v>
      </c>
      <c r="B2292" t="s">
        <v>51</v>
      </c>
      <c r="C2292" t="s">
        <v>285</v>
      </c>
      <c r="D2292" t="s">
        <v>196</v>
      </c>
      <c r="E2292" t="s">
        <v>197</v>
      </c>
      <c r="G2292" t="str">
        <f>[1]WCF!C309</f>
        <v xml:space="preserve">     NOx</v>
      </c>
      <c r="H2292" s="4">
        <f ca="1">[1]WCF!D309</f>
        <v>1.1794573018244779E-4</v>
      </c>
      <c r="I2292" t="s">
        <v>200</v>
      </c>
      <c r="N2292" s="2"/>
    </row>
    <row r="2293" spans="1:14" x14ac:dyDescent="0.35">
      <c r="A2293" t="s">
        <v>572</v>
      </c>
      <c r="B2293" t="s">
        <v>51</v>
      </c>
      <c r="C2293" t="s">
        <v>285</v>
      </c>
      <c r="D2293" t="s">
        <v>196</v>
      </c>
      <c r="E2293" t="s">
        <v>197</v>
      </c>
      <c r="G2293" t="str">
        <f>[1]WCF!C310</f>
        <v xml:space="preserve">     PM10</v>
      </c>
      <c r="H2293" s="4">
        <f ca="1">[1]WCF!D310</f>
        <v>1.3773986961959537E-5</v>
      </c>
      <c r="I2293" t="s">
        <v>200</v>
      </c>
      <c r="N2293" s="2"/>
    </row>
    <row r="2294" spans="1:14" x14ac:dyDescent="0.35">
      <c r="A2294" t="s">
        <v>572</v>
      </c>
      <c r="B2294" t="s">
        <v>51</v>
      </c>
      <c r="C2294" t="s">
        <v>285</v>
      </c>
      <c r="D2294" t="s">
        <v>196</v>
      </c>
      <c r="E2294" t="s">
        <v>197</v>
      </c>
      <c r="G2294" t="str">
        <f>[1]WCF!C311</f>
        <v xml:space="preserve">     PM2.5</v>
      </c>
      <c r="H2294" s="4">
        <f ca="1">[1]WCF!D311</f>
        <v>1.1866705466028913E-5</v>
      </c>
      <c r="I2294" t="s">
        <v>200</v>
      </c>
      <c r="N2294" s="2"/>
    </row>
    <row r="2295" spans="1:14" x14ac:dyDescent="0.35">
      <c r="A2295" t="s">
        <v>572</v>
      </c>
      <c r="B2295" t="s">
        <v>51</v>
      </c>
      <c r="C2295" t="s">
        <v>285</v>
      </c>
      <c r="D2295" t="s">
        <v>196</v>
      </c>
      <c r="E2295" t="s">
        <v>197</v>
      </c>
      <c r="G2295" t="str">
        <f>[1]WCF!C312</f>
        <v xml:space="preserve">     SOx</v>
      </c>
      <c r="H2295" s="4">
        <f ca="1">[1]WCF!D312</f>
        <v>1.0009188476765155E-4</v>
      </c>
      <c r="I2295" t="s">
        <v>200</v>
      </c>
      <c r="N2295" s="2"/>
    </row>
    <row r="2296" spans="1:14" x14ac:dyDescent="0.35">
      <c r="A2296" t="s">
        <v>572</v>
      </c>
      <c r="B2296" t="s">
        <v>51</v>
      </c>
      <c r="C2296" t="s">
        <v>285</v>
      </c>
      <c r="D2296" t="s">
        <v>196</v>
      </c>
      <c r="E2296" t="s">
        <v>197</v>
      </c>
      <c r="G2296" t="str">
        <f>[1]WCF!C313</f>
        <v xml:space="preserve">     BC</v>
      </c>
      <c r="H2296" s="4">
        <f ca="1">[1]WCF!D313</f>
        <v>5.618804754128504E-7</v>
      </c>
      <c r="I2296" t="s">
        <v>200</v>
      </c>
      <c r="N2296" s="2"/>
    </row>
    <row r="2297" spans="1:14" x14ac:dyDescent="0.35">
      <c r="A2297" t="s">
        <v>572</v>
      </c>
      <c r="B2297" t="s">
        <v>51</v>
      </c>
      <c r="C2297" t="s">
        <v>285</v>
      </c>
      <c r="D2297" t="s">
        <v>196</v>
      </c>
      <c r="E2297" t="s">
        <v>197</v>
      </c>
      <c r="G2297" t="str">
        <f>[1]WCF!C314</f>
        <v xml:space="preserve">     OC</v>
      </c>
      <c r="H2297" s="4">
        <f ca="1">[1]WCF!D314</f>
        <v>4.1498187843142187E-6</v>
      </c>
      <c r="I2297" t="s">
        <v>200</v>
      </c>
      <c r="N2297" s="2"/>
    </row>
    <row r="2298" spans="1:14" x14ac:dyDescent="0.35">
      <c r="A2298" t="s">
        <v>572</v>
      </c>
      <c r="B2298" t="s">
        <v>38</v>
      </c>
      <c r="C2298" t="s">
        <v>38</v>
      </c>
      <c r="D2298" t="s">
        <v>137</v>
      </c>
      <c r="E2298" t="s">
        <v>122</v>
      </c>
      <c r="G2298" t="str">
        <f>[1]Pyrolysis_IDL!A334</f>
        <v>Energy: Btu/g of material throughput, except as noted</v>
      </c>
      <c r="H2298" s="4"/>
      <c r="N2298" s="2"/>
    </row>
    <row r="2299" spans="1:14" x14ac:dyDescent="0.35">
      <c r="A2299" t="s">
        <v>572</v>
      </c>
      <c r="B2299" t="s">
        <v>38</v>
      </c>
      <c r="C2299" t="s">
        <v>38</v>
      </c>
      <c r="D2299" t="s">
        <v>137</v>
      </c>
      <c r="E2299" t="s">
        <v>122</v>
      </c>
      <c r="G2299" t="str">
        <f>[1]Pyrolysis_IDL!A335</f>
        <v xml:space="preserve">    Total energy</v>
      </c>
      <c r="H2299" s="4">
        <f ca="1">[1]Pyrolysis_IDL!Y335</f>
        <v>109.04669613423722</v>
      </c>
      <c r="I2299" t="s">
        <v>138</v>
      </c>
      <c r="N2299" s="2"/>
    </row>
    <row r="2300" spans="1:14" x14ac:dyDescent="0.35">
      <c r="A2300" t="s">
        <v>572</v>
      </c>
      <c r="B2300" t="s">
        <v>38</v>
      </c>
      <c r="C2300" t="s">
        <v>38</v>
      </c>
      <c r="D2300" t="s">
        <v>137</v>
      </c>
      <c r="E2300" t="s">
        <v>122</v>
      </c>
      <c r="G2300" t="str">
        <f>[1]Pyrolysis_IDL!A336</f>
        <v xml:space="preserve">    Fossil fuels</v>
      </c>
      <c r="H2300" s="4">
        <f ca="1">[1]Pyrolysis_IDL!Y336</f>
        <v>104.87436602205632</v>
      </c>
      <c r="I2300" t="s">
        <v>138</v>
      </c>
      <c r="N2300" s="2"/>
    </row>
    <row r="2301" spans="1:14" x14ac:dyDescent="0.35">
      <c r="A2301" t="s">
        <v>572</v>
      </c>
      <c r="B2301" t="s">
        <v>38</v>
      </c>
      <c r="C2301" t="s">
        <v>38</v>
      </c>
      <c r="D2301" t="s">
        <v>137</v>
      </c>
      <c r="E2301" t="s">
        <v>122</v>
      </c>
      <c r="G2301" t="str">
        <f>[1]Pyrolysis_IDL!A337</f>
        <v xml:space="preserve">    Coal</v>
      </c>
      <c r="H2301" s="4">
        <f ca="1">[1]Pyrolysis_IDL!Y337</f>
        <v>9.5946328996680688</v>
      </c>
      <c r="I2301" t="s">
        <v>138</v>
      </c>
      <c r="N2301" s="2"/>
    </row>
    <row r="2302" spans="1:14" x14ac:dyDescent="0.35">
      <c r="A2302" t="s">
        <v>572</v>
      </c>
      <c r="B2302" t="s">
        <v>38</v>
      </c>
      <c r="C2302" t="s">
        <v>38</v>
      </c>
      <c r="D2302" t="s">
        <v>137</v>
      </c>
      <c r="E2302" t="s">
        <v>122</v>
      </c>
      <c r="G2302" t="str">
        <f>[1]Pyrolysis_IDL!A338</f>
        <v xml:space="preserve">    Natural gas</v>
      </c>
      <c r="H2302" s="4">
        <f ca="1">[1]Pyrolysis_IDL!Y338</f>
        <v>91.205843180216092</v>
      </c>
      <c r="I2302" t="s">
        <v>138</v>
      </c>
      <c r="N2302" s="2"/>
    </row>
    <row r="2303" spans="1:14" x14ac:dyDescent="0.35">
      <c r="A2303" t="s">
        <v>572</v>
      </c>
      <c r="B2303" t="s">
        <v>38</v>
      </c>
      <c r="C2303" t="s">
        <v>38</v>
      </c>
      <c r="D2303" t="s">
        <v>137</v>
      </c>
      <c r="E2303" t="s">
        <v>122</v>
      </c>
      <c r="G2303" t="str">
        <f>[1]Pyrolysis_IDL!A339</f>
        <v xml:space="preserve">    Petroleum</v>
      </c>
      <c r="H2303" s="4">
        <f ca="1">[1]Pyrolysis_IDL!Y339</f>
        <v>4.0738899421721513</v>
      </c>
      <c r="I2303" t="s">
        <v>138</v>
      </c>
      <c r="N2303" s="2"/>
    </row>
    <row r="2304" spans="1:14" x14ac:dyDescent="0.35">
      <c r="A2304" t="s">
        <v>572</v>
      </c>
      <c r="B2304" t="s">
        <v>38</v>
      </c>
      <c r="C2304" t="s">
        <v>38</v>
      </c>
      <c r="D2304" t="s">
        <v>137</v>
      </c>
      <c r="E2304" t="s">
        <v>122</v>
      </c>
      <c r="G2304" t="str">
        <f>[1]Pyrolysis_IDL!A340</f>
        <v>Water consumption (gal/g)</v>
      </c>
      <c r="H2304" s="4">
        <f ca="1">[1]Pyrolysis_IDL!Y340</f>
        <v>3.1394141906213673E-3</v>
      </c>
      <c r="I2304" t="s">
        <v>139</v>
      </c>
      <c r="N2304" s="2"/>
    </row>
    <row r="2305" spans="1:14" x14ac:dyDescent="0.35">
      <c r="A2305" t="s">
        <v>572</v>
      </c>
      <c r="B2305" t="s">
        <v>38</v>
      </c>
      <c r="C2305" t="s">
        <v>38</v>
      </c>
      <c r="D2305" t="s">
        <v>137</v>
      </c>
      <c r="E2305" t="s">
        <v>122</v>
      </c>
      <c r="G2305" t="str">
        <f>[1]Pyrolysis_IDL!A341</f>
        <v>Total emissions: grams/g of material throughput, except as noted</v>
      </c>
      <c r="H2305" s="4"/>
      <c r="N2305" s="2"/>
    </row>
    <row r="2306" spans="1:14" x14ac:dyDescent="0.35">
      <c r="A2306" t="s">
        <v>572</v>
      </c>
      <c r="B2306" t="s">
        <v>38</v>
      </c>
      <c r="C2306" t="s">
        <v>38</v>
      </c>
      <c r="D2306" t="s">
        <v>137</v>
      </c>
      <c r="E2306" t="s">
        <v>122</v>
      </c>
      <c r="G2306" t="str">
        <f>[1]Pyrolysis_IDL!A342</f>
        <v xml:space="preserve">     VOC</v>
      </c>
      <c r="H2306" s="4">
        <f ca="1">[1]Pyrolysis_IDL!Y342</f>
        <v>1.5431599893793923E-3</v>
      </c>
      <c r="I2306" t="s">
        <v>140</v>
      </c>
      <c r="N2306" s="2"/>
    </row>
    <row r="2307" spans="1:14" x14ac:dyDescent="0.35">
      <c r="A2307" t="s">
        <v>572</v>
      </c>
      <c r="B2307" t="s">
        <v>38</v>
      </c>
      <c r="C2307" t="s">
        <v>38</v>
      </c>
      <c r="D2307" t="s">
        <v>137</v>
      </c>
      <c r="E2307" t="s">
        <v>122</v>
      </c>
      <c r="G2307" t="str">
        <f>[1]Pyrolysis_IDL!A343</f>
        <v xml:space="preserve">     CO</v>
      </c>
      <c r="H2307" s="4">
        <f ca="1">[1]Pyrolysis_IDL!Y343</f>
        <v>5.4434477259279832E-3</v>
      </c>
      <c r="I2307" t="s">
        <v>140</v>
      </c>
      <c r="N2307" s="2"/>
    </row>
    <row r="2308" spans="1:14" x14ac:dyDescent="0.35">
      <c r="A2308" t="s">
        <v>572</v>
      </c>
      <c r="B2308" t="s">
        <v>38</v>
      </c>
      <c r="C2308" t="s">
        <v>38</v>
      </c>
      <c r="D2308" t="s">
        <v>137</v>
      </c>
      <c r="E2308" t="s">
        <v>122</v>
      </c>
      <c r="G2308" t="str">
        <f>[1]Pyrolysis_IDL!A344</f>
        <v xml:space="preserve">     NOx</v>
      </c>
      <c r="H2308" s="4">
        <f ca="1">[1]Pyrolysis_IDL!Y344</f>
        <v>7.1749313337834001E-3</v>
      </c>
      <c r="I2308" t="s">
        <v>140</v>
      </c>
      <c r="N2308" s="2"/>
    </row>
    <row r="2309" spans="1:14" x14ac:dyDescent="0.35">
      <c r="A2309" t="s">
        <v>572</v>
      </c>
      <c r="B2309" t="s">
        <v>38</v>
      </c>
      <c r="C2309" t="s">
        <v>38</v>
      </c>
      <c r="D2309" t="s">
        <v>137</v>
      </c>
      <c r="E2309" t="s">
        <v>122</v>
      </c>
      <c r="G2309" t="str">
        <f>[1]Pyrolysis_IDL!A345</f>
        <v xml:space="preserve">     PM10</v>
      </c>
      <c r="H2309" s="4">
        <f ca="1">[1]Pyrolysis_IDL!Y345</f>
        <v>6.432978764423443E-4</v>
      </c>
      <c r="I2309" t="s">
        <v>140</v>
      </c>
      <c r="N2309" s="2"/>
    </row>
    <row r="2310" spans="1:14" x14ac:dyDescent="0.35">
      <c r="A2310" t="s">
        <v>572</v>
      </c>
      <c r="B2310" t="s">
        <v>38</v>
      </c>
      <c r="C2310" t="s">
        <v>38</v>
      </c>
      <c r="D2310" t="s">
        <v>137</v>
      </c>
      <c r="E2310" t="s">
        <v>122</v>
      </c>
      <c r="G2310" t="str">
        <f>[1]Pyrolysis_IDL!A346</f>
        <v xml:space="preserve">     PM2.5</v>
      </c>
      <c r="H2310" s="4">
        <f ca="1">[1]Pyrolysis_IDL!Y346</f>
        <v>5.1501845087628098E-4</v>
      </c>
      <c r="I2310" t="s">
        <v>140</v>
      </c>
      <c r="N2310" s="2"/>
    </row>
    <row r="2311" spans="1:14" x14ac:dyDescent="0.35">
      <c r="A2311" t="s">
        <v>572</v>
      </c>
      <c r="B2311" t="s">
        <v>38</v>
      </c>
      <c r="C2311" t="s">
        <v>38</v>
      </c>
      <c r="D2311" t="s">
        <v>137</v>
      </c>
      <c r="E2311" t="s">
        <v>122</v>
      </c>
      <c r="G2311" t="str">
        <f>[1]Pyrolysis_IDL!A347</f>
        <v xml:space="preserve">     SOx</v>
      </c>
      <c r="H2311" s="4">
        <f ca="1">[1]Pyrolysis_IDL!Y347</f>
        <v>4.4629078148180606E-3</v>
      </c>
      <c r="I2311" t="s">
        <v>140</v>
      </c>
      <c r="N2311" s="2"/>
    </row>
    <row r="2312" spans="1:14" x14ac:dyDescent="0.35">
      <c r="A2312" t="s">
        <v>572</v>
      </c>
      <c r="B2312" t="s">
        <v>38</v>
      </c>
      <c r="C2312" t="s">
        <v>38</v>
      </c>
      <c r="D2312" t="s">
        <v>137</v>
      </c>
      <c r="E2312" t="s">
        <v>122</v>
      </c>
      <c r="G2312" t="str">
        <f>[1]Pyrolysis_IDL!A348</f>
        <v xml:space="preserve">     BC</v>
      </c>
      <c r="H2312" s="4">
        <f ca="1">[1]Pyrolysis_IDL!Y348</f>
        <v>6.1317382638754336E-5</v>
      </c>
      <c r="I2312" t="s">
        <v>140</v>
      </c>
      <c r="N2312" s="2"/>
    </row>
    <row r="2313" spans="1:14" x14ac:dyDescent="0.35">
      <c r="A2313" t="s">
        <v>572</v>
      </c>
      <c r="B2313" t="s">
        <v>38</v>
      </c>
      <c r="C2313" t="s">
        <v>38</v>
      </c>
      <c r="D2313" t="s">
        <v>137</v>
      </c>
      <c r="E2313" t="s">
        <v>122</v>
      </c>
      <c r="G2313" t="str">
        <f>[1]Pyrolysis_IDL!A349</f>
        <v xml:space="preserve">     OC</v>
      </c>
      <c r="H2313" s="4">
        <f ca="1">[1]Pyrolysis_IDL!Y349</f>
        <v>1.5708810876714495E-4</v>
      </c>
      <c r="I2313" t="s">
        <v>140</v>
      </c>
      <c r="N2313" s="2"/>
    </row>
    <row r="2314" spans="1:14" x14ac:dyDescent="0.35">
      <c r="A2314" t="s">
        <v>572</v>
      </c>
      <c r="B2314" t="s">
        <v>38</v>
      </c>
      <c r="C2314" t="s">
        <v>38</v>
      </c>
      <c r="D2314" t="s">
        <v>137</v>
      </c>
      <c r="E2314" t="s">
        <v>122</v>
      </c>
      <c r="G2314" t="str">
        <f>[1]Pyrolysis_IDL!A350</f>
        <v xml:space="preserve">     CH4</v>
      </c>
      <c r="H2314" s="4">
        <f ca="1">[1]Pyrolysis_IDL!Y350</f>
        <v>1.9796725930204113E-2</v>
      </c>
      <c r="I2314" t="s">
        <v>140</v>
      </c>
      <c r="N2314" s="2"/>
    </row>
    <row r="2315" spans="1:14" x14ac:dyDescent="0.35">
      <c r="A2315" t="s">
        <v>572</v>
      </c>
      <c r="B2315" t="s">
        <v>38</v>
      </c>
      <c r="C2315" t="s">
        <v>38</v>
      </c>
      <c r="D2315" t="s">
        <v>137</v>
      </c>
      <c r="E2315" t="s">
        <v>122</v>
      </c>
      <c r="G2315" t="str">
        <f>[1]Pyrolysis_IDL!A351</f>
        <v xml:space="preserve">     N2O</v>
      </c>
      <c r="H2315" s="4">
        <f ca="1">[1]Pyrolysis_IDL!Y351</f>
        <v>1.4930359973927706E-4</v>
      </c>
      <c r="I2315" t="s">
        <v>140</v>
      </c>
      <c r="N2315" s="2"/>
    </row>
    <row r="2316" spans="1:14" x14ac:dyDescent="0.35">
      <c r="A2316" t="s">
        <v>572</v>
      </c>
      <c r="B2316" t="s">
        <v>38</v>
      </c>
      <c r="C2316" t="s">
        <v>38</v>
      </c>
      <c r="D2316" t="s">
        <v>137</v>
      </c>
      <c r="E2316" t="s">
        <v>122</v>
      </c>
      <c r="G2316" t="str">
        <f>[1]Pyrolysis_IDL!A352</f>
        <v xml:space="preserve">     CO2</v>
      </c>
      <c r="H2316" s="4">
        <f ca="1">[1]Pyrolysis_IDL!Y352</f>
        <v>6.1237428591799903</v>
      </c>
      <c r="I2316" t="s">
        <v>140</v>
      </c>
      <c r="N2316" s="2"/>
    </row>
    <row r="2317" spans="1:14" x14ac:dyDescent="0.35">
      <c r="A2317" t="s">
        <v>572</v>
      </c>
      <c r="B2317" t="s">
        <v>38</v>
      </c>
      <c r="C2317" t="s">
        <v>38</v>
      </c>
      <c r="D2317" t="s">
        <v>137</v>
      </c>
      <c r="E2317" t="s">
        <v>122</v>
      </c>
      <c r="G2317" t="str">
        <f>[1]Pyrolysis_IDL!A353</f>
        <v>Urban emissions: grams/g of material throughput, except as noted</v>
      </c>
      <c r="H2317" s="4"/>
      <c r="N2317" s="2"/>
    </row>
    <row r="2318" spans="1:14" x14ac:dyDescent="0.35">
      <c r="A2318" t="s">
        <v>572</v>
      </c>
      <c r="B2318" t="s">
        <v>38</v>
      </c>
      <c r="C2318" t="s">
        <v>38</v>
      </c>
      <c r="D2318" t="s">
        <v>137</v>
      </c>
      <c r="E2318" t="s">
        <v>122</v>
      </c>
      <c r="G2318" t="str">
        <f>[1]Pyrolysis_IDL!A354</f>
        <v xml:space="preserve">     VOC</v>
      </c>
      <c r="H2318" s="4">
        <f ca="1">[1]Pyrolysis_IDL!Y354</f>
        <v>1.2235049514708622E-4</v>
      </c>
      <c r="I2318" t="s">
        <v>140</v>
      </c>
      <c r="N2318" s="2"/>
    </row>
    <row r="2319" spans="1:14" x14ac:dyDescent="0.35">
      <c r="A2319" t="s">
        <v>572</v>
      </c>
      <c r="B2319" t="s">
        <v>38</v>
      </c>
      <c r="C2319" t="s">
        <v>38</v>
      </c>
      <c r="D2319" t="s">
        <v>137</v>
      </c>
      <c r="E2319" t="s">
        <v>122</v>
      </c>
      <c r="G2319" t="str">
        <f>[1]Pyrolysis_IDL!A355</f>
        <v xml:space="preserve">     CO</v>
      </c>
      <c r="H2319" s="4">
        <f ca="1">[1]Pyrolysis_IDL!Y355</f>
        <v>3.1536390497910704E-4</v>
      </c>
      <c r="I2319" t="s">
        <v>140</v>
      </c>
      <c r="N2319" s="2"/>
    </row>
    <row r="2320" spans="1:14" x14ac:dyDescent="0.35">
      <c r="A2320" t="s">
        <v>572</v>
      </c>
      <c r="B2320" t="s">
        <v>38</v>
      </c>
      <c r="C2320" t="s">
        <v>38</v>
      </c>
      <c r="D2320" t="s">
        <v>137</v>
      </c>
      <c r="E2320" t="s">
        <v>122</v>
      </c>
      <c r="G2320" t="str">
        <f>[1]Pyrolysis_IDL!A356</f>
        <v xml:space="preserve">     NOx</v>
      </c>
      <c r="H2320" s="4">
        <f ca="1">[1]Pyrolysis_IDL!Y356</f>
        <v>4.7874051588064963E-4</v>
      </c>
      <c r="I2320" t="s">
        <v>140</v>
      </c>
      <c r="N2320" s="2"/>
    </row>
    <row r="2321" spans="1:14" x14ac:dyDescent="0.35">
      <c r="A2321" t="s">
        <v>572</v>
      </c>
      <c r="B2321" t="s">
        <v>38</v>
      </c>
      <c r="C2321" t="s">
        <v>38</v>
      </c>
      <c r="D2321" t="s">
        <v>137</v>
      </c>
      <c r="E2321" t="s">
        <v>122</v>
      </c>
      <c r="G2321" t="str">
        <f>[1]Pyrolysis_IDL!A357</f>
        <v xml:space="preserve">     PM10</v>
      </c>
      <c r="H2321" s="4">
        <f ca="1">[1]Pyrolysis_IDL!Y357</f>
        <v>2.8762780419440423E-5</v>
      </c>
      <c r="I2321" t="s">
        <v>140</v>
      </c>
      <c r="N2321" s="2"/>
    </row>
    <row r="2322" spans="1:14" x14ac:dyDescent="0.35">
      <c r="A2322" t="s">
        <v>572</v>
      </c>
      <c r="B2322" t="s">
        <v>38</v>
      </c>
      <c r="C2322" t="s">
        <v>38</v>
      </c>
      <c r="D2322" t="s">
        <v>137</v>
      </c>
      <c r="E2322" t="s">
        <v>122</v>
      </c>
      <c r="G2322" t="str">
        <f>[1]Pyrolysis_IDL!A358</f>
        <v xml:space="preserve">     PM2.5</v>
      </c>
      <c r="H2322" s="4">
        <f ca="1">[1]Pyrolysis_IDL!Y358</f>
        <v>2.5327669097120364E-5</v>
      </c>
      <c r="I2322" t="s">
        <v>140</v>
      </c>
      <c r="N2322" s="2"/>
    </row>
    <row r="2323" spans="1:14" x14ac:dyDescent="0.35">
      <c r="A2323" t="s">
        <v>572</v>
      </c>
      <c r="B2323" t="s">
        <v>38</v>
      </c>
      <c r="C2323" t="s">
        <v>38</v>
      </c>
      <c r="D2323" t="s">
        <v>137</v>
      </c>
      <c r="E2323" t="s">
        <v>122</v>
      </c>
      <c r="G2323" t="str">
        <f>[1]Pyrolysis_IDL!A359</f>
        <v xml:space="preserve">     SOx</v>
      </c>
      <c r="H2323" s="4">
        <f ca="1">[1]Pyrolysis_IDL!Y359</f>
        <v>1.515872806927338E-4</v>
      </c>
      <c r="I2323" t="s">
        <v>140</v>
      </c>
      <c r="N2323" s="2"/>
    </row>
    <row r="2324" spans="1:14" x14ac:dyDescent="0.35">
      <c r="A2324" t="s">
        <v>572</v>
      </c>
      <c r="B2324" t="s">
        <v>38</v>
      </c>
      <c r="C2324" t="s">
        <v>38</v>
      </c>
      <c r="D2324" t="s">
        <v>137</v>
      </c>
      <c r="E2324" t="s">
        <v>122</v>
      </c>
      <c r="G2324" t="str">
        <f>[1]Pyrolysis_IDL!A360</f>
        <v xml:space="preserve">     BC</v>
      </c>
      <c r="H2324" s="4">
        <f ca="1">[1]Pyrolysis_IDL!Y360</f>
        <v>1.7208674959907658E-6</v>
      </c>
      <c r="I2324" t="s">
        <v>140</v>
      </c>
      <c r="N2324" s="2"/>
    </row>
    <row r="2325" spans="1:14" x14ac:dyDescent="0.35">
      <c r="A2325" t="s">
        <v>572</v>
      </c>
      <c r="B2325" t="s">
        <v>38</v>
      </c>
      <c r="C2325" t="s">
        <v>38</v>
      </c>
      <c r="D2325" t="s">
        <v>137</v>
      </c>
      <c r="E2325" t="s">
        <v>122</v>
      </c>
      <c r="G2325" t="str">
        <f>[1]Pyrolysis_IDL!A361</f>
        <v xml:space="preserve">     OC</v>
      </c>
      <c r="H2325" s="4">
        <f ca="1">[1]Pyrolysis_IDL!Y361</f>
        <v>7.6272546065395258E-6</v>
      </c>
      <c r="I2325" t="s">
        <v>140</v>
      </c>
      <c r="N2325" s="2"/>
    </row>
    <row r="2326" spans="1:14" x14ac:dyDescent="0.35">
      <c r="A2326" t="s">
        <v>572</v>
      </c>
      <c r="B2326" t="s">
        <v>37</v>
      </c>
      <c r="C2326" t="s">
        <v>37</v>
      </c>
      <c r="D2326" t="s">
        <v>137</v>
      </c>
      <c r="E2326" t="s">
        <v>202</v>
      </c>
      <c r="G2326" t="str">
        <f>[1]Pyrolysis_IDL!A297</f>
        <v>Loss factor</v>
      </c>
      <c r="H2326" s="4"/>
      <c r="J2326" t="s">
        <v>204</v>
      </c>
      <c r="N2326" s="2"/>
    </row>
    <row r="2327" spans="1:14" x14ac:dyDescent="0.35">
      <c r="A2327" t="s">
        <v>572</v>
      </c>
      <c r="B2327" t="s">
        <v>37</v>
      </c>
      <c r="C2327" t="s">
        <v>37</v>
      </c>
      <c r="D2327" t="s">
        <v>137</v>
      </c>
      <c r="E2327" t="s">
        <v>202</v>
      </c>
      <c r="G2327" t="s">
        <v>537</v>
      </c>
      <c r="H2327" s="4"/>
      <c r="N2327" s="2"/>
    </row>
    <row r="2328" spans="1:14" x14ac:dyDescent="0.35">
      <c r="A2328" t="s">
        <v>572</v>
      </c>
      <c r="B2328" t="s">
        <v>37</v>
      </c>
      <c r="C2328" t="s">
        <v>37</v>
      </c>
      <c r="D2328" t="s">
        <v>137</v>
      </c>
      <c r="E2328" t="s">
        <v>202</v>
      </c>
      <c r="G2328" t="str">
        <f>[1]Pyrolysis_IDL!A298</f>
        <v>Total energy</v>
      </c>
      <c r="H2328" s="5">
        <v>0.53320768162651644</v>
      </c>
      <c r="I2328" t="s">
        <v>203</v>
      </c>
      <c r="N2328" s="2"/>
    </row>
    <row r="2329" spans="1:14" x14ac:dyDescent="0.35">
      <c r="A2329" t="s">
        <v>572</v>
      </c>
      <c r="B2329" t="s">
        <v>37</v>
      </c>
      <c r="C2329" t="s">
        <v>37</v>
      </c>
      <c r="D2329" t="s">
        <v>137</v>
      </c>
      <c r="E2329" t="s">
        <v>202</v>
      </c>
      <c r="G2329" t="str">
        <f>[1]Pyrolysis_IDL!A299</f>
        <v>Fossil fuels</v>
      </c>
      <c r="H2329" s="5">
        <v>0.52891268859986174</v>
      </c>
      <c r="I2329" t="s">
        <v>203</v>
      </c>
      <c r="N2329" s="2"/>
    </row>
    <row r="2330" spans="1:14" x14ac:dyDescent="0.35">
      <c r="A2330" t="s">
        <v>572</v>
      </c>
      <c r="B2330" t="s">
        <v>37</v>
      </c>
      <c r="C2330" t="s">
        <v>37</v>
      </c>
      <c r="D2330" t="s">
        <v>137</v>
      </c>
      <c r="E2330" t="s">
        <v>202</v>
      </c>
      <c r="G2330" t="str">
        <f>[1]Pyrolysis_IDL!A300</f>
        <v>Coal</v>
      </c>
      <c r="H2330" s="5">
        <v>7.2152047658472608E-3</v>
      </c>
      <c r="I2330" t="s">
        <v>203</v>
      </c>
      <c r="N2330" s="2"/>
    </row>
    <row r="2331" spans="1:14" x14ac:dyDescent="0.35">
      <c r="A2331" t="s">
        <v>572</v>
      </c>
      <c r="B2331" t="s">
        <v>37</v>
      </c>
      <c r="C2331" t="s">
        <v>37</v>
      </c>
      <c r="D2331" t="s">
        <v>137</v>
      </c>
      <c r="E2331" t="s">
        <v>202</v>
      </c>
      <c r="G2331" t="str">
        <f>[1]Pyrolysis_IDL!A301</f>
        <v>Natural gas</v>
      </c>
      <c r="H2331" s="5">
        <v>0.1137615925805882</v>
      </c>
      <c r="I2331" t="s">
        <v>203</v>
      </c>
      <c r="N2331" s="2"/>
    </row>
    <row r="2332" spans="1:14" x14ac:dyDescent="0.35">
      <c r="A2332" t="s">
        <v>572</v>
      </c>
      <c r="B2332" t="s">
        <v>37</v>
      </c>
      <c r="C2332" t="s">
        <v>37</v>
      </c>
      <c r="D2332" t="s">
        <v>137</v>
      </c>
      <c r="E2332" t="s">
        <v>202</v>
      </c>
      <c r="G2332" t="str">
        <f>[1]Pyrolysis_IDL!A302</f>
        <v>Petroleum</v>
      </c>
      <c r="H2332" s="5">
        <v>0.40793589125342633</v>
      </c>
      <c r="I2332" t="s">
        <v>203</v>
      </c>
      <c r="N2332" s="2"/>
    </row>
    <row r="2333" spans="1:14" x14ac:dyDescent="0.35">
      <c r="A2333" t="s">
        <v>572</v>
      </c>
      <c r="B2333" t="s">
        <v>37</v>
      </c>
      <c r="C2333" t="s">
        <v>37</v>
      </c>
      <c r="D2333" t="s">
        <v>137</v>
      </c>
      <c r="E2333" t="s">
        <v>202</v>
      </c>
      <c r="G2333" t="str">
        <f>[1]Pyrolysis_IDL!A303</f>
        <v>Water consumption</v>
      </c>
      <c r="H2333" s="5">
        <v>2.2428970143281409E-5</v>
      </c>
      <c r="I2333" t="s">
        <v>139</v>
      </c>
      <c r="N2333" s="2"/>
    </row>
    <row r="2334" spans="1:14" x14ac:dyDescent="0.35">
      <c r="A2334" t="s">
        <v>572</v>
      </c>
      <c r="B2334" t="s">
        <v>37</v>
      </c>
      <c r="C2334" t="s">
        <v>37</v>
      </c>
      <c r="D2334" t="s">
        <v>137</v>
      </c>
      <c r="E2334" t="s">
        <v>202</v>
      </c>
      <c r="G2334" t="s">
        <v>539</v>
      </c>
      <c r="H2334" s="5"/>
      <c r="N2334" s="2"/>
    </row>
    <row r="2335" spans="1:14" x14ac:dyDescent="0.35">
      <c r="A2335" t="s">
        <v>572</v>
      </c>
      <c r="B2335" t="s">
        <v>37</v>
      </c>
      <c r="C2335" t="s">
        <v>37</v>
      </c>
      <c r="D2335" t="s">
        <v>137</v>
      </c>
      <c r="E2335" t="s">
        <v>202</v>
      </c>
      <c r="G2335" t="str">
        <f>[1]Pyrolysis_IDL!A304</f>
        <v>VOC</v>
      </c>
      <c r="H2335" s="5">
        <v>1.864531508403215E-5</v>
      </c>
      <c r="I2335" t="s">
        <v>140</v>
      </c>
      <c r="N2335" s="2"/>
    </row>
    <row r="2336" spans="1:14" x14ac:dyDescent="0.35">
      <c r="A2336" t="s">
        <v>572</v>
      </c>
      <c r="B2336" t="s">
        <v>37</v>
      </c>
      <c r="C2336" t="s">
        <v>37</v>
      </c>
      <c r="D2336" t="s">
        <v>137</v>
      </c>
      <c r="E2336" t="s">
        <v>202</v>
      </c>
      <c r="G2336" t="str">
        <f>[1]Pyrolysis_IDL!A305</f>
        <v>CO</v>
      </c>
      <c r="H2336" s="5">
        <v>8.7836820842824136E-5</v>
      </c>
      <c r="I2336" t="s">
        <v>140</v>
      </c>
      <c r="N2336" s="2"/>
    </row>
    <row r="2337" spans="1:14" x14ac:dyDescent="0.35">
      <c r="A2337" t="s">
        <v>572</v>
      </c>
      <c r="B2337" t="s">
        <v>37</v>
      </c>
      <c r="C2337" t="s">
        <v>37</v>
      </c>
      <c r="D2337" t="s">
        <v>137</v>
      </c>
      <c r="E2337" t="s">
        <v>202</v>
      </c>
      <c r="G2337" t="str">
        <f>[1]Pyrolysis_IDL!A306</f>
        <v>NOx</v>
      </c>
      <c r="H2337" s="5">
        <v>1.2962963641201375E-4</v>
      </c>
      <c r="I2337" t="s">
        <v>140</v>
      </c>
      <c r="N2337" s="2"/>
    </row>
    <row r="2338" spans="1:14" x14ac:dyDescent="0.35">
      <c r="A2338" t="s">
        <v>572</v>
      </c>
      <c r="B2338" t="s">
        <v>37</v>
      </c>
      <c r="C2338" t="s">
        <v>37</v>
      </c>
      <c r="D2338" t="s">
        <v>137</v>
      </c>
      <c r="E2338" t="s">
        <v>202</v>
      </c>
      <c r="G2338" t="str">
        <f>[1]Pyrolysis_IDL!A307</f>
        <v>PM10</v>
      </c>
      <c r="H2338" s="5">
        <v>9.1303241898260554E-6</v>
      </c>
      <c r="I2338" t="s">
        <v>140</v>
      </c>
      <c r="N2338" s="2"/>
    </row>
    <row r="2339" spans="1:14" x14ac:dyDescent="0.35">
      <c r="A2339" t="s">
        <v>572</v>
      </c>
      <c r="B2339" t="s">
        <v>37</v>
      </c>
      <c r="C2339" t="s">
        <v>37</v>
      </c>
      <c r="D2339" t="s">
        <v>137</v>
      </c>
      <c r="E2339" t="s">
        <v>202</v>
      </c>
      <c r="G2339" t="str">
        <f>[1]Pyrolysis_IDL!A308</f>
        <v>PM2.5</v>
      </c>
      <c r="H2339" s="5">
        <v>7.3480607404924399E-6</v>
      </c>
      <c r="I2339" t="s">
        <v>140</v>
      </c>
      <c r="N2339" s="2"/>
    </row>
    <row r="2340" spans="1:14" x14ac:dyDescent="0.35">
      <c r="A2340" t="s">
        <v>572</v>
      </c>
      <c r="B2340" t="s">
        <v>37</v>
      </c>
      <c r="C2340" t="s">
        <v>37</v>
      </c>
      <c r="D2340" t="s">
        <v>137</v>
      </c>
      <c r="E2340" t="s">
        <v>202</v>
      </c>
      <c r="G2340" t="str">
        <f>[1]Pyrolysis_IDL!A309</f>
        <v>SOx</v>
      </c>
      <c r="H2340" s="5">
        <v>1.7163060819755697E-5</v>
      </c>
      <c r="I2340" t="s">
        <v>140</v>
      </c>
      <c r="N2340" s="2"/>
    </row>
    <row r="2341" spans="1:14" x14ac:dyDescent="0.35">
      <c r="A2341" t="s">
        <v>572</v>
      </c>
      <c r="B2341" t="s">
        <v>37</v>
      </c>
      <c r="C2341" t="s">
        <v>37</v>
      </c>
      <c r="D2341" t="s">
        <v>137</v>
      </c>
      <c r="E2341" t="s">
        <v>202</v>
      </c>
      <c r="G2341" t="str">
        <f>[1]Pyrolysis_IDL!A310</f>
        <v>BC</v>
      </c>
      <c r="H2341" s="5">
        <v>3.6015443478495891E-6</v>
      </c>
      <c r="I2341" t="s">
        <v>140</v>
      </c>
      <c r="N2341" s="2"/>
    </row>
    <row r="2342" spans="1:14" x14ac:dyDescent="0.35">
      <c r="A2342" t="s">
        <v>572</v>
      </c>
      <c r="B2342" t="s">
        <v>37</v>
      </c>
      <c r="C2342" t="s">
        <v>37</v>
      </c>
      <c r="D2342" t="s">
        <v>137</v>
      </c>
      <c r="E2342" t="s">
        <v>202</v>
      </c>
      <c r="G2342" t="str">
        <f>[1]Pyrolysis_IDL!A311</f>
        <v>OC</v>
      </c>
      <c r="H2342" s="5">
        <v>1.5731564854710844E-6</v>
      </c>
      <c r="I2342" t="s">
        <v>140</v>
      </c>
      <c r="N2342" s="2"/>
    </row>
    <row r="2343" spans="1:14" x14ac:dyDescent="0.35">
      <c r="A2343" t="s">
        <v>572</v>
      </c>
      <c r="B2343" t="s">
        <v>37</v>
      </c>
      <c r="C2343" t="s">
        <v>37</v>
      </c>
      <c r="D2343" t="s">
        <v>137</v>
      </c>
      <c r="E2343" t="s">
        <v>202</v>
      </c>
      <c r="G2343" t="str">
        <f>[1]Pyrolysis_IDL!A312</f>
        <v>CH4</v>
      </c>
      <c r="H2343" s="5">
        <v>7.7900176570900827E-5</v>
      </c>
      <c r="I2343" t="s">
        <v>140</v>
      </c>
      <c r="N2343" s="2"/>
    </row>
    <row r="2344" spans="1:14" x14ac:dyDescent="0.35">
      <c r="A2344" t="s">
        <v>572</v>
      </c>
      <c r="B2344" t="s">
        <v>37</v>
      </c>
      <c r="C2344" t="s">
        <v>37</v>
      </c>
      <c r="D2344" t="s">
        <v>137</v>
      </c>
      <c r="E2344" t="s">
        <v>202</v>
      </c>
      <c r="G2344" t="str">
        <f>[1]Pyrolysis_IDL!A313</f>
        <v>N2O</v>
      </c>
      <c r="H2344" s="5">
        <v>2.769301676688542E-5</v>
      </c>
      <c r="I2344" t="s">
        <v>140</v>
      </c>
      <c r="N2344" s="2"/>
    </row>
    <row r="2345" spans="1:14" x14ac:dyDescent="0.35">
      <c r="A2345" t="s">
        <v>572</v>
      </c>
      <c r="B2345" t="s">
        <v>37</v>
      </c>
      <c r="C2345" t="s">
        <v>37</v>
      </c>
      <c r="D2345" t="s">
        <v>137</v>
      </c>
      <c r="E2345" t="s">
        <v>202</v>
      </c>
      <c r="G2345" t="str">
        <f>[1]Pyrolysis_IDL!A314</f>
        <v>CO2</v>
      </c>
      <c r="H2345" s="5">
        <v>4.1533720485655373E-2</v>
      </c>
      <c r="I2345" t="s">
        <v>140</v>
      </c>
      <c r="N2345" s="2"/>
    </row>
    <row r="2346" spans="1:14" x14ac:dyDescent="0.35">
      <c r="A2346" t="s">
        <v>572</v>
      </c>
      <c r="B2346" t="s">
        <v>37</v>
      </c>
      <c r="C2346" t="s">
        <v>37</v>
      </c>
      <c r="D2346" t="s">
        <v>137</v>
      </c>
      <c r="E2346" t="s">
        <v>202</v>
      </c>
      <c r="G2346" t="str">
        <f>[1]Pyrolysis_IDL!A315</f>
        <v>CO2 (w/ C in VOC &amp; CO)</v>
      </c>
      <c r="H2346" s="5">
        <v>4.1729861007563145E-2</v>
      </c>
      <c r="I2346" t="s">
        <v>140</v>
      </c>
      <c r="N2346" s="2"/>
    </row>
    <row r="2347" spans="1:14" x14ac:dyDescent="0.35">
      <c r="A2347" t="s">
        <v>572</v>
      </c>
      <c r="B2347" t="s">
        <v>37</v>
      </c>
      <c r="C2347" t="s">
        <v>37</v>
      </c>
      <c r="D2347" t="s">
        <v>137</v>
      </c>
      <c r="E2347" t="s">
        <v>202</v>
      </c>
      <c r="G2347" t="str">
        <f>[1]Pyrolysis_IDL!A316</f>
        <v>GHGs</v>
      </c>
      <c r="H2347" s="5">
        <v>5.1611479846735711E-2</v>
      </c>
      <c r="I2347" t="s">
        <v>140</v>
      </c>
      <c r="N2347" s="2"/>
    </row>
    <row r="2348" spans="1:14" x14ac:dyDescent="0.35">
      <c r="A2348" t="s">
        <v>572</v>
      </c>
      <c r="B2348" t="s">
        <v>87</v>
      </c>
      <c r="C2348" t="s">
        <v>269</v>
      </c>
      <c r="D2348" t="s">
        <v>16</v>
      </c>
      <c r="E2348" t="s">
        <v>122</v>
      </c>
      <c r="G2348" t="str">
        <f>[1]Catalyst!A133</f>
        <v>Energy Use: mmBtu/ton of product</v>
      </c>
      <c r="H2348" s="4"/>
      <c r="J2348" t="s">
        <v>205</v>
      </c>
      <c r="N2348" s="2"/>
    </row>
    <row r="2349" spans="1:14" x14ac:dyDescent="0.35">
      <c r="A2349" t="s">
        <v>572</v>
      </c>
      <c r="B2349" t="s">
        <v>87</v>
      </c>
      <c r="C2349" t="s">
        <v>269</v>
      </c>
      <c r="D2349" t="s">
        <v>16</v>
      </c>
      <c r="E2349" t="s">
        <v>122</v>
      </c>
      <c r="G2349" t="str">
        <f>[1]Catalyst!A134</f>
        <v xml:space="preserve">     Total Energy</v>
      </c>
      <c r="H2349" s="4">
        <f ca="1">[1]Catalyst!N134</f>
        <v>84.504373936822518</v>
      </c>
      <c r="I2349" t="s">
        <v>125</v>
      </c>
      <c r="N2349" s="2"/>
    </row>
    <row r="2350" spans="1:14" x14ac:dyDescent="0.35">
      <c r="A2350" t="s">
        <v>572</v>
      </c>
      <c r="B2350" t="s">
        <v>87</v>
      </c>
      <c r="C2350" t="s">
        <v>269</v>
      </c>
      <c r="D2350" t="s">
        <v>16</v>
      </c>
      <c r="E2350" t="s">
        <v>122</v>
      </c>
      <c r="G2350" t="str">
        <f>[1]Catalyst!A135</f>
        <v xml:space="preserve">     Fossil Fuels</v>
      </c>
      <c r="H2350" s="4">
        <f ca="1">[1]Catalyst!N135</f>
        <v>80.815106619403139</v>
      </c>
      <c r="I2350" t="s">
        <v>125</v>
      </c>
      <c r="N2350" s="2"/>
    </row>
    <row r="2351" spans="1:14" x14ac:dyDescent="0.35">
      <c r="A2351" t="s">
        <v>572</v>
      </c>
      <c r="B2351" t="s">
        <v>87</v>
      </c>
      <c r="C2351" t="s">
        <v>269</v>
      </c>
      <c r="D2351" t="s">
        <v>16</v>
      </c>
      <c r="E2351" t="s">
        <v>122</v>
      </c>
      <c r="G2351" t="str">
        <f>[1]Catalyst!A136</f>
        <v xml:space="preserve">     Coal</v>
      </c>
      <c r="H2351" s="4">
        <f ca="1">[1]Catalyst!N136</f>
        <v>11.724340649709582</v>
      </c>
      <c r="I2351" t="s">
        <v>125</v>
      </c>
      <c r="N2351" s="2"/>
    </row>
    <row r="2352" spans="1:14" x14ac:dyDescent="0.35">
      <c r="A2352" t="s">
        <v>572</v>
      </c>
      <c r="B2352" t="s">
        <v>87</v>
      </c>
      <c r="C2352" t="s">
        <v>269</v>
      </c>
      <c r="D2352" t="s">
        <v>16</v>
      </c>
      <c r="E2352" t="s">
        <v>122</v>
      </c>
      <c r="G2352" t="str">
        <f>[1]Catalyst!A137</f>
        <v xml:space="preserve">     Natural Gas</v>
      </c>
      <c r="H2352" s="4">
        <f ca="1">[1]Catalyst!N137</f>
        <v>65.545035958542343</v>
      </c>
      <c r="I2352" t="s">
        <v>125</v>
      </c>
      <c r="N2352" s="2"/>
    </row>
    <row r="2353" spans="1:14" x14ac:dyDescent="0.35">
      <c r="A2353" t="s">
        <v>572</v>
      </c>
      <c r="B2353" t="s">
        <v>87</v>
      </c>
      <c r="C2353" t="s">
        <v>269</v>
      </c>
      <c r="D2353" t="s">
        <v>16</v>
      </c>
      <c r="E2353" t="s">
        <v>122</v>
      </c>
      <c r="G2353" t="str">
        <f>[1]Catalyst!A138</f>
        <v xml:space="preserve">     Petroleum</v>
      </c>
      <c r="H2353" s="4">
        <f ca="1">[1]Catalyst!N138</f>
        <v>3.5457300111512158</v>
      </c>
      <c r="I2353" t="s">
        <v>125</v>
      </c>
      <c r="N2353" s="2"/>
    </row>
    <row r="2354" spans="1:14" x14ac:dyDescent="0.35">
      <c r="A2354" t="s">
        <v>572</v>
      </c>
      <c r="B2354" t="s">
        <v>87</v>
      </c>
      <c r="C2354" t="s">
        <v>269</v>
      </c>
      <c r="D2354" t="s">
        <v>16</v>
      </c>
      <c r="E2354" t="s">
        <v>122</v>
      </c>
      <c r="G2354" t="str">
        <f>[1]Catalyst!A139</f>
        <v>Water consumption, gallons/ton</v>
      </c>
      <c r="H2354" s="4">
        <f ca="1">[1]Catalyst!N139</f>
        <v>5546.8469058688333</v>
      </c>
      <c r="I2354" t="s">
        <v>182</v>
      </c>
      <c r="N2354" s="2"/>
    </row>
    <row r="2355" spans="1:14" x14ac:dyDescent="0.35">
      <c r="A2355" t="s">
        <v>572</v>
      </c>
      <c r="B2355" t="s">
        <v>87</v>
      </c>
      <c r="C2355" t="s">
        <v>269</v>
      </c>
      <c r="D2355" t="s">
        <v>16</v>
      </c>
      <c r="E2355" t="s">
        <v>122</v>
      </c>
      <c r="G2355" t="str">
        <f>[1]Catalyst!A140</f>
        <v>Total Emissions: grams/ton</v>
      </c>
      <c r="H2355" s="4"/>
      <c r="N2355" s="2"/>
    </row>
    <row r="2356" spans="1:14" x14ac:dyDescent="0.35">
      <c r="A2356" t="s">
        <v>572</v>
      </c>
      <c r="B2356" t="s">
        <v>87</v>
      </c>
      <c r="C2356" t="s">
        <v>269</v>
      </c>
      <c r="D2356" t="s">
        <v>16</v>
      </c>
      <c r="E2356" t="s">
        <v>122</v>
      </c>
      <c r="G2356" t="str">
        <f>[1]Catalyst!A141</f>
        <v xml:space="preserve">     VOC</v>
      </c>
      <c r="H2356" s="4">
        <f ca="1">[1]Catalyst!N141</f>
        <v>2376.9967183108138</v>
      </c>
      <c r="I2356" t="s">
        <v>127</v>
      </c>
      <c r="N2356" s="2"/>
    </row>
    <row r="2357" spans="1:14" x14ac:dyDescent="0.35">
      <c r="A2357" t="s">
        <v>572</v>
      </c>
      <c r="B2357" t="s">
        <v>87</v>
      </c>
      <c r="C2357" t="s">
        <v>269</v>
      </c>
      <c r="D2357" t="s">
        <v>16</v>
      </c>
      <c r="E2357" t="s">
        <v>122</v>
      </c>
      <c r="G2357" t="str">
        <f>[1]Catalyst!A142</f>
        <v xml:space="preserve">     CO</v>
      </c>
      <c r="H2357" s="4">
        <f ca="1">[1]Catalyst!N142</f>
        <v>4565.9587459048589</v>
      </c>
      <c r="I2357" t="s">
        <v>127</v>
      </c>
      <c r="N2357" s="2"/>
    </row>
    <row r="2358" spans="1:14" x14ac:dyDescent="0.35">
      <c r="A2358" t="s">
        <v>572</v>
      </c>
      <c r="B2358" t="s">
        <v>87</v>
      </c>
      <c r="C2358" t="s">
        <v>269</v>
      </c>
      <c r="D2358" t="s">
        <v>16</v>
      </c>
      <c r="E2358" t="s">
        <v>122</v>
      </c>
      <c r="G2358" t="str">
        <f>[1]Catalyst!A143</f>
        <v xml:space="preserve">     NOx</v>
      </c>
      <c r="H2358" s="4">
        <f ca="1">[1]Catalyst!N143</f>
        <v>5239.0195268362659</v>
      </c>
      <c r="I2358" t="s">
        <v>127</v>
      </c>
      <c r="N2358" s="2"/>
    </row>
    <row r="2359" spans="1:14" x14ac:dyDescent="0.35">
      <c r="A2359" t="s">
        <v>572</v>
      </c>
      <c r="B2359" t="s">
        <v>87</v>
      </c>
      <c r="C2359" t="s">
        <v>269</v>
      </c>
      <c r="D2359" t="s">
        <v>16</v>
      </c>
      <c r="E2359" t="s">
        <v>122</v>
      </c>
      <c r="G2359" t="str">
        <f>[1]Catalyst!A144</f>
        <v xml:space="preserve">     PM10</v>
      </c>
      <c r="H2359" s="4">
        <f ca="1">[1]Catalyst!N144</f>
        <v>482.19833162547445</v>
      </c>
      <c r="I2359" t="s">
        <v>127</v>
      </c>
      <c r="N2359" s="2"/>
    </row>
    <row r="2360" spans="1:14" x14ac:dyDescent="0.35">
      <c r="A2360" t="s">
        <v>572</v>
      </c>
      <c r="B2360" t="s">
        <v>87</v>
      </c>
      <c r="C2360" t="s">
        <v>269</v>
      </c>
      <c r="D2360" t="s">
        <v>16</v>
      </c>
      <c r="E2360" t="s">
        <v>122</v>
      </c>
      <c r="G2360" t="str">
        <f>[1]Catalyst!A145</f>
        <v xml:space="preserve">     PM2.5</v>
      </c>
      <c r="H2360" s="4">
        <f ca="1">[1]Catalyst!N145</f>
        <v>348.52879323894581</v>
      </c>
      <c r="I2360" t="s">
        <v>127</v>
      </c>
      <c r="N2360" s="2"/>
    </row>
    <row r="2361" spans="1:14" x14ac:dyDescent="0.35">
      <c r="A2361" t="s">
        <v>572</v>
      </c>
      <c r="B2361" t="s">
        <v>87</v>
      </c>
      <c r="C2361" t="s">
        <v>269</v>
      </c>
      <c r="D2361" t="s">
        <v>16</v>
      </c>
      <c r="E2361" t="s">
        <v>122</v>
      </c>
      <c r="G2361" t="str">
        <f>[1]Catalyst!A146</f>
        <v xml:space="preserve">     SOx</v>
      </c>
      <c r="H2361" s="4">
        <f ca="1">[1]Catalyst!N146</f>
        <v>9389.9343169557269</v>
      </c>
      <c r="I2361" t="s">
        <v>127</v>
      </c>
      <c r="N2361" s="2"/>
    </row>
    <row r="2362" spans="1:14" x14ac:dyDescent="0.35">
      <c r="A2362" t="s">
        <v>572</v>
      </c>
      <c r="B2362" t="s">
        <v>87</v>
      </c>
      <c r="C2362" t="s">
        <v>269</v>
      </c>
      <c r="D2362" t="s">
        <v>16</v>
      </c>
      <c r="E2362" t="s">
        <v>122</v>
      </c>
      <c r="G2362" t="str">
        <f>[1]Catalyst!A147</f>
        <v xml:space="preserve">     BC</v>
      </c>
      <c r="H2362" s="4">
        <f ca="1">[1]Catalyst!N147</f>
        <v>37.796545169830225</v>
      </c>
      <c r="I2362" t="s">
        <v>127</v>
      </c>
      <c r="N2362" s="2"/>
    </row>
    <row r="2363" spans="1:14" x14ac:dyDescent="0.35">
      <c r="A2363" t="s">
        <v>572</v>
      </c>
      <c r="B2363" t="s">
        <v>87</v>
      </c>
      <c r="C2363" t="s">
        <v>269</v>
      </c>
      <c r="D2363" t="s">
        <v>16</v>
      </c>
      <c r="E2363" t="s">
        <v>122</v>
      </c>
      <c r="G2363" t="str">
        <f>[1]Catalyst!A148</f>
        <v xml:space="preserve">     OC</v>
      </c>
      <c r="H2363" s="4">
        <f ca="1">[1]Catalyst!N148</f>
        <v>81.591934151423018</v>
      </c>
      <c r="I2363" t="s">
        <v>127</v>
      </c>
      <c r="N2363" s="2"/>
    </row>
    <row r="2364" spans="1:14" x14ac:dyDescent="0.35">
      <c r="A2364" t="s">
        <v>572</v>
      </c>
      <c r="B2364" t="s">
        <v>87</v>
      </c>
      <c r="C2364" t="s">
        <v>269</v>
      </c>
      <c r="D2364" t="s">
        <v>16</v>
      </c>
      <c r="E2364" t="s">
        <v>122</v>
      </c>
      <c r="G2364" t="str">
        <f>[1]Catalyst!A149</f>
        <v xml:space="preserve">     CH4</v>
      </c>
      <c r="H2364" s="4">
        <f ca="1">[1]Catalyst!N149</f>
        <v>19139.378773367102</v>
      </c>
      <c r="I2364" t="s">
        <v>127</v>
      </c>
      <c r="N2364" s="2"/>
    </row>
    <row r="2365" spans="1:14" x14ac:dyDescent="0.35">
      <c r="A2365" t="s">
        <v>572</v>
      </c>
      <c r="B2365" t="s">
        <v>87</v>
      </c>
      <c r="C2365" t="s">
        <v>269</v>
      </c>
      <c r="D2365" t="s">
        <v>16</v>
      </c>
      <c r="E2365" t="s">
        <v>122</v>
      </c>
      <c r="G2365" t="str">
        <f>[1]Catalyst!A150</f>
        <v xml:space="preserve">     N2O</v>
      </c>
      <c r="H2365" s="4">
        <f ca="1">[1]Catalyst!N150</f>
        <v>3115.3674202595143</v>
      </c>
      <c r="I2365" t="s">
        <v>127</v>
      </c>
      <c r="N2365" s="2"/>
    </row>
    <row r="2366" spans="1:14" x14ac:dyDescent="0.35">
      <c r="A2366" t="s">
        <v>572</v>
      </c>
      <c r="B2366" t="s">
        <v>87</v>
      </c>
      <c r="C2366" t="s">
        <v>269</v>
      </c>
      <c r="D2366" t="s">
        <v>16</v>
      </c>
      <c r="E2366" t="s">
        <v>122</v>
      </c>
      <c r="G2366" t="str">
        <f>[1]Catalyst!A151</f>
        <v xml:space="preserve">     CO2</v>
      </c>
      <c r="H2366" s="4">
        <f ca="1">[1]Catalyst!N151</f>
        <v>3603434.6469266652</v>
      </c>
      <c r="I2366" t="s">
        <v>127</v>
      </c>
      <c r="N2366" s="2"/>
    </row>
    <row r="2367" spans="1:14" x14ac:dyDescent="0.35">
      <c r="A2367" t="s">
        <v>572</v>
      </c>
      <c r="B2367" t="s">
        <v>87</v>
      </c>
      <c r="C2367" t="s">
        <v>269</v>
      </c>
      <c r="D2367" t="s">
        <v>16</v>
      </c>
      <c r="E2367" t="s">
        <v>122</v>
      </c>
      <c r="G2367" t="str">
        <f>[1]Catalyst!A152</f>
        <v>Urban Emissions: grams/ton</v>
      </c>
      <c r="H2367" s="4">
        <f>[1]Catalyst!N152</f>
        <v>0</v>
      </c>
      <c r="I2367" t="s">
        <v>127</v>
      </c>
      <c r="N2367" s="2"/>
    </row>
    <row r="2368" spans="1:14" x14ac:dyDescent="0.35">
      <c r="A2368" t="s">
        <v>572</v>
      </c>
      <c r="B2368" t="s">
        <v>87</v>
      </c>
      <c r="C2368" t="s">
        <v>269</v>
      </c>
      <c r="D2368" t="s">
        <v>16</v>
      </c>
      <c r="E2368" t="s">
        <v>122</v>
      </c>
      <c r="G2368" t="str">
        <f>[1]Catalyst!A153</f>
        <v xml:space="preserve">     VOC</v>
      </c>
      <c r="H2368" s="4">
        <f ca="1">[1]Catalyst!N153</f>
        <v>49.135318573700431</v>
      </c>
      <c r="I2368" t="s">
        <v>127</v>
      </c>
      <c r="N2368" s="2"/>
    </row>
    <row r="2369" spans="1:14" x14ac:dyDescent="0.35">
      <c r="A2369" t="s">
        <v>572</v>
      </c>
      <c r="B2369" t="s">
        <v>87</v>
      </c>
      <c r="C2369" t="s">
        <v>269</v>
      </c>
      <c r="D2369" t="s">
        <v>16</v>
      </c>
      <c r="E2369" t="s">
        <v>122</v>
      </c>
      <c r="G2369" t="str">
        <f>[1]Catalyst!A154</f>
        <v xml:space="preserve">     CO</v>
      </c>
      <c r="H2369" s="4">
        <f ca="1">[1]Catalyst!N154</f>
        <v>238.22887204502456</v>
      </c>
      <c r="I2369" t="s">
        <v>127</v>
      </c>
      <c r="N2369" s="2"/>
    </row>
    <row r="2370" spans="1:14" x14ac:dyDescent="0.35">
      <c r="A2370" t="s">
        <v>572</v>
      </c>
      <c r="B2370" t="s">
        <v>87</v>
      </c>
      <c r="C2370" t="s">
        <v>269</v>
      </c>
      <c r="D2370" t="s">
        <v>16</v>
      </c>
      <c r="E2370" t="s">
        <v>122</v>
      </c>
      <c r="G2370" t="str">
        <f>[1]Catalyst!A155</f>
        <v xml:space="preserve">     NOx</v>
      </c>
      <c r="H2370" s="4">
        <f ca="1">[1]Catalyst!N155</f>
        <v>400.04629431836639</v>
      </c>
      <c r="I2370" t="s">
        <v>127</v>
      </c>
      <c r="N2370" s="2"/>
    </row>
    <row r="2371" spans="1:14" x14ac:dyDescent="0.35">
      <c r="A2371" t="s">
        <v>572</v>
      </c>
      <c r="B2371" t="s">
        <v>87</v>
      </c>
      <c r="C2371" t="s">
        <v>269</v>
      </c>
      <c r="D2371" t="s">
        <v>16</v>
      </c>
      <c r="E2371" t="s">
        <v>122</v>
      </c>
      <c r="G2371" t="str">
        <f>[1]Catalyst!A156</f>
        <v xml:space="preserve">     PM10</v>
      </c>
      <c r="H2371" s="4">
        <f ca="1">[1]Catalyst!N156</f>
        <v>22.727236326159357</v>
      </c>
      <c r="I2371" t="s">
        <v>127</v>
      </c>
      <c r="N2371" s="2"/>
    </row>
    <row r="2372" spans="1:14" x14ac:dyDescent="0.35">
      <c r="A2372" t="s">
        <v>572</v>
      </c>
      <c r="B2372" t="s">
        <v>87</v>
      </c>
      <c r="C2372" t="s">
        <v>269</v>
      </c>
      <c r="D2372" t="s">
        <v>16</v>
      </c>
      <c r="E2372" t="s">
        <v>122</v>
      </c>
      <c r="G2372" t="str">
        <f>[1]Catalyst!A157</f>
        <v xml:space="preserve">     PM2.5</v>
      </c>
      <c r="H2372" s="4">
        <f ca="1">[1]Catalyst!N157</f>
        <v>19.081478127862269</v>
      </c>
      <c r="I2372" t="s">
        <v>127</v>
      </c>
      <c r="N2372" s="2"/>
    </row>
    <row r="2373" spans="1:14" x14ac:dyDescent="0.35">
      <c r="A2373" t="s">
        <v>572</v>
      </c>
      <c r="B2373" t="s">
        <v>87</v>
      </c>
      <c r="C2373" t="s">
        <v>269</v>
      </c>
      <c r="D2373" t="s">
        <v>16</v>
      </c>
      <c r="E2373" t="s">
        <v>122</v>
      </c>
      <c r="G2373" t="str">
        <f>[1]Catalyst!A158</f>
        <v xml:space="preserve">     SOx</v>
      </c>
      <c r="H2373" s="4">
        <f ca="1">[1]Catalyst!N158</f>
        <v>201.21980965225529</v>
      </c>
      <c r="I2373" t="s">
        <v>127</v>
      </c>
      <c r="N2373" s="2"/>
    </row>
    <row r="2374" spans="1:14" x14ac:dyDescent="0.35">
      <c r="A2374" t="s">
        <v>572</v>
      </c>
      <c r="B2374" t="s">
        <v>87</v>
      </c>
      <c r="C2374" t="s">
        <v>269</v>
      </c>
      <c r="D2374" t="s">
        <v>16</v>
      </c>
      <c r="E2374" t="s">
        <v>122</v>
      </c>
      <c r="G2374" t="str">
        <f>[1]Catalyst!A159</f>
        <v xml:space="preserve">     BC</v>
      </c>
      <c r="H2374" s="4">
        <f ca="1">[1]Catalyst!N159</f>
        <v>1.4571431529109258</v>
      </c>
      <c r="I2374" t="s">
        <v>127</v>
      </c>
      <c r="N2374" s="2"/>
    </row>
    <row r="2375" spans="1:14" x14ac:dyDescent="0.35">
      <c r="A2375" t="s">
        <v>572</v>
      </c>
      <c r="B2375" t="s">
        <v>87</v>
      </c>
      <c r="C2375" t="s">
        <v>269</v>
      </c>
      <c r="D2375" t="s">
        <v>16</v>
      </c>
      <c r="E2375" t="s">
        <v>122</v>
      </c>
      <c r="G2375" t="str">
        <f>[1]Catalyst!A160</f>
        <v xml:space="preserve">     OC</v>
      </c>
      <c r="H2375" s="4">
        <f ca="1">[1]Catalyst!N160</f>
        <v>4.7434697382473727</v>
      </c>
      <c r="I2375" t="s">
        <v>127</v>
      </c>
      <c r="N2375" s="2"/>
    </row>
    <row r="2376" spans="1:14" x14ac:dyDescent="0.35">
      <c r="A2376" t="s">
        <v>572</v>
      </c>
      <c r="B2376" t="s">
        <v>88</v>
      </c>
      <c r="C2376" t="s">
        <v>255</v>
      </c>
      <c r="D2376" t="s">
        <v>16</v>
      </c>
      <c r="E2376" t="s">
        <v>122</v>
      </c>
      <c r="G2376" t="str">
        <f>[1]Catalyst!A133</f>
        <v>Energy Use: mmBtu/ton of product</v>
      </c>
      <c r="H2376" s="4"/>
      <c r="J2376" t="s">
        <v>206</v>
      </c>
      <c r="N2376" s="2"/>
    </row>
    <row r="2377" spans="1:14" x14ac:dyDescent="0.35">
      <c r="A2377" t="s">
        <v>572</v>
      </c>
      <c r="B2377" t="s">
        <v>88</v>
      </c>
      <c r="C2377" t="s">
        <v>255</v>
      </c>
      <c r="D2377" t="s">
        <v>16</v>
      </c>
      <c r="E2377" t="s">
        <v>122</v>
      </c>
      <c r="G2377" t="str">
        <f>[1]Catalyst!A134</f>
        <v xml:space="preserve">     Total Energy</v>
      </c>
      <c r="H2377" s="4">
        <f ca="1">[1]Catalyst!F134</f>
        <v>177.79959831791797</v>
      </c>
      <c r="I2377" t="s">
        <v>125</v>
      </c>
      <c r="N2377" s="2"/>
    </row>
    <row r="2378" spans="1:14" x14ac:dyDescent="0.35">
      <c r="A2378" t="s">
        <v>572</v>
      </c>
      <c r="B2378" t="s">
        <v>88</v>
      </c>
      <c r="C2378" t="s">
        <v>255</v>
      </c>
      <c r="D2378" t="s">
        <v>16</v>
      </c>
      <c r="E2378" t="s">
        <v>122</v>
      </c>
      <c r="G2378" t="str">
        <f>[1]Catalyst!A135</f>
        <v xml:space="preserve">     Fossil Fuels</v>
      </c>
      <c r="H2378" s="4">
        <f ca="1">[1]Catalyst!F135</f>
        <v>171.69502658047796</v>
      </c>
      <c r="I2378" t="s">
        <v>125</v>
      </c>
      <c r="N2378" s="2"/>
    </row>
    <row r="2379" spans="1:14" x14ac:dyDescent="0.35">
      <c r="A2379" t="s">
        <v>572</v>
      </c>
      <c r="B2379" t="s">
        <v>88</v>
      </c>
      <c r="C2379" t="s">
        <v>255</v>
      </c>
      <c r="D2379" t="s">
        <v>16</v>
      </c>
      <c r="E2379" t="s">
        <v>122</v>
      </c>
      <c r="G2379" t="str">
        <f>[1]Catalyst!A136</f>
        <v xml:space="preserve">     Coal</v>
      </c>
      <c r="H2379" s="4">
        <f ca="1">[1]Catalyst!F136</f>
        <v>12.787873708893629</v>
      </c>
      <c r="I2379" t="s">
        <v>125</v>
      </c>
      <c r="N2379" s="2"/>
    </row>
    <row r="2380" spans="1:14" x14ac:dyDescent="0.35">
      <c r="A2380" t="s">
        <v>572</v>
      </c>
      <c r="B2380" t="s">
        <v>88</v>
      </c>
      <c r="C2380" t="s">
        <v>255</v>
      </c>
      <c r="D2380" t="s">
        <v>16</v>
      </c>
      <c r="E2380" t="s">
        <v>122</v>
      </c>
      <c r="G2380" t="str">
        <f>[1]Catalyst!A137</f>
        <v xml:space="preserve">     Natural Gas</v>
      </c>
      <c r="H2380" s="4">
        <f ca="1">[1]Catalyst!F137</f>
        <v>152.99931215256592</v>
      </c>
      <c r="I2380" t="s">
        <v>125</v>
      </c>
      <c r="N2380" s="2"/>
    </row>
    <row r="2381" spans="1:14" x14ac:dyDescent="0.35">
      <c r="A2381" t="s">
        <v>572</v>
      </c>
      <c r="B2381" t="s">
        <v>88</v>
      </c>
      <c r="C2381" t="s">
        <v>255</v>
      </c>
      <c r="D2381" t="s">
        <v>16</v>
      </c>
      <c r="E2381" t="s">
        <v>122</v>
      </c>
      <c r="G2381" t="str">
        <f>[1]Catalyst!A138</f>
        <v xml:space="preserve">     Petroleum</v>
      </c>
      <c r="H2381" s="4">
        <f ca="1">[1]Catalyst!F138</f>
        <v>5.9078407190183944</v>
      </c>
      <c r="I2381" t="s">
        <v>125</v>
      </c>
      <c r="N2381" s="2"/>
    </row>
    <row r="2382" spans="1:14" x14ac:dyDescent="0.35">
      <c r="A2382" t="s">
        <v>572</v>
      </c>
      <c r="B2382" t="s">
        <v>88</v>
      </c>
      <c r="C2382" t="s">
        <v>255</v>
      </c>
      <c r="D2382" t="s">
        <v>16</v>
      </c>
      <c r="E2382" t="s">
        <v>122</v>
      </c>
      <c r="G2382" t="str">
        <f>[1]Catalyst!A139</f>
        <v>Water consumption, gallons/ton</v>
      </c>
      <c r="H2382" s="4">
        <f ca="1">[1]Catalyst!F139</f>
        <v>4906.3906891971665</v>
      </c>
      <c r="I2382" t="s">
        <v>182</v>
      </c>
      <c r="N2382" s="2"/>
    </row>
    <row r="2383" spans="1:14" x14ac:dyDescent="0.35">
      <c r="A2383" t="s">
        <v>572</v>
      </c>
      <c r="B2383" t="s">
        <v>88</v>
      </c>
      <c r="C2383" t="s">
        <v>255</v>
      </c>
      <c r="D2383" t="s">
        <v>16</v>
      </c>
      <c r="E2383" t="s">
        <v>122</v>
      </c>
      <c r="G2383" t="str">
        <f>[1]Catalyst!A140</f>
        <v>Total Emissions: grams/ton</v>
      </c>
      <c r="H2383" s="4">
        <f>[1]Catalyst!F140</f>
        <v>0</v>
      </c>
      <c r="N2383" s="2"/>
    </row>
    <row r="2384" spans="1:14" x14ac:dyDescent="0.35">
      <c r="A2384" t="s">
        <v>572</v>
      </c>
      <c r="B2384" t="s">
        <v>88</v>
      </c>
      <c r="C2384" t="s">
        <v>255</v>
      </c>
      <c r="D2384" t="s">
        <v>16</v>
      </c>
      <c r="E2384" t="s">
        <v>122</v>
      </c>
      <c r="G2384" t="str">
        <f>[1]Catalyst!A141</f>
        <v xml:space="preserve">     VOC</v>
      </c>
      <c r="H2384" s="4">
        <f ca="1">[1]Catalyst!F141</f>
        <v>2523.6813696817153</v>
      </c>
      <c r="I2384" t="s">
        <v>127</v>
      </c>
      <c r="N2384" s="2"/>
    </row>
    <row r="2385" spans="1:14" x14ac:dyDescent="0.35">
      <c r="A2385" t="s">
        <v>572</v>
      </c>
      <c r="B2385" t="s">
        <v>88</v>
      </c>
      <c r="C2385" t="s">
        <v>255</v>
      </c>
      <c r="D2385" t="s">
        <v>16</v>
      </c>
      <c r="E2385" t="s">
        <v>122</v>
      </c>
      <c r="G2385" t="str">
        <f>[1]Catalyst!A142</f>
        <v xml:space="preserve">     CO</v>
      </c>
      <c r="H2385" s="4">
        <f ca="1">[1]Catalyst!F142</f>
        <v>8689.9974105638266</v>
      </c>
      <c r="I2385" t="s">
        <v>127</v>
      </c>
      <c r="N2385" s="2"/>
    </row>
    <row r="2386" spans="1:14" x14ac:dyDescent="0.35">
      <c r="A2386" t="s">
        <v>572</v>
      </c>
      <c r="B2386" t="s">
        <v>88</v>
      </c>
      <c r="C2386" t="s">
        <v>255</v>
      </c>
      <c r="D2386" t="s">
        <v>16</v>
      </c>
      <c r="E2386" t="s">
        <v>122</v>
      </c>
      <c r="G2386" t="str">
        <f>[1]Catalyst!A143</f>
        <v xml:space="preserve">     NOx</v>
      </c>
      <c r="H2386" s="4">
        <f ca="1">[1]Catalyst!F143</f>
        <v>11474.276112060057</v>
      </c>
      <c r="I2386" t="s">
        <v>127</v>
      </c>
      <c r="N2386" s="2"/>
    </row>
    <row r="2387" spans="1:14" x14ac:dyDescent="0.35">
      <c r="A2387" t="s">
        <v>572</v>
      </c>
      <c r="B2387" t="s">
        <v>88</v>
      </c>
      <c r="C2387" t="s">
        <v>255</v>
      </c>
      <c r="D2387" t="s">
        <v>16</v>
      </c>
      <c r="E2387" t="s">
        <v>122</v>
      </c>
      <c r="G2387" t="str">
        <f>[1]Catalyst!A144</f>
        <v xml:space="preserve">     PM10</v>
      </c>
      <c r="H2387" s="4">
        <f ca="1">[1]Catalyst!F144</f>
        <v>918.44611143259851</v>
      </c>
      <c r="I2387" t="s">
        <v>127</v>
      </c>
      <c r="N2387" s="2"/>
    </row>
    <row r="2388" spans="1:14" x14ac:dyDescent="0.35">
      <c r="A2388" t="s">
        <v>572</v>
      </c>
      <c r="B2388" t="s">
        <v>88</v>
      </c>
      <c r="C2388" t="s">
        <v>255</v>
      </c>
      <c r="D2388" t="s">
        <v>16</v>
      </c>
      <c r="E2388" t="s">
        <v>122</v>
      </c>
      <c r="G2388" t="str">
        <f>[1]Catalyst!A145</f>
        <v xml:space="preserve">     PM2.5</v>
      </c>
      <c r="H2388" s="4">
        <f ca="1">[1]Catalyst!F145</f>
        <v>753.59412605501507</v>
      </c>
      <c r="I2388" t="s">
        <v>127</v>
      </c>
      <c r="N2388" s="2"/>
    </row>
    <row r="2389" spans="1:14" x14ac:dyDescent="0.35">
      <c r="A2389" t="s">
        <v>572</v>
      </c>
      <c r="B2389" t="s">
        <v>88</v>
      </c>
      <c r="C2389" t="s">
        <v>255</v>
      </c>
      <c r="D2389" t="s">
        <v>16</v>
      </c>
      <c r="E2389" t="s">
        <v>122</v>
      </c>
      <c r="G2389" t="str">
        <f>[1]Catalyst!A146</f>
        <v xml:space="preserve">     SOx</v>
      </c>
      <c r="H2389" s="4">
        <f ca="1">[1]Catalyst!F146</f>
        <v>5863.4976168957337</v>
      </c>
      <c r="I2389" t="s">
        <v>127</v>
      </c>
      <c r="N2389" s="2"/>
    </row>
    <row r="2390" spans="1:14" x14ac:dyDescent="0.35">
      <c r="A2390" t="s">
        <v>572</v>
      </c>
      <c r="B2390" t="s">
        <v>88</v>
      </c>
      <c r="C2390" t="s">
        <v>255</v>
      </c>
      <c r="D2390" t="s">
        <v>16</v>
      </c>
      <c r="E2390" t="s">
        <v>122</v>
      </c>
      <c r="G2390" t="str">
        <f>[1]Catalyst!A147</f>
        <v xml:space="preserve">     BC</v>
      </c>
      <c r="H2390" s="4">
        <f ca="1">[1]Catalyst!F147</f>
        <v>95.51141259381275</v>
      </c>
      <c r="I2390" t="s">
        <v>127</v>
      </c>
      <c r="N2390" s="2"/>
    </row>
    <row r="2391" spans="1:14" x14ac:dyDescent="0.35">
      <c r="A2391" t="s">
        <v>572</v>
      </c>
      <c r="B2391" t="s">
        <v>88</v>
      </c>
      <c r="C2391" t="s">
        <v>255</v>
      </c>
      <c r="D2391" t="s">
        <v>16</v>
      </c>
      <c r="E2391" t="s">
        <v>122</v>
      </c>
      <c r="G2391" t="str">
        <f>[1]Catalyst!A148</f>
        <v xml:space="preserve">     OC</v>
      </c>
      <c r="H2391" s="4">
        <f ca="1">[1]Catalyst!F148</f>
        <v>246.83978945043629</v>
      </c>
      <c r="I2391" t="s">
        <v>127</v>
      </c>
      <c r="N2391" s="2"/>
    </row>
    <row r="2392" spans="1:14" x14ac:dyDescent="0.35">
      <c r="A2392" t="s">
        <v>572</v>
      </c>
      <c r="B2392" t="s">
        <v>88</v>
      </c>
      <c r="C2392" t="s">
        <v>255</v>
      </c>
      <c r="D2392" t="s">
        <v>16</v>
      </c>
      <c r="E2392" t="s">
        <v>122</v>
      </c>
      <c r="G2392" t="str">
        <f>[1]Catalyst!A149</f>
        <v xml:space="preserve">     CH4</v>
      </c>
      <c r="H2392" s="4">
        <f ca="1">[1]Catalyst!F149</f>
        <v>32590.97563781081</v>
      </c>
      <c r="I2392" t="s">
        <v>127</v>
      </c>
      <c r="N2392" s="2"/>
    </row>
    <row r="2393" spans="1:14" x14ac:dyDescent="0.35">
      <c r="A2393" t="s">
        <v>572</v>
      </c>
      <c r="B2393" t="s">
        <v>88</v>
      </c>
      <c r="C2393" t="s">
        <v>255</v>
      </c>
      <c r="D2393" t="s">
        <v>16</v>
      </c>
      <c r="E2393" t="s">
        <v>122</v>
      </c>
      <c r="G2393" t="str">
        <f>[1]Catalyst!A150</f>
        <v xml:space="preserve">     N2O</v>
      </c>
      <c r="H2393" s="4">
        <f ca="1">[1]Catalyst!F150</f>
        <v>246.7704312094489</v>
      </c>
      <c r="I2393" t="s">
        <v>127</v>
      </c>
      <c r="N2393" s="2"/>
    </row>
    <row r="2394" spans="1:14" x14ac:dyDescent="0.35">
      <c r="A2394" t="s">
        <v>572</v>
      </c>
      <c r="B2394" t="s">
        <v>88</v>
      </c>
      <c r="C2394" t="s">
        <v>255</v>
      </c>
      <c r="D2394" t="s">
        <v>16</v>
      </c>
      <c r="E2394" t="s">
        <v>122</v>
      </c>
      <c r="G2394" t="str">
        <f>[1]Catalyst!A151</f>
        <v xml:space="preserve">     CO2</v>
      </c>
      <c r="H2394" s="4">
        <f ca="1">[1]Catalyst!F151</f>
        <v>9681455.6268236414</v>
      </c>
      <c r="I2394" t="s">
        <v>127</v>
      </c>
      <c r="N2394" s="2"/>
    </row>
    <row r="2395" spans="1:14" x14ac:dyDescent="0.35">
      <c r="A2395" t="s">
        <v>572</v>
      </c>
      <c r="B2395" t="s">
        <v>88</v>
      </c>
      <c r="C2395" t="s">
        <v>255</v>
      </c>
      <c r="D2395" t="s">
        <v>16</v>
      </c>
      <c r="E2395" t="s">
        <v>122</v>
      </c>
      <c r="G2395" t="str">
        <f>[1]Catalyst!A152</f>
        <v>Urban Emissions: grams/ton</v>
      </c>
      <c r="H2395" s="4"/>
      <c r="N2395" s="2"/>
    </row>
    <row r="2396" spans="1:14" x14ac:dyDescent="0.35">
      <c r="A2396" t="s">
        <v>572</v>
      </c>
      <c r="B2396" t="s">
        <v>88</v>
      </c>
      <c r="C2396" t="s">
        <v>255</v>
      </c>
      <c r="D2396" t="s">
        <v>16</v>
      </c>
      <c r="E2396" t="s">
        <v>122</v>
      </c>
      <c r="G2396" t="str">
        <f>[1]Catalyst!A153</f>
        <v xml:space="preserve">     VOC</v>
      </c>
      <c r="H2396" s="4">
        <f ca="1">[1]Catalyst!F153</f>
        <v>210.36392498614364</v>
      </c>
      <c r="I2396" t="s">
        <v>127</v>
      </c>
      <c r="N2396" s="2"/>
    </row>
    <row r="2397" spans="1:14" x14ac:dyDescent="0.35">
      <c r="A2397" t="s">
        <v>572</v>
      </c>
      <c r="B2397" t="s">
        <v>88</v>
      </c>
      <c r="C2397" t="s">
        <v>255</v>
      </c>
      <c r="D2397" t="s">
        <v>16</v>
      </c>
      <c r="E2397" t="s">
        <v>122</v>
      </c>
      <c r="G2397" t="str">
        <f>[1]Catalyst!A154</f>
        <v xml:space="preserve">     CO</v>
      </c>
      <c r="H2397" s="4">
        <f ca="1">[1]Catalyst!F154</f>
        <v>522.67120980849893</v>
      </c>
      <c r="I2397" t="s">
        <v>127</v>
      </c>
      <c r="N2397" s="2"/>
    </row>
    <row r="2398" spans="1:14" x14ac:dyDescent="0.35">
      <c r="A2398" t="s">
        <v>572</v>
      </c>
      <c r="B2398" t="s">
        <v>88</v>
      </c>
      <c r="C2398" t="s">
        <v>255</v>
      </c>
      <c r="D2398" t="s">
        <v>16</v>
      </c>
      <c r="E2398" t="s">
        <v>122</v>
      </c>
      <c r="G2398" t="str">
        <f>[1]Catalyst!A155</f>
        <v xml:space="preserve">     NOx</v>
      </c>
      <c r="H2398" s="4">
        <f ca="1">[1]Catalyst!F155</f>
        <v>779.88514021156482</v>
      </c>
      <c r="I2398" t="s">
        <v>127</v>
      </c>
      <c r="N2398" s="2"/>
    </row>
    <row r="2399" spans="1:14" x14ac:dyDescent="0.35">
      <c r="A2399" t="s">
        <v>572</v>
      </c>
      <c r="B2399" t="s">
        <v>88</v>
      </c>
      <c r="C2399" t="s">
        <v>255</v>
      </c>
      <c r="D2399" t="s">
        <v>16</v>
      </c>
      <c r="E2399" t="s">
        <v>122</v>
      </c>
      <c r="G2399" t="str">
        <f>[1]Catalyst!A156</f>
        <v xml:space="preserve">     PM10</v>
      </c>
      <c r="H2399" s="4">
        <f ca="1">[1]Catalyst!F156</f>
        <v>46.080535746240514</v>
      </c>
      <c r="I2399" t="s">
        <v>127</v>
      </c>
      <c r="N2399" s="2"/>
    </row>
    <row r="2400" spans="1:14" x14ac:dyDescent="0.35">
      <c r="A2400" t="s">
        <v>572</v>
      </c>
      <c r="B2400" t="s">
        <v>88</v>
      </c>
      <c r="C2400" t="s">
        <v>255</v>
      </c>
      <c r="D2400" t="s">
        <v>16</v>
      </c>
      <c r="E2400" t="s">
        <v>122</v>
      </c>
      <c r="G2400" t="str">
        <f>[1]Catalyst!A157</f>
        <v xml:space="preserve">     PM2.5</v>
      </c>
      <c r="H2400" s="4">
        <f ca="1">[1]Catalyst!F157</f>
        <v>40.630785144971711</v>
      </c>
      <c r="I2400" t="s">
        <v>127</v>
      </c>
      <c r="N2400" s="2"/>
    </row>
    <row r="2401" spans="1:14" x14ac:dyDescent="0.35">
      <c r="A2401" t="s">
        <v>572</v>
      </c>
      <c r="B2401" t="s">
        <v>88</v>
      </c>
      <c r="C2401" t="s">
        <v>255</v>
      </c>
      <c r="D2401" t="s">
        <v>16</v>
      </c>
      <c r="E2401" t="s">
        <v>122</v>
      </c>
      <c r="G2401" t="str">
        <f>[1]Catalyst!A158</f>
        <v xml:space="preserve">     SOx</v>
      </c>
      <c r="H2401" s="4">
        <f ca="1">[1]Catalyst!F158</f>
        <v>232.76790820953647</v>
      </c>
      <c r="I2401" t="s">
        <v>127</v>
      </c>
      <c r="N2401" s="2"/>
    </row>
    <row r="2402" spans="1:14" x14ac:dyDescent="0.35">
      <c r="A2402" t="s">
        <v>572</v>
      </c>
      <c r="B2402" t="s">
        <v>88</v>
      </c>
      <c r="C2402" t="s">
        <v>255</v>
      </c>
      <c r="D2402" t="s">
        <v>16</v>
      </c>
      <c r="E2402" t="s">
        <v>122</v>
      </c>
      <c r="G2402" t="str">
        <f>[1]Catalyst!A159</f>
        <v xml:space="preserve">     BC</v>
      </c>
      <c r="H2402" s="4">
        <f ca="1">[1]Catalyst!F159</f>
        <v>2.7206654657081266</v>
      </c>
      <c r="I2402" t="s">
        <v>127</v>
      </c>
      <c r="N2402" s="2"/>
    </row>
    <row r="2403" spans="1:14" x14ac:dyDescent="0.35">
      <c r="A2403" t="s">
        <v>572</v>
      </c>
      <c r="B2403" t="s">
        <v>88</v>
      </c>
      <c r="C2403" t="s">
        <v>255</v>
      </c>
      <c r="D2403" t="s">
        <v>16</v>
      </c>
      <c r="E2403" t="s">
        <v>122</v>
      </c>
      <c r="G2403" t="str">
        <f>[1]Catalyst!A160</f>
        <v xml:space="preserve">     OC</v>
      </c>
      <c r="H2403" s="4">
        <f ca="1">[1]Catalyst!F160</f>
        <v>12.024843441118639</v>
      </c>
      <c r="I2403" t="s">
        <v>127</v>
      </c>
      <c r="N2403" s="2"/>
    </row>
    <row r="2404" spans="1:14" x14ac:dyDescent="0.35">
      <c r="A2404" t="s">
        <v>572</v>
      </c>
      <c r="B2404" t="s">
        <v>93</v>
      </c>
      <c r="C2404" t="s">
        <v>255</v>
      </c>
      <c r="D2404" t="s">
        <v>16</v>
      </c>
      <c r="E2404" t="s">
        <v>122</v>
      </c>
      <c r="G2404" t="str">
        <f>[1]Catalyst!A133</f>
        <v>Energy Use: mmBtu/ton of product</v>
      </c>
      <c r="H2404" s="4"/>
      <c r="J2404" t="s">
        <v>207</v>
      </c>
      <c r="N2404" s="2"/>
    </row>
    <row r="2405" spans="1:14" x14ac:dyDescent="0.35">
      <c r="A2405" t="s">
        <v>572</v>
      </c>
      <c r="B2405" t="s">
        <v>93</v>
      </c>
      <c r="C2405" t="s">
        <v>255</v>
      </c>
      <c r="D2405" t="s">
        <v>16</v>
      </c>
      <c r="E2405" t="s">
        <v>122</v>
      </c>
      <c r="G2405" t="str">
        <f>[1]Catalyst!A134</f>
        <v xml:space="preserve">     Total Energy</v>
      </c>
      <c r="H2405" s="4">
        <f ca="1">[1]Catalyst!F134</f>
        <v>177.79959831791797</v>
      </c>
      <c r="I2405" t="s">
        <v>125</v>
      </c>
      <c r="N2405" s="2"/>
    </row>
    <row r="2406" spans="1:14" x14ac:dyDescent="0.35">
      <c r="A2406" t="s">
        <v>572</v>
      </c>
      <c r="B2406" t="s">
        <v>93</v>
      </c>
      <c r="C2406" t="s">
        <v>255</v>
      </c>
      <c r="D2406" t="s">
        <v>16</v>
      </c>
      <c r="E2406" t="s">
        <v>122</v>
      </c>
      <c r="G2406" t="str">
        <f>[1]Catalyst!A135</f>
        <v xml:space="preserve">     Fossil Fuels</v>
      </c>
      <c r="H2406" s="4">
        <f ca="1">[1]Catalyst!F135</f>
        <v>171.69502658047796</v>
      </c>
      <c r="I2406" t="s">
        <v>125</v>
      </c>
      <c r="N2406" s="2"/>
    </row>
    <row r="2407" spans="1:14" x14ac:dyDescent="0.35">
      <c r="A2407" t="s">
        <v>572</v>
      </c>
      <c r="B2407" t="s">
        <v>93</v>
      </c>
      <c r="C2407" t="s">
        <v>255</v>
      </c>
      <c r="D2407" t="s">
        <v>16</v>
      </c>
      <c r="E2407" t="s">
        <v>122</v>
      </c>
      <c r="G2407" t="str">
        <f>[1]Catalyst!A136</f>
        <v xml:space="preserve">     Coal</v>
      </c>
      <c r="H2407" s="4">
        <f ca="1">[1]Catalyst!F136</f>
        <v>12.787873708893629</v>
      </c>
      <c r="I2407" t="s">
        <v>125</v>
      </c>
      <c r="N2407" s="2"/>
    </row>
    <row r="2408" spans="1:14" x14ac:dyDescent="0.35">
      <c r="A2408" t="s">
        <v>572</v>
      </c>
      <c r="B2408" t="s">
        <v>93</v>
      </c>
      <c r="C2408" t="s">
        <v>255</v>
      </c>
      <c r="D2408" t="s">
        <v>16</v>
      </c>
      <c r="E2408" t="s">
        <v>122</v>
      </c>
      <c r="G2408" t="str">
        <f>[1]Catalyst!A137</f>
        <v xml:space="preserve">     Natural Gas</v>
      </c>
      <c r="H2408" s="4">
        <f ca="1">[1]Catalyst!F137</f>
        <v>152.99931215256592</v>
      </c>
      <c r="I2408" t="s">
        <v>125</v>
      </c>
      <c r="N2408" s="2"/>
    </row>
    <row r="2409" spans="1:14" x14ac:dyDescent="0.35">
      <c r="A2409" t="s">
        <v>572</v>
      </c>
      <c r="B2409" t="s">
        <v>93</v>
      </c>
      <c r="C2409" t="s">
        <v>255</v>
      </c>
      <c r="D2409" t="s">
        <v>16</v>
      </c>
      <c r="E2409" t="s">
        <v>122</v>
      </c>
      <c r="G2409" t="str">
        <f>[1]Catalyst!A138</f>
        <v xml:space="preserve">     Petroleum</v>
      </c>
      <c r="H2409" s="4">
        <f ca="1">[1]Catalyst!F138</f>
        <v>5.9078407190183944</v>
      </c>
      <c r="I2409" t="s">
        <v>125</v>
      </c>
      <c r="N2409" s="2"/>
    </row>
    <row r="2410" spans="1:14" x14ac:dyDescent="0.35">
      <c r="A2410" t="s">
        <v>572</v>
      </c>
      <c r="B2410" t="s">
        <v>93</v>
      </c>
      <c r="C2410" t="s">
        <v>255</v>
      </c>
      <c r="D2410" t="s">
        <v>16</v>
      </c>
      <c r="E2410" t="s">
        <v>122</v>
      </c>
      <c r="G2410" t="str">
        <f>[1]Catalyst!A139</f>
        <v>Water consumption, gallons/ton</v>
      </c>
      <c r="H2410" s="4">
        <f ca="1">[1]Catalyst!F139</f>
        <v>4906.3906891971665</v>
      </c>
      <c r="I2410" t="s">
        <v>182</v>
      </c>
      <c r="N2410" s="2"/>
    </row>
    <row r="2411" spans="1:14" x14ac:dyDescent="0.35">
      <c r="A2411" t="s">
        <v>572</v>
      </c>
      <c r="B2411" t="s">
        <v>93</v>
      </c>
      <c r="C2411" t="s">
        <v>255</v>
      </c>
      <c r="D2411" t="s">
        <v>16</v>
      </c>
      <c r="E2411" t="s">
        <v>122</v>
      </c>
      <c r="G2411" t="str">
        <f>[1]Catalyst!A140</f>
        <v>Total Emissions: grams/ton</v>
      </c>
      <c r="H2411" s="4"/>
      <c r="N2411" s="2"/>
    </row>
    <row r="2412" spans="1:14" x14ac:dyDescent="0.35">
      <c r="A2412" t="s">
        <v>572</v>
      </c>
      <c r="B2412" t="s">
        <v>93</v>
      </c>
      <c r="C2412" t="s">
        <v>255</v>
      </c>
      <c r="D2412" t="s">
        <v>16</v>
      </c>
      <c r="E2412" t="s">
        <v>122</v>
      </c>
      <c r="G2412" t="str">
        <f>[1]Catalyst!A141</f>
        <v xml:space="preserve">     VOC</v>
      </c>
      <c r="H2412" s="4">
        <f ca="1">[1]Catalyst!F141</f>
        <v>2523.6813696817153</v>
      </c>
      <c r="I2412" t="s">
        <v>127</v>
      </c>
      <c r="N2412" s="2"/>
    </row>
    <row r="2413" spans="1:14" x14ac:dyDescent="0.35">
      <c r="A2413" t="s">
        <v>572</v>
      </c>
      <c r="B2413" t="s">
        <v>93</v>
      </c>
      <c r="C2413" t="s">
        <v>255</v>
      </c>
      <c r="D2413" t="s">
        <v>16</v>
      </c>
      <c r="E2413" t="s">
        <v>122</v>
      </c>
      <c r="G2413" t="str">
        <f>[1]Catalyst!A142</f>
        <v xml:space="preserve">     CO</v>
      </c>
      <c r="H2413" s="4">
        <f ca="1">[1]Catalyst!F142</f>
        <v>8689.9974105638266</v>
      </c>
      <c r="I2413" t="s">
        <v>127</v>
      </c>
      <c r="N2413" s="2"/>
    </row>
    <row r="2414" spans="1:14" x14ac:dyDescent="0.35">
      <c r="A2414" t="s">
        <v>572</v>
      </c>
      <c r="B2414" t="s">
        <v>93</v>
      </c>
      <c r="C2414" t="s">
        <v>255</v>
      </c>
      <c r="D2414" t="s">
        <v>16</v>
      </c>
      <c r="E2414" t="s">
        <v>122</v>
      </c>
      <c r="G2414" t="str">
        <f>[1]Catalyst!A143</f>
        <v xml:space="preserve">     NOx</v>
      </c>
      <c r="H2414" s="4">
        <f ca="1">[1]Catalyst!F143</f>
        <v>11474.276112060057</v>
      </c>
      <c r="I2414" t="s">
        <v>127</v>
      </c>
      <c r="N2414" s="2"/>
    </row>
    <row r="2415" spans="1:14" x14ac:dyDescent="0.35">
      <c r="A2415" t="s">
        <v>572</v>
      </c>
      <c r="B2415" t="s">
        <v>93</v>
      </c>
      <c r="C2415" t="s">
        <v>255</v>
      </c>
      <c r="D2415" t="s">
        <v>16</v>
      </c>
      <c r="E2415" t="s">
        <v>122</v>
      </c>
      <c r="G2415" t="str">
        <f>[1]Catalyst!A144</f>
        <v xml:space="preserve">     PM10</v>
      </c>
      <c r="H2415" s="4">
        <f ca="1">[1]Catalyst!F144</f>
        <v>918.44611143259851</v>
      </c>
      <c r="I2415" t="s">
        <v>127</v>
      </c>
      <c r="N2415" s="2"/>
    </row>
    <row r="2416" spans="1:14" x14ac:dyDescent="0.35">
      <c r="A2416" t="s">
        <v>572</v>
      </c>
      <c r="B2416" t="s">
        <v>93</v>
      </c>
      <c r="C2416" t="s">
        <v>255</v>
      </c>
      <c r="D2416" t="s">
        <v>16</v>
      </c>
      <c r="E2416" t="s">
        <v>122</v>
      </c>
      <c r="G2416" t="str">
        <f>[1]Catalyst!A145</f>
        <v xml:space="preserve">     PM2.5</v>
      </c>
      <c r="H2416" s="4">
        <f ca="1">[1]Catalyst!F145</f>
        <v>753.59412605501507</v>
      </c>
      <c r="I2416" t="s">
        <v>127</v>
      </c>
      <c r="N2416" s="2"/>
    </row>
    <row r="2417" spans="1:14" x14ac:dyDescent="0.35">
      <c r="A2417" t="s">
        <v>572</v>
      </c>
      <c r="B2417" t="s">
        <v>93</v>
      </c>
      <c r="C2417" t="s">
        <v>255</v>
      </c>
      <c r="D2417" t="s">
        <v>16</v>
      </c>
      <c r="E2417" t="s">
        <v>122</v>
      </c>
      <c r="G2417" t="str">
        <f>[1]Catalyst!A146</f>
        <v xml:space="preserve">     SOx</v>
      </c>
      <c r="H2417" s="4">
        <f ca="1">[1]Catalyst!F146</f>
        <v>5863.4976168957337</v>
      </c>
      <c r="I2417" t="s">
        <v>127</v>
      </c>
      <c r="N2417" s="2"/>
    </row>
    <row r="2418" spans="1:14" x14ac:dyDescent="0.35">
      <c r="A2418" t="s">
        <v>572</v>
      </c>
      <c r="B2418" t="s">
        <v>93</v>
      </c>
      <c r="C2418" t="s">
        <v>255</v>
      </c>
      <c r="D2418" t="s">
        <v>16</v>
      </c>
      <c r="E2418" t="s">
        <v>122</v>
      </c>
      <c r="G2418" t="str">
        <f>[1]Catalyst!A147</f>
        <v xml:space="preserve">     BC</v>
      </c>
      <c r="H2418" s="4">
        <f ca="1">[1]Catalyst!F147</f>
        <v>95.51141259381275</v>
      </c>
      <c r="I2418" t="s">
        <v>127</v>
      </c>
      <c r="N2418" s="2"/>
    </row>
    <row r="2419" spans="1:14" x14ac:dyDescent="0.35">
      <c r="A2419" t="s">
        <v>572</v>
      </c>
      <c r="B2419" t="s">
        <v>93</v>
      </c>
      <c r="C2419" t="s">
        <v>255</v>
      </c>
      <c r="D2419" t="s">
        <v>16</v>
      </c>
      <c r="E2419" t="s">
        <v>122</v>
      </c>
      <c r="G2419" t="str">
        <f>[1]Catalyst!A148</f>
        <v xml:space="preserve">     OC</v>
      </c>
      <c r="H2419" s="4">
        <f ca="1">[1]Catalyst!F148</f>
        <v>246.83978945043629</v>
      </c>
      <c r="I2419" t="s">
        <v>127</v>
      </c>
      <c r="N2419" s="2"/>
    </row>
    <row r="2420" spans="1:14" x14ac:dyDescent="0.35">
      <c r="A2420" t="s">
        <v>572</v>
      </c>
      <c r="B2420" t="s">
        <v>93</v>
      </c>
      <c r="C2420" t="s">
        <v>255</v>
      </c>
      <c r="D2420" t="s">
        <v>16</v>
      </c>
      <c r="E2420" t="s">
        <v>122</v>
      </c>
      <c r="G2420" t="str">
        <f>[1]Catalyst!A149</f>
        <v xml:space="preserve">     CH4</v>
      </c>
      <c r="H2420" s="4">
        <f ca="1">[1]Catalyst!F149</f>
        <v>32590.97563781081</v>
      </c>
      <c r="I2420" t="s">
        <v>127</v>
      </c>
      <c r="N2420" s="2"/>
    </row>
    <row r="2421" spans="1:14" x14ac:dyDescent="0.35">
      <c r="A2421" t="s">
        <v>572</v>
      </c>
      <c r="B2421" t="s">
        <v>93</v>
      </c>
      <c r="C2421" t="s">
        <v>255</v>
      </c>
      <c r="D2421" t="s">
        <v>16</v>
      </c>
      <c r="E2421" t="s">
        <v>122</v>
      </c>
      <c r="G2421" t="str">
        <f>[1]Catalyst!A150</f>
        <v xml:space="preserve">     N2O</v>
      </c>
      <c r="H2421" s="4">
        <f ca="1">[1]Catalyst!F150</f>
        <v>246.7704312094489</v>
      </c>
      <c r="I2421" t="s">
        <v>127</v>
      </c>
      <c r="N2421" s="2"/>
    </row>
    <row r="2422" spans="1:14" x14ac:dyDescent="0.35">
      <c r="A2422" t="s">
        <v>572</v>
      </c>
      <c r="B2422" t="s">
        <v>93</v>
      </c>
      <c r="C2422" t="s">
        <v>255</v>
      </c>
      <c r="D2422" t="s">
        <v>16</v>
      </c>
      <c r="E2422" t="s">
        <v>122</v>
      </c>
      <c r="G2422" t="str">
        <f>[1]Catalyst!A151</f>
        <v xml:space="preserve">     CO2</v>
      </c>
      <c r="H2422" s="4">
        <f ca="1">[1]Catalyst!F151</f>
        <v>9681455.6268236414</v>
      </c>
      <c r="I2422" t="s">
        <v>127</v>
      </c>
      <c r="N2422" s="2"/>
    </row>
    <row r="2423" spans="1:14" x14ac:dyDescent="0.35">
      <c r="A2423" t="s">
        <v>572</v>
      </c>
      <c r="B2423" t="s">
        <v>93</v>
      </c>
      <c r="C2423" t="s">
        <v>255</v>
      </c>
      <c r="D2423" t="s">
        <v>16</v>
      </c>
      <c r="E2423" t="s">
        <v>122</v>
      </c>
      <c r="G2423" t="str">
        <f>[1]Catalyst!A152</f>
        <v>Urban Emissions: grams/ton</v>
      </c>
      <c r="H2423" s="4"/>
      <c r="N2423" s="2"/>
    </row>
    <row r="2424" spans="1:14" x14ac:dyDescent="0.35">
      <c r="A2424" t="s">
        <v>572</v>
      </c>
      <c r="B2424" t="s">
        <v>93</v>
      </c>
      <c r="C2424" t="s">
        <v>255</v>
      </c>
      <c r="D2424" t="s">
        <v>16</v>
      </c>
      <c r="E2424" t="s">
        <v>122</v>
      </c>
      <c r="G2424" t="str">
        <f>[1]Catalyst!A153</f>
        <v xml:space="preserve">     VOC</v>
      </c>
      <c r="H2424" s="4">
        <f ca="1">[1]Catalyst!F153</f>
        <v>210.36392498614364</v>
      </c>
      <c r="I2424" t="s">
        <v>127</v>
      </c>
      <c r="N2424" s="2"/>
    </row>
    <row r="2425" spans="1:14" x14ac:dyDescent="0.35">
      <c r="A2425" t="s">
        <v>572</v>
      </c>
      <c r="B2425" t="s">
        <v>93</v>
      </c>
      <c r="C2425" t="s">
        <v>255</v>
      </c>
      <c r="D2425" t="s">
        <v>16</v>
      </c>
      <c r="E2425" t="s">
        <v>122</v>
      </c>
      <c r="G2425" t="str">
        <f>[1]Catalyst!A154</f>
        <v xml:space="preserve">     CO</v>
      </c>
      <c r="H2425" s="4">
        <f ca="1">[1]Catalyst!F154</f>
        <v>522.67120980849893</v>
      </c>
      <c r="I2425" t="s">
        <v>127</v>
      </c>
      <c r="N2425" s="2"/>
    </row>
    <row r="2426" spans="1:14" x14ac:dyDescent="0.35">
      <c r="A2426" t="s">
        <v>572</v>
      </c>
      <c r="B2426" t="s">
        <v>93</v>
      </c>
      <c r="C2426" t="s">
        <v>255</v>
      </c>
      <c r="D2426" t="s">
        <v>16</v>
      </c>
      <c r="E2426" t="s">
        <v>122</v>
      </c>
      <c r="G2426" t="str">
        <f>[1]Catalyst!A155</f>
        <v xml:space="preserve">     NOx</v>
      </c>
      <c r="H2426" s="4">
        <f ca="1">[1]Catalyst!F155</f>
        <v>779.88514021156482</v>
      </c>
      <c r="I2426" t="s">
        <v>127</v>
      </c>
      <c r="N2426" s="2"/>
    </row>
    <row r="2427" spans="1:14" x14ac:dyDescent="0.35">
      <c r="A2427" t="s">
        <v>572</v>
      </c>
      <c r="B2427" t="s">
        <v>93</v>
      </c>
      <c r="C2427" t="s">
        <v>255</v>
      </c>
      <c r="D2427" t="s">
        <v>16</v>
      </c>
      <c r="E2427" t="s">
        <v>122</v>
      </c>
      <c r="G2427" t="str">
        <f>[1]Catalyst!A156</f>
        <v xml:space="preserve">     PM10</v>
      </c>
      <c r="H2427" s="4">
        <f ca="1">[1]Catalyst!F156</f>
        <v>46.080535746240514</v>
      </c>
      <c r="I2427" t="s">
        <v>127</v>
      </c>
      <c r="N2427" s="2"/>
    </row>
    <row r="2428" spans="1:14" x14ac:dyDescent="0.35">
      <c r="A2428" t="s">
        <v>572</v>
      </c>
      <c r="B2428" t="s">
        <v>93</v>
      </c>
      <c r="C2428" t="s">
        <v>255</v>
      </c>
      <c r="D2428" t="s">
        <v>16</v>
      </c>
      <c r="E2428" t="s">
        <v>122</v>
      </c>
      <c r="G2428" t="str">
        <f>[1]Catalyst!A157</f>
        <v xml:space="preserve">     PM2.5</v>
      </c>
      <c r="H2428" s="4">
        <f ca="1">[1]Catalyst!F157</f>
        <v>40.630785144971711</v>
      </c>
      <c r="I2428" t="s">
        <v>127</v>
      </c>
      <c r="N2428" s="2"/>
    </row>
    <row r="2429" spans="1:14" x14ac:dyDescent="0.35">
      <c r="A2429" t="s">
        <v>572</v>
      </c>
      <c r="B2429" t="s">
        <v>93</v>
      </c>
      <c r="C2429" t="s">
        <v>255</v>
      </c>
      <c r="D2429" t="s">
        <v>16</v>
      </c>
      <c r="E2429" t="s">
        <v>122</v>
      </c>
      <c r="G2429" t="str">
        <f>[1]Catalyst!A158</f>
        <v xml:space="preserve">     SOx</v>
      </c>
      <c r="H2429" s="4">
        <f ca="1">[1]Catalyst!F158</f>
        <v>232.76790820953647</v>
      </c>
      <c r="I2429" t="s">
        <v>127</v>
      </c>
      <c r="N2429" s="2"/>
    </row>
    <row r="2430" spans="1:14" x14ac:dyDescent="0.35">
      <c r="A2430" t="s">
        <v>572</v>
      </c>
      <c r="B2430" t="s">
        <v>93</v>
      </c>
      <c r="C2430" t="s">
        <v>255</v>
      </c>
      <c r="D2430" t="s">
        <v>16</v>
      </c>
      <c r="E2430" t="s">
        <v>122</v>
      </c>
      <c r="G2430" t="str">
        <f>[1]Catalyst!A159</f>
        <v xml:space="preserve">     BC</v>
      </c>
      <c r="H2430" s="4">
        <f ca="1">[1]Catalyst!F159</f>
        <v>2.7206654657081266</v>
      </c>
      <c r="I2430" t="s">
        <v>127</v>
      </c>
      <c r="N2430" s="2"/>
    </row>
    <row r="2431" spans="1:14" x14ac:dyDescent="0.35">
      <c r="A2431" t="s">
        <v>572</v>
      </c>
      <c r="B2431" t="s">
        <v>93</v>
      </c>
      <c r="C2431" t="s">
        <v>255</v>
      </c>
      <c r="D2431" t="s">
        <v>16</v>
      </c>
      <c r="E2431" t="s">
        <v>122</v>
      </c>
      <c r="G2431" t="str">
        <f>[1]Catalyst!A160</f>
        <v xml:space="preserve">     OC</v>
      </c>
      <c r="H2431" s="4">
        <f ca="1">[1]Catalyst!F160</f>
        <v>12.024843441118639</v>
      </c>
      <c r="I2431" t="s">
        <v>127</v>
      </c>
      <c r="N2431" s="2"/>
    </row>
    <row r="2432" spans="1:14" x14ac:dyDescent="0.35">
      <c r="A2432" t="s">
        <v>572</v>
      </c>
      <c r="B2432" t="s">
        <v>94</v>
      </c>
      <c r="C2432" t="s">
        <v>250</v>
      </c>
      <c r="D2432" t="s">
        <v>155</v>
      </c>
      <c r="E2432" t="s">
        <v>122</v>
      </c>
      <c r="G2432" t="s">
        <v>142</v>
      </c>
      <c r="H2432" s="4"/>
      <c r="J2432" t="s">
        <v>207</v>
      </c>
      <c r="N2432" s="2"/>
    </row>
    <row r="2433" spans="1:14" x14ac:dyDescent="0.35">
      <c r="A2433" t="s">
        <v>572</v>
      </c>
      <c r="B2433" t="s">
        <v>94</v>
      </c>
      <c r="C2433" t="s">
        <v>250</v>
      </c>
      <c r="D2433" t="s">
        <v>155</v>
      </c>
      <c r="E2433" t="s">
        <v>122</v>
      </c>
      <c r="G2433" t="s">
        <v>143</v>
      </c>
      <c r="H2433" s="4">
        <f ca="1">[1]Catalyst!V134</f>
        <v>98.925498680396998</v>
      </c>
      <c r="I2433" t="s">
        <v>125</v>
      </c>
      <c r="N2433" s="2"/>
    </row>
    <row r="2434" spans="1:14" x14ac:dyDescent="0.35">
      <c r="A2434" t="s">
        <v>572</v>
      </c>
      <c r="B2434" t="s">
        <v>94</v>
      </c>
      <c r="C2434" t="s">
        <v>250</v>
      </c>
      <c r="D2434" t="s">
        <v>155</v>
      </c>
      <c r="E2434" t="s">
        <v>122</v>
      </c>
      <c r="G2434" t="s">
        <v>144</v>
      </c>
      <c r="H2434" s="4">
        <f ca="1">[1]Catalyst!V135</f>
        <v>95.140424472383984</v>
      </c>
      <c r="I2434" t="s">
        <v>125</v>
      </c>
      <c r="N2434" s="2"/>
    </row>
    <row r="2435" spans="1:14" x14ac:dyDescent="0.35">
      <c r="A2435" t="s">
        <v>572</v>
      </c>
      <c r="B2435" t="s">
        <v>94</v>
      </c>
      <c r="C2435" t="s">
        <v>250</v>
      </c>
      <c r="D2435" t="s">
        <v>155</v>
      </c>
      <c r="E2435" t="s">
        <v>122</v>
      </c>
      <c r="G2435" t="s">
        <v>102</v>
      </c>
      <c r="H2435" s="4">
        <f ca="1">[1]Catalyst!V136</f>
        <v>8.7041045524808229</v>
      </c>
      <c r="I2435" t="s">
        <v>125</v>
      </c>
      <c r="N2435" s="2"/>
    </row>
    <row r="2436" spans="1:14" x14ac:dyDescent="0.35">
      <c r="A2436" t="s">
        <v>572</v>
      </c>
      <c r="B2436" t="s">
        <v>94</v>
      </c>
      <c r="C2436" t="s">
        <v>250</v>
      </c>
      <c r="D2436" t="s">
        <v>155</v>
      </c>
      <c r="E2436" t="s">
        <v>122</v>
      </c>
      <c r="G2436" t="s">
        <v>145</v>
      </c>
      <c r="H2436" s="4">
        <f ca="1">[1]Catalyst!V137</f>
        <v>82.740549131925107</v>
      </c>
      <c r="I2436" t="s">
        <v>125</v>
      </c>
      <c r="N2436" s="2"/>
    </row>
    <row r="2437" spans="1:14" x14ac:dyDescent="0.35">
      <c r="A2437" t="s">
        <v>572</v>
      </c>
      <c r="B2437" t="s">
        <v>94</v>
      </c>
      <c r="C2437" t="s">
        <v>250</v>
      </c>
      <c r="D2437" t="s">
        <v>155</v>
      </c>
      <c r="E2437" t="s">
        <v>122</v>
      </c>
      <c r="G2437" t="s">
        <v>103</v>
      </c>
      <c r="H2437" s="4">
        <f ca="1">[1]Catalyst!V138</f>
        <v>3.6957707879780579</v>
      </c>
      <c r="I2437" t="s">
        <v>125</v>
      </c>
      <c r="N2437" s="2"/>
    </row>
    <row r="2438" spans="1:14" x14ac:dyDescent="0.35">
      <c r="A2438" t="s">
        <v>572</v>
      </c>
      <c r="B2438" t="s">
        <v>94</v>
      </c>
      <c r="C2438" t="s">
        <v>250</v>
      </c>
      <c r="D2438" t="s">
        <v>155</v>
      </c>
      <c r="E2438" t="s">
        <v>122</v>
      </c>
      <c r="G2438" t="s">
        <v>104</v>
      </c>
      <c r="H2438" s="4">
        <f ca="1">[1]Catalyst!V139</f>
        <v>2848.0286462711556</v>
      </c>
      <c r="I2438" t="s">
        <v>182</v>
      </c>
      <c r="N2438" s="2"/>
    </row>
    <row r="2439" spans="1:14" x14ac:dyDescent="0.35">
      <c r="A2439" t="s">
        <v>572</v>
      </c>
      <c r="B2439" t="s">
        <v>94</v>
      </c>
      <c r="C2439" t="s">
        <v>250</v>
      </c>
      <c r="D2439" t="s">
        <v>155</v>
      </c>
      <c r="E2439" t="s">
        <v>122</v>
      </c>
      <c r="G2439" t="s">
        <v>105</v>
      </c>
      <c r="H2439" s="4"/>
      <c r="N2439" s="2"/>
    </row>
    <row r="2440" spans="1:14" x14ac:dyDescent="0.35">
      <c r="A2440" t="s">
        <v>572</v>
      </c>
      <c r="B2440" t="s">
        <v>94</v>
      </c>
      <c r="C2440" t="s">
        <v>250</v>
      </c>
      <c r="D2440" t="s">
        <v>155</v>
      </c>
      <c r="E2440" t="s">
        <v>122</v>
      </c>
      <c r="G2440" t="s">
        <v>106</v>
      </c>
      <c r="H2440" s="4">
        <f ca="1">[1]Catalyst!V141</f>
        <v>1399.9311937435468</v>
      </c>
      <c r="I2440" t="s">
        <v>127</v>
      </c>
      <c r="N2440" s="2"/>
    </row>
    <row r="2441" spans="1:14" x14ac:dyDescent="0.35">
      <c r="A2441" t="s">
        <v>572</v>
      </c>
      <c r="B2441" t="s">
        <v>94</v>
      </c>
      <c r="C2441" t="s">
        <v>250</v>
      </c>
      <c r="D2441" t="s">
        <v>155</v>
      </c>
      <c r="E2441" t="s">
        <v>122</v>
      </c>
      <c r="G2441" t="s">
        <v>107</v>
      </c>
      <c r="H2441" s="4">
        <f ca="1">[1]Catalyst!V142</f>
        <v>4938.2127099495683</v>
      </c>
      <c r="I2441" t="s">
        <v>127</v>
      </c>
      <c r="N2441" s="2"/>
    </row>
    <row r="2442" spans="1:14" x14ac:dyDescent="0.35">
      <c r="A2442" t="s">
        <v>572</v>
      </c>
      <c r="B2442" t="s">
        <v>94</v>
      </c>
      <c r="C2442" t="s">
        <v>250</v>
      </c>
      <c r="D2442" t="s">
        <v>155</v>
      </c>
      <c r="E2442" t="s">
        <v>122</v>
      </c>
      <c r="G2442" t="s">
        <v>108</v>
      </c>
      <c r="H2442" s="4">
        <f ca="1">[1]Catalyst!V143</f>
        <v>6508.9882165561467</v>
      </c>
      <c r="I2442" t="s">
        <v>127</v>
      </c>
      <c r="N2442" s="2"/>
    </row>
    <row r="2443" spans="1:14" x14ac:dyDescent="0.35">
      <c r="A2443" t="s">
        <v>572</v>
      </c>
      <c r="B2443" t="s">
        <v>94</v>
      </c>
      <c r="C2443" t="s">
        <v>250</v>
      </c>
      <c r="D2443" t="s">
        <v>155</v>
      </c>
      <c r="E2443" t="s">
        <v>122</v>
      </c>
      <c r="G2443" t="s">
        <v>109</v>
      </c>
      <c r="H2443" s="4">
        <f ca="1">[1]Catalyst!V144</f>
        <v>583.59001678290019</v>
      </c>
      <c r="I2443" t="s">
        <v>127</v>
      </c>
      <c r="N2443" s="2"/>
    </row>
    <row r="2444" spans="1:14" x14ac:dyDescent="0.35">
      <c r="A2444" t="s">
        <v>572</v>
      </c>
      <c r="B2444" t="s">
        <v>94</v>
      </c>
      <c r="C2444" t="s">
        <v>250</v>
      </c>
      <c r="D2444" t="s">
        <v>155</v>
      </c>
      <c r="E2444" t="s">
        <v>122</v>
      </c>
      <c r="G2444" t="s">
        <v>110</v>
      </c>
      <c r="H2444" s="4">
        <f ca="1">[1]Catalyst!V145</f>
        <v>467.21687945340176</v>
      </c>
      <c r="I2444" t="s">
        <v>127</v>
      </c>
      <c r="N2444" s="2"/>
    </row>
    <row r="2445" spans="1:14" x14ac:dyDescent="0.35">
      <c r="A2445" t="s">
        <v>572</v>
      </c>
      <c r="B2445" t="s">
        <v>94</v>
      </c>
      <c r="C2445" t="s">
        <v>250</v>
      </c>
      <c r="D2445" t="s">
        <v>155</v>
      </c>
      <c r="E2445" t="s">
        <v>122</v>
      </c>
      <c r="G2445" t="s">
        <v>111</v>
      </c>
      <c r="H2445" s="4">
        <f ca="1">[1]Catalyst!V146</f>
        <v>4048.68186562969</v>
      </c>
      <c r="I2445" t="s">
        <v>127</v>
      </c>
      <c r="N2445" s="2"/>
    </row>
    <row r="2446" spans="1:14" x14ac:dyDescent="0.35">
      <c r="A2446" t="s">
        <v>572</v>
      </c>
      <c r="B2446" t="s">
        <v>94</v>
      </c>
      <c r="C2446" t="s">
        <v>250</v>
      </c>
      <c r="D2446" t="s">
        <v>155</v>
      </c>
      <c r="E2446" t="s">
        <v>122</v>
      </c>
      <c r="G2446" t="s">
        <v>112</v>
      </c>
      <c r="H2446" s="4">
        <f ca="1">[1]Catalyst!V147</f>
        <v>55.626193826618866</v>
      </c>
      <c r="I2446" t="s">
        <v>127</v>
      </c>
      <c r="N2446" s="2"/>
    </row>
    <row r="2447" spans="1:14" x14ac:dyDescent="0.35">
      <c r="A2447" t="s">
        <v>572</v>
      </c>
      <c r="B2447" t="s">
        <v>94</v>
      </c>
      <c r="C2447" t="s">
        <v>250</v>
      </c>
      <c r="D2447" t="s">
        <v>155</v>
      </c>
      <c r="E2447" t="s">
        <v>122</v>
      </c>
      <c r="G2447" t="s">
        <v>113</v>
      </c>
      <c r="H2447" s="4">
        <f ca="1">[1]Catalyst!V148</f>
        <v>142.50793510901411</v>
      </c>
      <c r="I2447" t="s">
        <v>127</v>
      </c>
      <c r="N2447" s="2"/>
    </row>
    <row r="2448" spans="1:14" x14ac:dyDescent="0.35">
      <c r="A2448" t="s">
        <v>572</v>
      </c>
      <c r="B2448" t="s">
        <v>94</v>
      </c>
      <c r="C2448" t="s">
        <v>250</v>
      </c>
      <c r="D2448" t="s">
        <v>155</v>
      </c>
      <c r="E2448" t="s">
        <v>122</v>
      </c>
      <c r="G2448" t="s">
        <v>114</v>
      </c>
      <c r="H2448" s="4">
        <f ca="1">[1]Catalyst!V149</f>
        <v>17959.287665843476</v>
      </c>
      <c r="I2448" t="s">
        <v>127</v>
      </c>
      <c r="N2448" s="2"/>
    </row>
    <row r="2449" spans="1:14" x14ac:dyDescent="0.35">
      <c r="A2449" t="s">
        <v>572</v>
      </c>
      <c r="B2449" t="s">
        <v>94</v>
      </c>
      <c r="C2449" t="s">
        <v>250</v>
      </c>
      <c r="D2449" t="s">
        <v>155</v>
      </c>
      <c r="E2449" t="s">
        <v>122</v>
      </c>
      <c r="G2449" t="s">
        <v>115</v>
      </c>
      <c r="H2449" s="4">
        <f ca="1">[1]Catalyst!V150</f>
        <v>135.44594731054013</v>
      </c>
      <c r="I2449" t="s">
        <v>127</v>
      </c>
      <c r="N2449" s="2"/>
    </row>
    <row r="2450" spans="1:14" x14ac:dyDescent="0.35">
      <c r="A2450" t="s">
        <v>572</v>
      </c>
      <c r="B2450" t="s">
        <v>94</v>
      </c>
      <c r="C2450" t="s">
        <v>250</v>
      </c>
      <c r="D2450" t="s">
        <v>155</v>
      </c>
      <c r="E2450" t="s">
        <v>122</v>
      </c>
      <c r="G2450" t="s">
        <v>116</v>
      </c>
      <c r="H2450" s="4">
        <f ca="1">[1]Catalyst!V151</f>
        <v>5555366.0735320561</v>
      </c>
      <c r="I2450" t="s">
        <v>127</v>
      </c>
      <c r="N2450" s="2"/>
    </row>
    <row r="2451" spans="1:14" x14ac:dyDescent="0.35">
      <c r="A2451" t="s">
        <v>572</v>
      </c>
      <c r="B2451" t="s">
        <v>94</v>
      </c>
      <c r="C2451" t="s">
        <v>250</v>
      </c>
      <c r="D2451" t="s">
        <v>155</v>
      </c>
      <c r="E2451" t="s">
        <v>122</v>
      </c>
      <c r="G2451" t="s">
        <v>146</v>
      </c>
      <c r="H2451" s="4"/>
      <c r="N2451" s="2"/>
    </row>
    <row r="2452" spans="1:14" x14ac:dyDescent="0.35">
      <c r="A2452" t="s">
        <v>572</v>
      </c>
      <c r="B2452" t="s">
        <v>94</v>
      </c>
      <c r="C2452" t="s">
        <v>250</v>
      </c>
      <c r="D2452" t="s">
        <v>155</v>
      </c>
      <c r="E2452" t="s">
        <v>122</v>
      </c>
      <c r="G2452" t="s">
        <v>106</v>
      </c>
      <c r="H2452" s="4">
        <f ca="1">[1]Catalyst!V153</f>
        <v>110.99450212888067</v>
      </c>
      <c r="I2452" t="s">
        <v>127</v>
      </c>
      <c r="N2452" s="2"/>
    </row>
    <row r="2453" spans="1:14" x14ac:dyDescent="0.35">
      <c r="A2453" t="s">
        <v>572</v>
      </c>
      <c r="B2453" t="s">
        <v>94</v>
      </c>
      <c r="C2453" t="s">
        <v>250</v>
      </c>
      <c r="D2453" t="s">
        <v>155</v>
      </c>
      <c r="E2453" t="s">
        <v>122</v>
      </c>
      <c r="G2453" t="s">
        <v>107</v>
      </c>
      <c r="H2453" s="4">
        <f ca="1">[1]Catalyst!V154</f>
        <v>286.09332214385591</v>
      </c>
      <c r="I2453" t="s">
        <v>127</v>
      </c>
      <c r="N2453" s="2"/>
    </row>
    <row r="2454" spans="1:14" x14ac:dyDescent="0.35">
      <c r="A2454" t="s">
        <v>572</v>
      </c>
      <c r="B2454" t="s">
        <v>94</v>
      </c>
      <c r="C2454" t="s">
        <v>250</v>
      </c>
      <c r="D2454" t="s">
        <v>155</v>
      </c>
      <c r="E2454" t="s">
        <v>122</v>
      </c>
      <c r="G2454" t="s">
        <v>108</v>
      </c>
      <c r="H2454" s="4">
        <f ca="1">[1]Catalyst!V155</f>
        <v>434.30609042665299</v>
      </c>
      <c r="I2454" t="s">
        <v>127</v>
      </c>
      <c r="N2454" s="2"/>
    </row>
    <row r="2455" spans="1:14" x14ac:dyDescent="0.35">
      <c r="A2455" t="s">
        <v>572</v>
      </c>
      <c r="B2455" t="s">
        <v>94</v>
      </c>
      <c r="C2455" t="s">
        <v>250</v>
      </c>
      <c r="D2455" t="s">
        <v>155</v>
      </c>
      <c r="E2455" t="s">
        <v>122</v>
      </c>
      <c r="G2455" t="s">
        <v>109</v>
      </c>
      <c r="H2455" s="4">
        <f ca="1">[1]Catalyst!V156</f>
        <v>26.093155476487151</v>
      </c>
      <c r="I2455" t="s">
        <v>127</v>
      </c>
      <c r="N2455" s="2"/>
    </row>
    <row r="2456" spans="1:14" x14ac:dyDescent="0.35">
      <c r="A2456" t="s">
        <v>572</v>
      </c>
      <c r="B2456" t="s">
        <v>94</v>
      </c>
      <c r="C2456" t="s">
        <v>250</v>
      </c>
      <c r="D2456" t="s">
        <v>155</v>
      </c>
      <c r="E2456" t="s">
        <v>122</v>
      </c>
      <c r="G2456" t="s">
        <v>110</v>
      </c>
      <c r="H2456" s="4">
        <f ca="1">[1]Catalyst!V157</f>
        <v>22.976874904677171</v>
      </c>
      <c r="I2456" t="s">
        <v>127</v>
      </c>
      <c r="N2456" s="2"/>
    </row>
    <row r="2457" spans="1:14" x14ac:dyDescent="0.35">
      <c r="A2457" t="s">
        <v>572</v>
      </c>
      <c r="B2457" t="s">
        <v>94</v>
      </c>
      <c r="C2457" t="s">
        <v>250</v>
      </c>
      <c r="D2457" t="s">
        <v>155</v>
      </c>
      <c r="E2457" t="s">
        <v>122</v>
      </c>
      <c r="G2457" t="s">
        <v>111</v>
      </c>
      <c r="H2457" s="4">
        <f ca="1">[1]Catalyst!V158</f>
        <v>137.51766782254472</v>
      </c>
      <c r="I2457" t="s">
        <v>127</v>
      </c>
      <c r="N2457" s="2"/>
    </row>
    <row r="2458" spans="1:14" x14ac:dyDescent="0.35">
      <c r="A2458" t="s">
        <v>572</v>
      </c>
      <c r="B2458" t="s">
        <v>94</v>
      </c>
      <c r="C2458" t="s">
        <v>250</v>
      </c>
      <c r="D2458" t="s">
        <v>155</v>
      </c>
      <c r="E2458" t="s">
        <v>122</v>
      </c>
      <c r="G2458" t="s">
        <v>112</v>
      </c>
      <c r="H2458" s="4">
        <f ca="1">[1]Catalyst!V159</f>
        <v>1.5611447319248339</v>
      </c>
      <c r="I2458" t="s">
        <v>127</v>
      </c>
      <c r="N2458" s="2"/>
    </row>
    <row r="2459" spans="1:14" x14ac:dyDescent="0.35">
      <c r="A2459" t="s">
        <v>572</v>
      </c>
      <c r="B2459" t="s">
        <v>94</v>
      </c>
      <c r="C2459" t="s">
        <v>250</v>
      </c>
      <c r="D2459" t="s">
        <v>155</v>
      </c>
      <c r="E2459" t="s">
        <v>122</v>
      </c>
      <c r="G2459" t="s">
        <v>113</v>
      </c>
      <c r="H2459" s="4">
        <f ca="1">[1]Catalyst!V160</f>
        <v>6.9193289871473622</v>
      </c>
      <c r="I2459" t="s">
        <v>127</v>
      </c>
      <c r="N2459" s="2"/>
    </row>
    <row r="2460" spans="1:14" x14ac:dyDescent="0.35">
      <c r="A2460" t="s">
        <v>572</v>
      </c>
      <c r="B2460" t="s">
        <v>208</v>
      </c>
      <c r="C2460" t="s">
        <v>80</v>
      </c>
      <c r="D2460" t="s">
        <v>155</v>
      </c>
      <c r="E2460" t="s">
        <v>122</v>
      </c>
      <c r="G2460" t="str">
        <f>[1]Inputs!E1467</f>
        <v>Energy Use: mmBtu per ton</v>
      </c>
      <c r="H2460" s="4"/>
      <c r="N2460" s="2"/>
    </row>
    <row r="2461" spans="1:14" x14ac:dyDescent="0.35">
      <c r="A2461" t="s">
        <v>572</v>
      </c>
      <c r="B2461" t="s">
        <v>208</v>
      </c>
      <c r="C2461" t="s">
        <v>80</v>
      </c>
      <c r="D2461" t="s">
        <v>155</v>
      </c>
      <c r="E2461" t="s">
        <v>122</v>
      </c>
      <c r="G2461" t="str">
        <f>[1]Inputs!E1468</f>
        <v xml:space="preserve">    Total energy</v>
      </c>
      <c r="H2461" s="4">
        <f>[1]Inputs!AR1468</f>
        <v>71.962516571030534</v>
      </c>
      <c r="I2461" t="s">
        <v>125</v>
      </c>
      <c r="N2461" s="2"/>
    </row>
    <row r="2462" spans="1:14" x14ac:dyDescent="0.35">
      <c r="A2462" t="s">
        <v>572</v>
      </c>
      <c r="B2462" t="s">
        <v>208</v>
      </c>
      <c r="C2462" t="s">
        <v>80</v>
      </c>
      <c r="D2462" t="s">
        <v>155</v>
      </c>
      <c r="E2462" t="s">
        <v>122</v>
      </c>
      <c r="G2462" t="str">
        <f>[1]Inputs!E1469</f>
        <v xml:space="preserve">    Fossil fuels</v>
      </c>
      <c r="H2462" s="4">
        <f>[1]Inputs!AR1469</f>
        <v>66.004270519864079</v>
      </c>
      <c r="I2462" t="s">
        <v>125</v>
      </c>
      <c r="N2462" s="2"/>
    </row>
    <row r="2463" spans="1:14" x14ac:dyDescent="0.35">
      <c r="A2463" t="s">
        <v>572</v>
      </c>
      <c r="B2463" t="s">
        <v>208</v>
      </c>
      <c r="C2463" t="s">
        <v>80</v>
      </c>
      <c r="D2463" t="s">
        <v>155</v>
      </c>
      <c r="E2463" t="s">
        <v>122</v>
      </c>
      <c r="G2463" t="str">
        <f>[1]Inputs!E1470</f>
        <v xml:space="preserve">    Coal</v>
      </c>
      <c r="H2463" s="4">
        <f>[1]Inputs!AR1470</f>
        <v>26.031205469209919</v>
      </c>
      <c r="I2463" t="s">
        <v>125</v>
      </c>
      <c r="N2463" s="2"/>
    </row>
    <row r="2464" spans="1:14" x14ac:dyDescent="0.35">
      <c r="A2464" t="s">
        <v>572</v>
      </c>
      <c r="B2464" t="s">
        <v>208</v>
      </c>
      <c r="C2464" t="s">
        <v>80</v>
      </c>
      <c r="D2464" t="s">
        <v>155</v>
      </c>
      <c r="E2464" t="s">
        <v>122</v>
      </c>
      <c r="G2464" t="str">
        <f>[1]Inputs!E1471</f>
        <v xml:space="preserve">    Natural gas</v>
      </c>
      <c r="H2464" s="4">
        <f>[1]Inputs!AR1471</f>
        <v>15.116507692435611</v>
      </c>
      <c r="I2464" t="s">
        <v>125</v>
      </c>
      <c r="N2464" s="2"/>
    </row>
    <row r="2465" spans="1:14" x14ac:dyDescent="0.35">
      <c r="A2465" t="s">
        <v>572</v>
      </c>
      <c r="B2465" t="s">
        <v>208</v>
      </c>
      <c r="C2465" t="s">
        <v>80</v>
      </c>
      <c r="D2465" t="s">
        <v>155</v>
      </c>
      <c r="E2465" t="s">
        <v>122</v>
      </c>
      <c r="G2465" t="str">
        <f>[1]Inputs!E1472</f>
        <v xml:space="preserve">    Petroleum</v>
      </c>
      <c r="H2465" s="4">
        <f>[1]Inputs!AR1472</f>
        <v>24.856557358218552</v>
      </c>
      <c r="I2465" t="s">
        <v>125</v>
      </c>
      <c r="N2465" s="2"/>
    </row>
    <row r="2466" spans="1:14" x14ac:dyDescent="0.35">
      <c r="A2466" t="s">
        <v>572</v>
      </c>
      <c r="B2466" t="s">
        <v>208</v>
      </c>
      <c r="C2466" t="s">
        <v>80</v>
      </c>
      <c r="D2466" t="s">
        <v>155</v>
      </c>
      <c r="E2466" t="s">
        <v>122</v>
      </c>
      <c r="G2466" t="str">
        <f>[1]Inputs!E1473</f>
        <v>Water consumption</v>
      </c>
      <c r="H2466" s="4">
        <f>[1]Inputs!AR1473</f>
        <v>5470.9651720130341</v>
      </c>
      <c r="I2466" t="s">
        <v>182</v>
      </c>
      <c r="N2466" s="2"/>
    </row>
    <row r="2467" spans="1:14" x14ac:dyDescent="0.35">
      <c r="A2467" t="s">
        <v>572</v>
      </c>
      <c r="B2467" t="s">
        <v>208</v>
      </c>
      <c r="C2467" t="s">
        <v>80</v>
      </c>
      <c r="D2467" t="s">
        <v>155</v>
      </c>
      <c r="E2467" t="s">
        <v>122</v>
      </c>
      <c r="G2467" t="str">
        <f>[1]Inputs!E1474</f>
        <v>Total Emissions: grams per ton</v>
      </c>
      <c r="H2467" s="4"/>
      <c r="N2467" s="2"/>
    </row>
    <row r="2468" spans="1:14" x14ac:dyDescent="0.35">
      <c r="A2468" t="s">
        <v>572</v>
      </c>
      <c r="B2468" t="s">
        <v>208</v>
      </c>
      <c r="C2468" t="s">
        <v>80</v>
      </c>
      <c r="D2468" t="s">
        <v>155</v>
      </c>
      <c r="E2468" t="s">
        <v>122</v>
      </c>
      <c r="G2468" t="str">
        <f>[1]Inputs!E1475</f>
        <v xml:space="preserve">    VOC</v>
      </c>
      <c r="H2468" s="4">
        <f>[1]Inputs!AR1475</f>
        <v>501.86220196562806</v>
      </c>
      <c r="I2468" t="s">
        <v>127</v>
      </c>
      <c r="N2468" s="2"/>
    </row>
    <row r="2469" spans="1:14" x14ac:dyDescent="0.35">
      <c r="A2469" t="s">
        <v>572</v>
      </c>
      <c r="B2469" t="s">
        <v>208</v>
      </c>
      <c r="C2469" t="s">
        <v>80</v>
      </c>
      <c r="D2469" t="s">
        <v>155</v>
      </c>
      <c r="E2469" t="s">
        <v>122</v>
      </c>
      <c r="G2469" t="str">
        <f>[1]Inputs!E1476</f>
        <v xml:space="preserve">    CO</v>
      </c>
      <c r="H2469" s="4">
        <f>[1]Inputs!AR1476</f>
        <v>1986.6537401685357</v>
      </c>
      <c r="I2469" t="s">
        <v>127</v>
      </c>
      <c r="N2469" s="2"/>
    </row>
    <row r="2470" spans="1:14" x14ac:dyDescent="0.35">
      <c r="A2470" t="s">
        <v>572</v>
      </c>
      <c r="B2470" t="s">
        <v>208</v>
      </c>
      <c r="C2470" t="s">
        <v>80</v>
      </c>
      <c r="D2470" t="s">
        <v>155</v>
      </c>
      <c r="E2470" t="s">
        <v>122</v>
      </c>
      <c r="G2470" t="str">
        <f>[1]Inputs!E1477</f>
        <v xml:space="preserve">    NOx</v>
      </c>
      <c r="H2470" s="4">
        <f>[1]Inputs!AR1477</f>
        <v>5138.3225584341599</v>
      </c>
      <c r="I2470" t="s">
        <v>127</v>
      </c>
      <c r="N2470" s="2"/>
    </row>
    <row r="2471" spans="1:14" x14ac:dyDescent="0.35">
      <c r="A2471" t="s">
        <v>572</v>
      </c>
      <c r="B2471" t="s">
        <v>208</v>
      </c>
      <c r="C2471" t="s">
        <v>80</v>
      </c>
      <c r="D2471" t="s">
        <v>155</v>
      </c>
      <c r="E2471" t="s">
        <v>122</v>
      </c>
      <c r="G2471" t="str">
        <f>[1]Inputs!E1478</f>
        <v xml:space="preserve">    PM10</v>
      </c>
      <c r="H2471" s="4">
        <f>[1]Inputs!AR1478</f>
        <v>2353.0062696408831</v>
      </c>
      <c r="I2471" t="s">
        <v>127</v>
      </c>
      <c r="N2471" s="2"/>
    </row>
    <row r="2472" spans="1:14" x14ac:dyDescent="0.35">
      <c r="A2472" t="s">
        <v>572</v>
      </c>
      <c r="B2472" t="s">
        <v>208</v>
      </c>
      <c r="C2472" t="s">
        <v>80</v>
      </c>
      <c r="D2472" t="s">
        <v>155</v>
      </c>
      <c r="E2472" t="s">
        <v>122</v>
      </c>
      <c r="G2472" t="str">
        <f>[1]Inputs!E1479</f>
        <v xml:space="preserve">    PM2.5</v>
      </c>
      <c r="H2472" s="4">
        <f>[1]Inputs!AR1479</f>
        <v>1157.008053820779</v>
      </c>
      <c r="I2472" t="s">
        <v>127</v>
      </c>
      <c r="N2472" s="2"/>
    </row>
    <row r="2473" spans="1:14" x14ac:dyDescent="0.35">
      <c r="A2473" t="s">
        <v>572</v>
      </c>
      <c r="B2473" t="s">
        <v>208</v>
      </c>
      <c r="C2473" t="s">
        <v>80</v>
      </c>
      <c r="D2473" t="s">
        <v>155</v>
      </c>
      <c r="E2473" t="s">
        <v>122</v>
      </c>
      <c r="G2473" t="str">
        <f>[1]Inputs!E1480</f>
        <v xml:space="preserve">    SOx</v>
      </c>
      <c r="H2473" s="4">
        <f>[1]Inputs!AR1480</f>
        <v>4087.1307819919757</v>
      </c>
      <c r="I2473" t="s">
        <v>127</v>
      </c>
      <c r="N2473" s="2"/>
    </row>
    <row r="2474" spans="1:14" x14ac:dyDescent="0.35">
      <c r="A2474" t="s">
        <v>572</v>
      </c>
      <c r="B2474" t="s">
        <v>208</v>
      </c>
      <c r="C2474" t="s">
        <v>80</v>
      </c>
      <c r="D2474" t="s">
        <v>155</v>
      </c>
      <c r="E2474" t="s">
        <v>122</v>
      </c>
      <c r="G2474" t="str">
        <f>[1]Inputs!E1481</f>
        <v xml:space="preserve">    BC</v>
      </c>
      <c r="H2474" s="4">
        <f>[1]Inputs!AR1481</f>
        <v>32.900211384930373</v>
      </c>
      <c r="I2474" t="s">
        <v>127</v>
      </c>
      <c r="N2474" s="2"/>
    </row>
    <row r="2475" spans="1:14" x14ac:dyDescent="0.35">
      <c r="A2475" t="s">
        <v>572</v>
      </c>
      <c r="B2475" t="s">
        <v>208</v>
      </c>
      <c r="C2475" t="s">
        <v>80</v>
      </c>
      <c r="D2475" t="s">
        <v>155</v>
      </c>
      <c r="E2475" t="s">
        <v>122</v>
      </c>
      <c r="G2475" t="str">
        <f>[1]Inputs!E1482</f>
        <v xml:space="preserve">    OC</v>
      </c>
      <c r="H2475" s="4">
        <f>[1]Inputs!AR1482</f>
        <v>54.785748955306552</v>
      </c>
      <c r="I2475" t="s">
        <v>127</v>
      </c>
      <c r="N2475" s="2"/>
    </row>
    <row r="2476" spans="1:14" x14ac:dyDescent="0.35">
      <c r="A2476" t="s">
        <v>572</v>
      </c>
      <c r="B2476" t="s">
        <v>208</v>
      </c>
      <c r="C2476" t="s">
        <v>80</v>
      </c>
      <c r="D2476" t="s">
        <v>155</v>
      </c>
      <c r="E2476" t="s">
        <v>122</v>
      </c>
      <c r="G2476" t="str">
        <f>[1]Inputs!E1483</f>
        <v xml:space="preserve">    CH4</v>
      </c>
      <c r="H2476" s="4">
        <f>[1]Inputs!AR1483</f>
        <v>8704.4152050946504</v>
      </c>
      <c r="I2476" t="s">
        <v>127</v>
      </c>
      <c r="N2476" s="2"/>
    </row>
    <row r="2477" spans="1:14" x14ac:dyDescent="0.35">
      <c r="A2477" t="s">
        <v>572</v>
      </c>
      <c r="B2477" t="s">
        <v>208</v>
      </c>
      <c r="C2477" t="s">
        <v>80</v>
      </c>
      <c r="D2477" t="s">
        <v>155</v>
      </c>
      <c r="E2477" t="s">
        <v>122</v>
      </c>
      <c r="G2477" t="str">
        <f>[1]Inputs!E1484</f>
        <v xml:space="preserve">    N2O</v>
      </c>
      <c r="H2477" s="4">
        <f>[1]Inputs!AR1484</f>
        <v>80.960533486730299</v>
      </c>
      <c r="I2477" t="s">
        <v>127</v>
      </c>
      <c r="N2477" s="2"/>
    </row>
    <row r="2478" spans="1:14" x14ac:dyDescent="0.35">
      <c r="A2478" t="s">
        <v>572</v>
      </c>
      <c r="B2478" t="s">
        <v>208</v>
      </c>
      <c r="C2478" t="s">
        <v>80</v>
      </c>
      <c r="D2478" t="s">
        <v>155</v>
      </c>
      <c r="E2478" t="s">
        <v>122</v>
      </c>
      <c r="G2478" t="str">
        <f>[1]Inputs!E1485</f>
        <v xml:space="preserve">    CO2</v>
      </c>
      <c r="H2478" s="4">
        <f>[1]Inputs!AR1485</f>
        <v>5481665.203029125</v>
      </c>
      <c r="I2478" t="s">
        <v>127</v>
      </c>
      <c r="N2478" s="2"/>
    </row>
    <row r="2479" spans="1:14" x14ac:dyDescent="0.35">
      <c r="A2479" t="s">
        <v>572</v>
      </c>
      <c r="B2479" t="s">
        <v>208</v>
      </c>
      <c r="C2479" t="s">
        <v>80</v>
      </c>
      <c r="D2479" t="s">
        <v>155</v>
      </c>
      <c r="E2479" t="s">
        <v>122</v>
      </c>
      <c r="G2479" t="str">
        <f>[1]Inputs!E1486</f>
        <v xml:space="preserve">    CO2 (w/ C in VOC &amp; CO)</v>
      </c>
      <c r="H2479" s="4">
        <f>[1]Inputs!AR1486</f>
        <v>5486351.224674087</v>
      </c>
      <c r="I2479" t="s">
        <v>127</v>
      </c>
      <c r="N2479" s="2"/>
    </row>
    <row r="2480" spans="1:14" x14ac:dyDescent="0.35">
      <c r="A2480" t="s">
        <v>572</v>
      </c>
      <c r="B2480" t="s">
        <v>208</v>
      </c>
      <c r="C2480" t="s">
        <v>80</v>
      </c>
      <c r="D2480" t="s">
        <v>155</v>
      </c>
      <c r="E2480" t="s">
        <v>122</v>
      </c>
      <c r="G2480" t="str">
        <f>[1]Inputs!E1487</f>
        <v xml:space="preserve">    GHGs</v>
      </c>
      <c r="H2480" s="4">
        <f>[1]Inputs!AR1487</f>
        <v>5767845.0234277854</v>
      </c>
      <c r="I2480" t="s">
        <v>127</v>
      </c>
      <c r="N2480" s="2"/>
    </row>
    <row r="2481" spans="1:14" x14ac:dyDescent="0.35">
      <c r="A2481" t="s">
        <v>572</v>
      </c>
      <c r="B2481" t="s">
        <v>208</v>
      </c>
      <c r="C2481" t="s">
        <v>80</v>
      </c>
      <c r="D2481" t="s">
        <v>155</v>
      </c>
      <c r="E2481" t="s">
        <v>122</v>
      </c>
      <c r="G2481" t="str">
        <f>[1]Inputs!E1488</f>
        <v>Urban Emissions: grams per ton</v>
      </c>
      <c r="H2481" s="4"/>
      <c r="N2481" s="2"/>
    </row>
    <row r="2482" spans="1:14" x14ac:dyDescent="0.35">
      <c r="A2482" t="s">
        <v>572</v>
      </c>
      <c r="B2482" t="s">
        <v>208</v>
      </c>
      <c r="C2482" t="s">
        <v>80</v>
      </c>
      <c r="D2482" t="s">
        <v>155</v>
      </c>
      <c r="E2482" t="s">
        <v>122</v>
      </c>
      <c r="G2482" t="str">
        <f>[1]Inputs!E1489</f>
        <v xml:space="preserve">    VOC</v>
      </c>
      <c r="H2482" s="4">
        <f>[1]Inputs!AR1489</f>
        <v>62.489241059613114</v>
      </c>
      <c r="I2482" t="s">
        <v>127</v>
      </c>
      <c r="N2482" s="2"/>
    </row>
    <row r="2483" spans="1:14" x14ac:dyDescent="0.35">
      <c r="A2483" t="s">
        <v>572</v>
      </c>
      <c r="B2483" t="s">
        <v>208</v>
      </c>
      <c r="C2483" t="s">
        <v>80</v>
      </c>
      <c r="D2483" t="s">
        <v>155</v>
      </c>
      <c r="E2483" t="s">
        <v>122</v>
      </c>
      <c r="G2483" t="str">
        <f>[1]Inputs!E1490</f>
        <v xml:space="preserve">    CO</v>
      </c>
      <c r="H2483" s="4">
        <f>[1]Inputs!AR1490</f>
        <v>201.06753560847883</v>
      </c>
      <c r="I2483" t="s">
        <v>127</v>
      </c>
      <c r="N2483" s="2"/>
    </row>
    <row r="2484" spans="1:14" x14ac:dyDescent="0.35">
      <c r="A2484" t="s">
        <v>572</v>
      </c>
      <c r="B2484" t="s">
        <v>208</v>
      </c>
      <c r="C2484" t="s">
        <v>80</v>
      </c>
      <c r="D2484" t="s">
        <v>155</v>
      </c>
      <c r="E2484" t="s">
        <v>122</v>
      </c>
      <c r="G2484" t="str">
        <f>[1]Inputs!E1491</f>
        <v xml:space="preserve">    NOx</v>
      </c>
      <c r="H2484" s="4">
        <f>[1]Inputs!AR1491</f>
        <v>412.39232119454357</v>
      </c>
      <c r="I2484" t="s">
        <v>127</v>
      </c>
      <c r="N2484" s="2"/>
    </row>
    <row r="2485" spans="1:14" x14ac:dyDescent="0.35">
      <c r="A2485" t="s">
        <v>572</v>
      </c>
      <c r="B2485" t="s">
        <v>208</v>
      </c>
      <c r="C2485" t="s">
        <v>80</v>
      </c>
      <c r="D2485" t="s">
        <v>155</v>
      </c>
      <c r="E2485" t="s">
        <v>122</v>
      </c>
      <c r="G2485" t="str">
        <f>[1]Inputs!E1492</f>
        <v xml:space="preserve">    PM10</v>
      </c>
      <c r="H2485" s="4">
        <f>[1]Inputs!AR1492</f>
        <v>49.408324380520789</v>
      </c>
      <c r="I2485" t="s">
        <v>127</v>
      </c>
      <c r="N2485" s="2"/>
    </row>
    <row r="2486" spans="1:14" x14ac:dyDescent="0.35">
      <c r="A2486" t="s">
        <v>572</v>
      </c>
      <c r="B2486" t="s">
        <v>208</v>
      </c>
      <c r="C2486" t="s">
        <v>80</v>
      </c>
      <c r="D2486" t="s">
        <v>155</v>
      </c>
      <c r="E2486" t="s">
        <v>122</v>
      </c>
      <c r="G2486" t="str">
        <f>[1]Inputs!E1493</f>
        <v xml:space="preserve">    PM2.5</v>
      </c>
      <c r="H2486" s="4">
        <f>[1]Inputs!AR1493</f>
        <v>41.434548338837274</v>
      </c>
      <c r="I2486" t="s">
        <v>127</v>
      </c>
      <c r="N2486" s="2"/>
    </row>
    <row r="2487" spans="1:14" x14ac:dyDescent="0.35">
      <c r="A2487" t="s">
        <v>572</v>
      </c>
      <c r="B2487" t="s">
        <v>208</v>
      </c>
      <c r="C2487" t="s">
        <v>80</v>
      </c>
      <c r="D2487" t="s">
        <v>155</v>
      </c>
      <c r="E2487" t="s">
        <v>122</v>
      </c>
      <c r="G2487" t="str">
        <f>[1]Inputs!E1494</f>
        <v xml:space="preserve">    SOx</v>
      </c>
      <c r="H2487" s="4">
        <f>[1]Inputs!AR1494</f>
        <v>389.40151451436691</v>
      </c>
      <c r="I2487" t="s">
        <v>127</v>
      </c>
      <c r="N2487" s="2"/>
    </row>
    <row r="2488" spans="1:14" x14ac:dyDescent="0.35">
      <c r="A2488" t="s">
        <v>572</v>
      </c>
      <c r="B2488" t="s">
        <v>208</v>
      </c>
      <c r="C2488" t="s">
        <v>80</v>
      </c>
      <c r="D2488" t="s">
        <v>155</v>
      </c>
      <c r="E2488" t="s">
        <v>122</v>
      </c>
      <c r="G2488" t="str">
        <f>[1]Inputs!E1495</f>
        <v xml:space="preserve">    BC</v>
      </c>
      <c r="H2488" s="4">
        <f>[1]Inputs!AR1495</f>
        <v>2.4337493630904068</v>
      </c>
      <c r="I2488" t="s">
        <v>127</v>
      </c>
      <c r="N2488" s="2"/>
    </row>
    <row r="2489" spans="1:14" x14ac:dyDescent="0.35">
      <c r="A2489" t="s">
        <v>572</v>
      </c>
      <c r="B2489" t="s">
        <v>208</v>
      </c>
      <c r="C2489" t="s">
        <v>80</v>
      </c>
      <c r="D2489" t="s">
        <v>155</v>
      </c>
      <c r="E2489" t="s">
        <v>122</v>
      </c>
      <c r="G2489" t="str">
        <f>[1]Inputs!E1496</f>
        <v xml:space="preserve">    OC</v>
      </c>
      <c r="H2489" s="4">
        <f>[1]Inputs!AR1496</f>
        <v>9.6832980466738121</v>
      </c>
      <c r="I2489" t="s">
        <v>127</v>
      </c>
      <c r="N2489" s="2"/>
    </row>
    <row r="2490" spans="1:14" x14ac:dyDescent="0.35">
      <c r="A2490" t="s">
        <v>572</v>
      </c>
      <c r="B2490" t="s">
        <v>208</v>
      </c>
      <c r="C2490" t="s">
        <v>80</v>
      </c>
      <c r="D2490" t="s">
        <v>155</v>
      </c>
      <c r="E2490" t="s">
        <v>122</v>
      </c>
      <c r="G2490" t="str">
        <f>[1]Inputs!E1497</f>
        <v>Other GHG Emissions</v>
      </c>
      <c r="H2490" s="4">
        <f>[1]Inputs!AR1497</f>
        <v>0</v>
      </c>
      <c r="I2490" t="s">
        <v>127</v>
      </c>
      <c r="N2490" s="2"/>
    </row>
    <row r="2491" spans="1:14" x14ac:dyDescent="0.35">
      <c r="A2491" t="s">
        <v>572</v>
      </c>
      <c r="B2491" t="s">
        <v>77</v>
      </c>
      <c r="C2491" t="s">
        <v>270</v>
      </c>
      <c r="D2491" t="s">
        <v>16</v>
      </c>
      <c r="E2491" t="s">
        <v>122</v>
      </c>
      <c r="G2491" t="str">
        <f>[1]Catalyst!A166</f>
        <v>Energy: mmBtu/ton</v>
      </c>
      <c r="H2491" s="4"/>
      <c r="J2491" t="s">
        <v>209</v>
      </c>
      <c r="N2491" s="2"/>
    </row>
    <row r="2492" spans="1:14" x14ac:dyDescent="0.35">
      <c r="A2492" t="s">
        <v>572</v>
      </c>
      <c r="B2492" t="s">
        <v>77</v>
      </c>
      <c r="C2492" t="s">
        <v>270</v>
      </c>
      <c r="D2492" t="s">
        <v>16</v>
      </c>
      <c r="E2492" t="s">
        <v>122</v>
      </c>
      <c r="G2492" t="str">
        <f>[1]Catalyst!A167</f>
        <v xml:space="preserve">     Total energy</v>
      </c>
      <c r="H2492" s="4">
        <f ca="1">[1]Catalyst!AF167</f>
        <v>101.54072382768614</v>
      </c>
      <c r="I2492" t="s">
        <v>125</v>
      </c>
      <c r="N2492" s="2"/>
    </row>
    <row r="2493" spans="1:14" x14ac:dyDescent="0.35">
      <c r="A2493" t="s">
        <v>572</v>
      </c>
      <c r="B2493" t="s">
        <v>77</v>
      </c>
      <c r="C2493" t="s">
        <v>270</v>
      </c>
      <c r="D2493" t="s">
        <v>16</v>
      </c>
      <c r="E2493" t="s">
        <v>122</v>
      </c>
      <c r="G2493" t="str">
        <f>[1]Catalyst!A168</f>
        <v xml:space="preserve">     Fossil fuels</v>
      </c>
      <c r="H2493" s="4">
        <f ca="1">[1]Catalyst!AF168</f>
        <v>15.073177753507279</v>
      </c>
      <c r="I2493" t="s">
        <v>125</v>
      </c>
      <c r="N2493" s="2"/>
    </row>
    <row r="2494" spans="1:14" x14ac:dyDescent="0.35">
      <c r="A2494" t="s">
        <v>572</v>
      </c>
      <c r="B2494" t="s">
        <v>77</v>
      </c>
      <c r="C2494" t="s">
        <v>270</v>
      </c>
      <c r="D2494" t="s">
        <v>16</v>
      </c>
      <c r="E2494" t="s">
        <v>122</v>
      </c>
      <c r="G2494" t="str">
        <f>[1]Catalyst!A169</f>
        <v xml:space="preserve">     Coal</v>
      </c>
      <c r="H2494" s="4">
        <f ca="1">[1]Catalyst!AF169</f>
        <v>1.1703549032503225E-2</v>
      </c>
      <c r="I2494" t="s">
        <v>125</v>
      </c>
      <c r="N2494" s="2"/>
    </row>
    <row r="2495" spans="1:14" x14ac:dyDescent="0.35">
      <c r="A2495" t="s">
        <v>572</v>
      </c>
      <c r="B2495" t="s">
        <v>77</v>
      </c>
      <c r="C2495" t="s">
        <v>270</v>
      </c>
      <c r="D2495" t="s">
        <v>16</v>
      </c>
      <c r="E2495" t="s">
        <v>122</v>
      </c>
      <c r="G2495" t="str">
        <f>[1]Catalyst!A170</f>
        <v xml:space="preserve">     Natural gas</v>
      </c>
      <c r="H2495" s="4">
        <f ca="1">[1]Catalyst!AF170</f>
        <v>13.51492334475544</v>
      </c>
      <c r="I2495" t="s">
        <v>125</v>
      </c>
      <c r="N2495" s="2"/>
    </row>
    <row r="2496" spans="1:14" x14ac:dyDescent="0.35">
      <c r="A2496" t="s">
        <v>572</v>
      </c>
      <c r="B2496" t="s">
        <v>77</v>
      </c>
      <c r="C2496" t="s">
        <v>270</v>
      </c>
      <c r="D2496" t="s">
        <v>16</v>
      </c>
      <c r="E2496" t="s">
        <v>122</v>
      </c>
      <c r="G2496" t="str">
        <f>[1]Catalyst!A171</f>
        <v xml:space="preserve">     Petroleum</v>
      </c>
      <c r="H2496" s="4">
        <f ca="1">[1]Catalyst!AF171</f>
        <v>1.5465508597193345</v>
      </c>
      <c r="I2496" t="s">
        <v>125</v>
      </c>
      <c r="N2496" s="2"/>
    </row>
    <row r="2497" spans="1:14" x14ac:dyDescent="0.35">
      <c r="A2497" t="s">
        <v>572</v>
      </c>
      <c r="B2497" t="s">
        <v>77</v>
      </c>
      <c r="C2497" t="s">
        <v>270</v>
      </c>
      <c r="D2497" t="s">
        <v>16</v>
      </c>
      <c r="E2497" t="s">
        <v>122</v>
      </c>
      <c r="G2497" t="str">
        <f>[1]Catalyst!A172</f>
        <v>Water consumption, gallons/ton</v>
      </c>
      <c r="H2497" s="4">
        <f ca="1">[1]Catalyst!AF172</f>
        <v>74.433730739445409</v>
      </c>
      <c r="I2497" t="s">
        <v>182</v>
      </c>
      <c r="N2497" s="2"/>
    </row>
    <row r="2498" spans="1:14" x14ac:dyDescent="0.35">
      <c r="A2498" t="s">
        <v>572</v>
      </c>
      <c r="B2498" t="s">
        <v>77</v>
      </c>
      <c r="C2498" t="s">
        <v>270</v>
      </c>
      <c r="D2498" t="s">
        <v>16</v>
      </c>
      <c r="E2498" t="s">
        <v>122</v>
      </c>
      <c r="G2498" t="str">
        <f>[1]Catalyst!A173</f>
        <v>Total Emissions: grams/ton</v>
      </c>
      <c r="H2498" s="4"/>
      <c r="N2498" s="2"/>
    </row>
    <row r="2499" spans="1:14" x14ac:dyDescent="0.35">
      <c r="A2499" t="s">
        <v>572</v>
      </c>
      <c r="B2499" t="s">
        <v>77</v>
      </c>
      <c r="C2499" t="s">
        <v>270</v>
      </c>
      <c r="D2499" t="s">
        <v>16</v>
      </c>
      <c r="E2499" t="s">
        <v>122</v>
      </c>
      <c r="G2499" t="str">
        <f>[1]Catalyst!A174</f>
        <v xml:space="preserve">     VOC</v>
      </c>
      <c r="H2499" s="4">
        <f ca="1">[1]Catalyst!AF174</f>
        <v>198.67206366981006</v>
      </c>
      <c r="I2499" t="s">
        <v>127</v>
      </c>
      <c r="N2499" s="2"/>
    </row>
    <row r="2500" spans="1:14" x14ac:dyDescent="0.35">
      <c r="A2500" t="s">
        <v>572</v>
      </c>
      <c r="B2500" t="s">
        <v>77</v>
      </c>
      <c r="C2500" t="s">
        <v>270</v>
      </c>
      <c r="D2500" t="s">
        <v>16</v>
      </c>
      <c r="E2500" t="s">
        <v>122</v>
      </c>
      <c r="G2500" t="str">
        <f>[1]Catalyst!A175</f>
        <v xml:space="preserve">     CO</v>
      </c>
      <c r="H2500" s="4">
        <f ca="1">[1]Catalyst!AF175</f>
        <v>980.23916499158486</v>
      </c>
      <c r="I2500" t="s">
        <v>127</v>
      </c>
      <c r="N2500" s="2"/>
    </row>
    <row r="2501" spans="1:14" x14ac:dyDescent="0.35">
      <c r="A2501" t="s">
        <v>572</v>
      </c>
      <c r="B2501" t="s">
        <v>77</v>
      </c>
      <c r="C2501" t="s">
        <v>270</v>
      </c>
      <c r="D2501" t="s">
        <v>16</v>
      </c>
      <c r="E2501" t="s">
        <v>122</v>
      </c>
      <c r="G2501" t="str">
        <f>[1]Catalyst!A176</f>
        <v xml:space="preserve">     NOx</v>
      </c>
      <c r="H2501" s="4">
        <f ca="1">[1]Catalyst!AF176</f>
        <v>1228.5539917615233</v>
      </c>
      <c r="I2501" t="s">
        <v>127</v>
      </c>
      <c r="N2501" s="2"/>
    </row>
    <row r="2502" spans="1:14" x14ac:dyDescent="0.35">
      <c r="A2502" t="s">
        <v>572</v>
      </c>
      <c r="B2502" t="s">
        <v>77</v>
      </c>
      <c r="C2502" t="s">
        <v>270</v>
      </c>
      <c r="D2502" t="s">
        <v>16</v>
      </c>
      <c r="E2502" t="s">
        <v>122</v>
      </c>
      <c r="G2502" t="str">
        <f>[1]Catalyst!A177</f>
        <v xml:space="preserve">     PM10</v>
      </c>
      <c r="H2502" s="4">
        <f ca="1">[1]Catalyst!AF177</f>
        <v>64.275832177873141</v>
      </c>
      <c r="I2502" t="s">
        <v>127</v>
      </c>
      <c r="N2502" s="2"/>
    </row>
    <row r="2503" spans="1:14" x14ac:dyDescent="0.35">
      <c r="A2503" t="s">
        <v>572</v>
      </c>
      <c r="B2503" t="s">
        <v>77</v>
      </c>
      <c r="C2503" t="s">
        <v>270</v>
      </c>
      <c r="D2503" t="s">
        <v>16</v>
      </c>
      <c r="E2503" t="s">
        <v>122</v>
      </c>
      <c r="G2503" t="str">
        <f>[1]Catalyst!A178</f>
        <v xml:space="preserve">     PM2.5</v>
      </c>
      <c r="H2503" s="4">
        <f ca="1">[1]Catalyst!AF178</f>
        <v>57.035071230862947</v>
      </c>
      <c r="I2503" t="s">
        <v>127</v>
      </c>
      <c r="N2503" s="2"/>
    </row>
    <row r="2504" spans="1:14" x14ac:dyDescent="0.35">
      <c r="A2504" t="s">
        <v>572</v>
      </c>
      <c r="B2504" t="s">
        <v>77</v>
      </c>
      <c r="C2504" t="s">
        <v>270</v>
      </c>
      <c r="D2504" t="s">
        <v>16</v>
      </c>
      <c r="E2504" t="s">
        <v>122</v>
      </c>
      <c r="G2504" t="str">
        <f>[1]Catalyst!A179</f>
        <v xml:space="preserve">     SOx</v>
      </c>
      <c r="H2504" s="4">
        <f ca="1">[1]Catalyst!AF179</f>
        <v>144.88157713804179</v>
      </c>
      <c r="I2504" t="s">
        <v>127</v>
      </c>
      <c r="N2504" s="2"/>
    </row>
    <row r="2505" spans="1:14" x14ac:dyDescent="0.35">
      <c r="A2505" t="s">
        <v>572</v>
      </c>
      <c r="B2505" t="s">
        <v>77</v>
      </c>
      <c r="C2505" t="s">
        <v>270</v>
      </c>
      <c r="D2505" t="s">
        <v>16</v>
      </c>
      <c r="E2505" t="s">
        <v>122</v>
      </c>
      <c r="G2505" t="str">
        <f>[1]Catalyst!A180</f>
        <v xml:space="preserve">     BC</v>
      </c>
      <c r="H2505" s="4">
        <f ca="1">[1]Catalyst!AF180</f>
        <v>13.924954067682151</v>
      </c>
      <c r="I2505" t="s">
        <v>127</v>
      </c>
      <c r="N2505" s="2"/>
    </row>
    <row r="2506" spans="1:14" x14ac:dyDescent="0.35">
      <c r="A2506" t="s">
        <v>572</v>
      </c>
      <c r="B2506" t="s">
        <v>77</v>
      </c>
      <c r="C2506" t="s">
        <v>270</v>
      </c>
      <c r="D2506" t="s">
        <v>16</v>
      </c>
      <c r="E2506" t="s">
        <v>122</v>
      </c>
      <c r="G2506" t="str">
        <f>[1]Catalyst!A181</f>
        <v xml:space="preserve">     OC</v>
      </c>
      <c r="H2506" s="4">
        <f ca="1">[1]Catalyst!AF181</f>
        <v>22.042646747287257</v>
      </c>
      <c r="I2506" t="s">
        <v>127</v>
      </c>
      <c r="N2506" s="2"/>
    </row>
    <row r="2507" spans="1:14" x14ac:dyDescent="0.35">
      <c r="A2507" t="s">
        <v>572</v>
      </c>
      <c r="B2507" t="s">
        <v>77</v>
      </c>
      <c r="C2507" t="s">
        <v>270</v>
      </c>
      <c r="D2507" t="s">
        <v>16</v>
      </c>
      <c r="E2507" t="s">
        <v>122</v>
      </c>
      <c r="G2507" t="str">
        <f>[1]Catalyst!A182</f>
        <v xml:space="preserve">     CH4</v>
      </c>
      <c r="H2507" s="4">
        <f ca="1">[1]Catalyst!AF182</f>
        <v>2855.4937655678723</v>
      </c>
      <c r="I2507" t="s">
        <v>127</v>
      </c>
      <c r="N2507" s="2"/>
    </row>
    <row r="2508" spans="1:14" x14ac:dyDescent="0.35">
      <c r="A2508" t="s">
        <v>572</v>
      </c>
      <c r="B2508" t="s">
        <v>77</v>
      </c>
      <c r="C2508" t="s">
        <v>270</v>
      </c>
      <c r="D2508" t="s">
        <v>16</v>
      </c>
      <c r="E2508" t="s">
        <v>122</v>
      </c>
      <c r="G2508" t="str">
        <f>[1]Catalyst!A183</f>
        <v xml:space="preserve">     N2O</v>
      </c>
      <c r="H2508" s="4">
        <f ca="1">[1]Catalyst!AF183</f>
        <v>25.420901413365304</v>
      </c>
      <c r="I2508" t="s">
        <v>127</v>
      </c>
      <c r="N2508" s="2"/>
    </row>
    <row r="2509" spans="1:14" x14ac:dyDescent="0.35">
      <c r="A2509" t="s">
        <v>572</v>
      </c>
      <c r="B2509" t="s">
        <v>77</v>
      </c>
      <c r="C2509" t="s">
        <v>270</v>
      </c>
      <c r="D2509" t="s">
        <v>16</v>
      </c>
      <c r="E2509" t="s">
        <v>122</v>
      </c>
      <c r="G2509" t="str">
        <f>[1]Catalyst!A184</f>
        <v xml:space="preserve">     CO2</v>
      </c>
      <c r="H2509" s="4">
        <f ca="1">[1]Catalyst!AF184</f>
        <v>-2136014.5290770452</v>
      </c>
      <c r="I2509" t="s">
        <v>127</v>
      </c>
      <c r="N2509" s="2"/>
    </row>
    <row r="2510" spans="1:14" x14ac:dyDescent="0.35">
      <c r="A2510" t="s">
        <v>572</v>
      </c>
      <c r="B2510" t="s">
        <v>77</v>
      </c>
      <c r="C2510" t="s">
        <v>270</v>
      </c>
      <c r="D2510" t="s">
        <v>16</v>
      </c>
      <c r="E2510" t="s">
        <v>122</v>
      </c>
      <c r="G2510" t="str">
        <f>[1]Catalyst!A185</f>
        <v>Urban emissions: grams/ton</v>
      </c>
      <c r="H2510" s="4"/>
      <c r="N2510" s="2"/>
    </row>
    <row r="2511" spans="1:14" x14ac:dyDescent="0.35">
      <c r="A2511" t="s">
        <v>572</v>
      </c>
      <c r="B2511" t="s">
        <v>77</v>
      </c>
      <c r="C2511" t="s">
        <v>270</v>
      </c>
      <c r="D2511" t="s">
        <v>16</v>
      </c>
      <c r="E2511" t="s">
        <v>122</v>
      </c>
      <c r="G2511" t="str">
        <f>[1]Catalyst!A186</f>
        <v xml:space="preserve">     VOC</v>
      </c>
      <c r="H2511" s="4">
        <f ca="1">[1]Catalyst!AF186</f>
        <v>11.506121982120145</v>
      </c>
      <c r="I2511" t="s">
        <v>127</v>
      </c>
      <c r="N2511" s="2"/>
    </row>
    <row r="2512" spans="1:14" x14ac:dyDescent="0.35">
      <c r="A2512" t="s">
        <v>572</v>
      </c>
      <c r="B2512" t="s">
        <v>77</v>
      </c>
      <c r="C2512" t="s">
        <v>270</v>
      </c>
      <c r="D2512" t="s">
        <v>16</v>
      </c>
      <c r="E2512" t="s">
        <v>122</v>
      </c>
      <c r="G2512" t="str">
        <f>[1]Catalyst!A187</f>
        <v xml:space="preserve">     CO</v>
      </c>
      <c r="H2512" s="4">
        <f ca="1">[1]Catalyst!AF187</f>
        <v>47.283672541186114</v>
      </c>
      <c r="I2512" t="s">
        <v>127</v>
      </c>
      <c r="N2512" s="2"/>
    </row>
    <row r="2513" spans="1:14" x14ac:dyDescent="0.35">
      <c r="A2513" t="s">
        <v>572</v>
      </c>
      <c r="B2513" t="s">
        <v>77</v>
      </c>
      <c r="C2513" t="s">
        <v>270</v>
      </c>
      <c r="D2513" t="s">
        <v>16</v>
      </c>
      <c r="E2513" t="s">
        <v>122</v>
      </c>
      <c r="G2513" t="str">
        <f>[1]Catalyst!A188</f>
        <v xml:space="preserve">     NOx</v>
      </c>
      <c r="H2513" s="4">
        <f ca="1">[1]Catalyst!AF188</f>
        <v>51.174821700270876</v>
      </c>
      <c r="I2513" t="s">
        <v>127</v>
      </c>
      <c r="N2513" s="2"/>
    </row>
    <row r="2514" spans="1:14" x14ac:dyDescent="0.35">
      <c r="A2514" t="s">
        <v>572</v>
      </c>
      <c r="B2514" t="s">
        <v>77</v>
      </c>
      <c r="C2514" t="s">
        <v>270</v>
      </c>
      <c r="D2514" t="s">
        <v>16</v>
      </c>
      <c r="E2514" t="s">
        <v>122</v>
      </c>
      <c r="G2514" t="str">
        <f>[1]Catalyst!A189</f>
        <v xml:space="preserve">     PM10</v>
      </c>
      <c r="H2514" s="4">
        <f ca="1">[1]Catalyst!AF189</f>
        <v>1.2153233944252597</v>
      </c>
      <c r="I2514" t="s">
        <v>127</v>
      </c>
      <c r="N2514" s="2"/>
    </row>
    <row r="2515" spans="1:14" x14ac:dyDescent="0.35">
      <c r="A2515" t="s">
        <v>572</v>
      </c>
      <c r="B2515" t="s">
        <v>77</v>
      </c>
      <c r="C2515" t="s">
        <v>270</v>
      </c>
      <c r="D2515" t="s">
        <v>16</v>
      </c>
      <c r="E2515" t="s">
        <v>122</v>
      </c>
      <c r="G2515" t="str">
        <f>[1]Catalyst!A190</f>
        <v xml:space="preserve">     PM2.5</v>
      </c>
      <c r="H2515" s="4">
        <f ca="1">[1]Catalyst!AF190</f>
        <v>0.80103319314010069</v>
      </c>
      <c r="I2515" t="s">
        <v>127</v>
      </c>
      <c r="N2515" s="2"/>
    </row>
    <row r="2516" spans="1:14" x14ac:dyDescent="0.35">
      <c r="A2516" t="s">
        <v>572</v>
      </c>
      <c r="B2516" t="s">
        <v>77</v>
      </c>
      <c r="C2516" t="s">
        <v>270</v>
      </c>
      <c r="D2516" t="s">
        <v>16</v>
      </c>
      <c r="E2516" t="s">
        <v>122</v>
      </c>
      <c r="G2516" t="str">
        <f>[1]Catalyst!A191</f>
        <v xml:space="preserve">     SOx</v>
      </c>
      <c r="H2516" s="4">
        <f ca="1">[1]Catalyst!AF191</f>
        <v>2.9049981957532132</v>
      </c>
      <c r="I2516" t="s">
        <v>127</v>
      </c>
      <c r="N2516" s="2"/>
    </row>
    <row r="2517" spans="1:14" x14ac:dyDescent="0.35">
      <c r="A2517" t="s">
        <v>572</v>
      </c>
      <c r="B2517" t="s">
        <v>77</v>
      </c>
      <c r="C2517" t="s">
        <v>270</v>
      </c>
      <c r="D2517" t="s">
        <v>16</v>
      </c>
      <c r="E2517" t="s">
        <v>122</v>
      </c>
      <c r="G2517" t="str">
        <f>[1]Catalyst!A192</f>
        <v xml:space="preserve">     BC</v>
      </c>
      <c r="H2517" s="4">
        <f ca="1">[1]Catalyst!AF192</f>
        <v>0.10235640640647241</v>
      </c>
      <c r="I2517" t="s">
        <v>127</v>
      </c>
      <c r="N2517" s="2"/>
    </row>
    <row r="2518" spans="1:14" x14ac:dyDescent="0.35">
      <c r="A2518" t="s">
        <v>572</v>
      </c>
      <c r="B2518" t="s">
        <v>77</v>
      </c>
      <c r="C2518" t="s">
        <v>270</v>
      </c>
      <c r="D2518" t="s">
        <v>16</v>
      </c>
      <c r="E2518" t="s">
        <v>122</v>
      </c>
      <c r="G2518" t="str">
        <f>[1]Catalyst!A193</f>
        <v xml:space="preserve">     OC</v>
      </c>
      <c r="H2518" s="4">
        <f ca="1">[1]Catalyst!AF193</f>
        <v>0.16436099027672368</v>
      </c>
      <c r="I2518" t="s">
        <v>127</v>
      </c>
      <c r="N2518" s="2"/>
    </row>
    <row r="2519" spans="1:14" x14ac:dyDescent="0.35">
      <c r="A2519" t="s">
        <v>572</v>
      </c>
      <c r="B2519" t="s">
        <v>68</v>
      </c>
      <c r="C2519" t="s">
        <v>69</v>
      </c>
      <c r="D2519" t="s">
        <v>155</v>
      </c>
      <c r="E2519" t="s">
        <v>122</v>
      </c>
      <c r="G2519" t="str">
        <f>[1]Inputs!E1467</f>
        <v>Energy Use: mmBtu per ton</v>
      </c>
      <c r="H2519" s="4"/>
      <c r="N2519" s="2"/>
    </row>
    <row r="2520" spans="1:14" x14ac:dyDescent="0.35">
      <c r="A2520" t="s">
        <v>572</v>
      </c>
      <c r="B2520" t="s">
        <v>68</v>
      </c>
      <c r="C2520" t="s">
        <v>69</v>
      </c>
      <c r="D2520" t="s">
        <v>155</v>
      </c>
      <c r="E2520" t="s">
        <v>122</v>
      </c>
      <c r="G2520" t="str">
        <f>[1]Inputs!E1468</f>
        <v xml:space="preserve">    Total energy</v>
      </c>
      <c r="H2520" s="4">
        <f>[1]Inputs!AE1468</f>
        <v>0.33158434579224533</v>
      </c>
      <c r="I2520" t="s">
        <v>125</v>
      </c>
      <c r="N2520" s="2"/>
    </row>
    <row r="2521" spans="1:14" x14ac:dyDescent="0.35">
      <c r="A2521" t="s">
        <v>572</v>
      </c>
      <c r="B2521" t="s">
        <v>68</v>
      </c>
      <c r="C2521" t="s">
        <v>69</v>
      </c>
      <c r="D2521" t="s">
        <v>155</v>
      </c>
      <c r="E2521" t="s">
        <v>122</v>
      </c>
      <c r="G2521" t="str">
        <f>[1]Inputs!E1469</f>
        <v xml:space="preserve">    Fossil fuels</v>
      </c>
      <c r="H2521" s="4">
        <f>[1]Inputs!AE1469</f>
        <v>0.26304843780989762</v>
      </c>
      <c r="I2521" t="s">
        <v>125</v>
      </c>
      <c r="N2521" s="2"/>
    </row>
    <row r="2522" spans="1:14" x14ac:dyDescent="0.35">
      <c r="A2522" t="s">
        <v>572</v>
      </c>
      <c r="B2522" t="s">
        <v>68</v>
      </c>
      <c r="C2522" t="s">
        <v>69</v>
      </c>
      <c r="D2522" t="s">
        <v>155</v>
      </c>
      <c r="E2522" t="s">
        <v>122</v>
      </c>
      <c r="G2522" t="str">
        <f>[1]Inputs!E1470</f>
        <v xml:space="preserve">    Coal</v>
      </c>
      <c r="H2522" s="4">
        <f>[1]Inputs!AE1470</f>
        <v>0.11661062166911371</v>
      </c>
      <c r="I2522" t="s">
        <v>125</v>
      </c>
      <c r="N2522" s="2"/>
    </row>
    <row r="2523" spans="1:14" x14ac:dyDescent="0.35">
      <c r="A2523" t="s">
        <v>572</v>
      </c>
      <c r="B2523" t="s">
        <v>68</v>
      </c>
      <c r="C2523" t="s">
        <v>69</v>
      </c>
      <c r="D2523" t="s">
        <v>155</v>
      </c>
      <c r="E2523" t="s">
        <v>122</v>
      </c>
      <c r="G2523" t="str">
        <f>[1]Inputs!E1471</f>
        <v xml:space="preserve">    Natural gas</v>
      </c>
      <c r="H2523" s="4">
        <f>[1]Inputs!AE1471</f>
        <v>0.14294895728731868</v>
      </c>
      <c r="I2523" t="s">
        <v>125</v>
      </c>
      <c r="N2523" s="2"/>
    </row>
    <row r="2524" spans="1:14" x14ac:dyDescent="0.35">
      <c r="A2524" t="s">
        <v>572</v>
      </c>
      <c r="B2524" t="s">
        <v>68</v>
      </c>
      <c r="C2524" t="s">
        <v>69</v>
      </c>
      <c r="D2524" t="s">
        <v>155</v>
      </c>
      <c r="E2524" t="s">
        <v>122</v>
      </c>
      <c r="G2524" t="str">
        <f>[1]Inputs!E1472</f>
        <v xml:space="preserve">    Petroleum</v>
      </c>
      <c r="H2524" s="4">
        <f>[1]Inputs!AE1472</f>
        <v>3.4888588534652304E-3</v>
      </c>
      <c r="I2524" t="s">
        <v>125</v>
      </c>
      <c r="N2524" s="2"/>
    </row>
    <row r="2525" spans="1:14" x14ac:dyDescent="0.35">
      <c r="A2525" t="s">
        <v>572</v>
      </c>
      <c r="B2525" t="s">
        <v>68</v>
      </c>
      <c r="C2525" t="s">
        <v>69</v>
      </c>
      <c r="D2525" t="s">
        <v>155</v>
      </c>
      <c r="E2525" t="s">
        <v>122</v>
      </c>
      <c r="G2525" t="str">
        <f>[1]Inputs!E1473</f>
        <v>Water consumption</v>
      </c>
      <c r="H2525" s="4">
        <f>[1]Inputs!AE1473</f>
        <v>27.696575834088922</v>
      </c>
      <c r="I2525" t="s">
        <v>182</v>
      </c>
      <c r="N2525" s="2"/>
    </row>
    <row r="2526" spans="1:14" x14ac:dyDescent="0.35">
      <c r="A2526" t="s">
        <v>572</v>
      </c>
      <c r="B2526" t="s">
        <v>68</v>
      </c>
      <c r="C2526" t="s">
        <v>69</v>
      </c>
      <c r="D2526" t="s">
        <v>155</v>
      </c>
      <c r="E2526" t="s">
        <v>122</v>
      </c>
      <c r="G2526" t="str">
        <f>[1]Inputs!E1474</f>
        <v>Total Emissions: grams per ton</v>
      </c>
      <c r="H2526" s="4"/>
      <c r="N2526" s="2"/>
    </row>
    <row r="2527" spans="1:14" x14ac:dyDescent="0.35">
      <c r="A2527" t="s">
        <v>572</v>
      </c>
      <c r="B2527" t="s">
        <v>68</v>
      </c>
      <c r="C2527" t="s">
        <v>69</v>
      </c>
      <c r="D2527" t="s">
        <v>155</v>
      </c>
      <c r="E2527" t="s">
        <v>122</v>
      </c>
      <c r="G2527" t="str">
        <f>[1]Inputs!E1475</f>
        <v xml:space="preserve">    VOC</v>
      </c>
      <c r="H2527" s="4">
        <f>[1]Inputs!AE1475</f>
        <v>2.4214293191082392</v>
      </c>
      <c r="I2527" t="s">
        <v>127</v>
      </c>
      <c r="N2527" s="2"/>
    </row>
    <row r="2528" spans="1:14" x14ac:dyDescent="0.35">
      <c r="A2528" t="s">
        <v>572</v>
      </c>
      <c r="B2528" t="s">
        <v>68</v>
      </c>
      <c r="C2528" t="s">
        <v>69</v>
      </c>
      <c r="D2528" t="s">
        <v>155</v>
      </c>
      <c r="E2528" t="s">
        <v>122</v>
      </c>
      <c r="G2528" t="str">
        <f>[1]Inputs!E1476</f>
        <v xml:space="preserve">    CO</v>
      </c>
      <c r="H2528" s="4">
        <f>[1]Inputs!AE1476</f>
        <v>8.6718853272678853</v>
      </c>
      <c r="I2528" t="s">
        <v>127</v>
      </c>
      <c r="N2528" s="2"/>
    </row>
    <row r="2529" spans="1:14" x14ac:dyDescent="0.35">
      <c r="A2529" t="s">
        <v>572</v>
      </c>
      <c r="B2529" t="s">
        <v>68</v>
      </c>
      <c r="C2529" t="s">
        <v>69</v>
      </c>
      <c r="D2529" t="s">
        <v>155</v>
      </c>
      <c r="E2529" t="s">
        <v>122</v>
      </c>
      <c r="G2529" t="str">
        <f>[1]Inputs!E1477</f>
        <v xml:space="preserve">    NOx</v>
      </c>
      <c r="H2529" s="4">
        <f>[1]Inputs!AE1477</f>
        <v>15.710160250862488</v>
      </c>
      <c r="I2529" t="s">
        <v>127</v>
      </c>
      <c r="N2529" s="2"/>
    </row>
    <row r="2530" spans="1:14" x14ac:dyDescent="0.35">
      <c r="A2530" t="s">
        <v>572</v>
      </c>
      <c r="B2530" t="s">
        <v>68</v>
      </c>
      <c r="C2530" t="s">
        <v>69</v>
      </c>
      <c r="D2530" t="s">
        <v>155</v>
      </c>
      <c r="E2530" t="s">
        <v>122</v>
      </c>
      <c r="G2530" t="str">
        <f>[1]Inputs!E1478</f>
        <v xml:space="preserve">    PM10</v>
      </c>
      <c r="H2530" s="4">
        <f>[1]Inputs!AE1478</f>
        <v>2.3679336384478642</v>
      </c>
      <c r="I2530" t="s">
        <v>127</v>
      </c>
      <c r="N2530" s="2"/>
    </row>
    <row r="2531" spans="1:14" x14ac:dyDescent="0.35">
      <c r="A2531" t="s">
        <v>572</v>
      </c>
      <c r="B2531" t="s">
        <v>68</v>
      </c>
      <c r="C2531" t="s">
        <v>69</v>
      </c>
      <c r="D2531" t="s">
        <v>155</v>
      </c>
      <c r="E2531" t="s">
        <v>122</v>
      </c>
      <c r="G2531" t="str">
        <f>[1]Inputs!E1479</f>
        <v xml:space="preserve">    PM2.5</v>
      </c>
      <c r="H2531" s="4">
        <f>[1]Inputs!AE1479</f>
        <v>1.2989891176333972</v>
      </c>
      <c r="I2531" t="s">
        <v>127</v>
      </c>
      <c r="N2531" s="2"/>
    </row>
    <row r="2532" spans="1:14" x14ac:dyDescent="0.35">
      <c r="A2532" t="s">
        <v>572</v>
      </c>
      <c r="B2532" t="s">
        <v>68</v>
      </c>
      <c r="C2532" t="s">
        <v>69</v>
      </c>
      <c r="D2532" t="s">
        <v>155</v>
      </c>
      <c r="E2532" t="s">
        <v>122</v>
      </c>
      <c r="G2532" t="str">
        <f>[1]Inputs!E1480</f>
        <v xml:space="preserve">    SOx</v>
      </c>
      <c r="H2532" s="4">
        <f>[1]Inputs!AE1480</f>
        <v>13.868679458320065</v>
      </c>
      <c r="I2532" t="s">
        <v>127</v>
      </c>
      <c r="N2532" s="2"/>
    </row>
    <row r="2533" spans="1:14" x14ac:dyDescent="0.35">
      <c r="A2533" t="s">
        <v>572</v>
      </c>
      <c r="B2533" t="s">
        <v>68</v>
      </c>
      <c r="C2533" t="s">
        <v>69</v>
      </c>
      <c r="D2533" t="s">
        <v>155</v>
      </c>
      <c r="E2533" t="s">
        <v>122</v>
      </c>
      <c r="G2533" t="str">
        <f>[1]Inputs!E1481</f>
        <v xml:space="preserve">    BC</v>
      </c>
      <c r="H2533" s="4">
        <f>[1]Inputs!AE1481</f>
        <v>6.8218461668278135E-2</v>
      </c>
      <c r="I2533" t="s">
        <v>127</v>
      </c>
      <c r="N2533" s="2"/>
    </row>
    <row r="2534" spans="1:14" x14ac:dyDescent="0.35">
      <c r="A2534" t="s">
        <v>572</v>
      </c>
      <c r="B2534" t="s">
        <v>68</v>
      </c>
      <c r="C2534" t="s">
        <v>69</v>
      </c>
      <c r="D2534" t="s">
        <v>155</v>
      </c>
      <c r="E2534" t="s">
        <v>122</v>
      </c>
      <c r="G2534" t="str">
        <f>[1]Inputs!E1482</f>
        <v xml:space="preserve">    OC</v>
      </c>
      <c r="H2534" s="4">
        <f>[1]Inputs!AE1482</f>
        <v>0.33146913458142557</v>
      </c>
      <c r="I2534" t="s">
        <v>127</v>
      </c>
      <c r="N2534" s="2"/>
    </row>
    <row r="2535" spans="1:14" x14ac:dyDescent="0.35">
      <c r="A2535" t="s">
        <v>572</v>
      </c>
      <c r="B2535" t="s">
        <v>68</v>
      </c>
      <c r="C2535" t="s">
        <v>69</v>
      </c>
      <c r="D2535" t="s">
        <v>155</v>
      </c>
      <c r="E2535" t="s">
        <v>122</v>
      </c>
      <c r="G2535" t="str">
        <f>[1]Inputs!E1483</f>
        <v xml:space="preserve">    CH4</v>
      </c>
      <c r="H2535" s="4">
        <f>[1]Inputs!AE1483</f>
        <v>43.355399315679641</v>
      </c>
      <c r="I2535" t="s">
        <v>127</v>
      </c>
      <c r="N2535" s="2"/>
    </row>
    <row r="2536" spans="1:14" x14ac:dyDescent="0.35">
      <c r="A2536" t="s">
        <v>572</v>
      </c>
      <c r="B2536" t="s">
        <v>68</v>
      </c>
      <c r="C2536" t="s">
        <v>69</v>
      </c>
      <c r="D2536" t="s">
        <v>155</v>
      </c>
      <c r="E2536" t="s">
        <v>122</v>
      </c>
      <c r="G2536" t="str">
        <f>[1]Inputs!E1484</f>
        <v xml:space="preserve">    N2O</v>
      </c>
      <c r="H2536" s="4">
        <f>[1]Inputs!AE1484</f>
        <v>0.41555593331994545</v>
      </c>
      <c r="I2536" t="s">
        <v>127</v>
      </c>
      <c r="N2536" s="2"/>
    </row>
    <row r="2537" spans="1:14" x14ac:dyDescent="0.35">
      <c r="A2537" t="s">
        <v>572</v>
      </c>
      <c r="B2537" t="s">
        <v>68</v>
      </c>
      <c r="C2537" t="s">
        <v>69</v>
      </c>
      <c r="D2537" t="s">
        <v>155</v>
      </c>
      <c r="E2537" t="s">
        <v>122</v>
      </c>
      <c r="G2537" t="str">
        <f>[1]Inputs!E1485</f>
        <v xml:space="preserve">    CO2</v>
      </c>
      <c r="H2537" s="4">
        <f>[1]Inputs!AE1485</f>
        <v>20448.159646060114</v>
      </c>
      <c r="I2537" t="s">
        <v>127</v>
      </c>
      <c r="N2537" s="2"/>
    </row>
    <row r="2538" spans="1:14" x14ac:dyDescent="0.35">
      <c r="A2538" t="s">
        <v>572</v>
      </c>
      <c r="B2538" t="s">
        <v>68</v>
      </c>
      <c r="C2538" t="s">
        <v>69</v>
      </c>
      <c r="D2538" t="s">
        <v>155</v>
      </c>
      <c r="E2538" t="s">
        <v>122</v>
      </c>
      <c r="G2538" t="str">
        <f>[1]Inputs!E1486</f>
        <v xml:space="preserve">    CO2 (w/ C in VOC &amp; CO)</v>
      </c>
      <c r="H2538" s="4">
        <f>[1]Inputs!AE1486</f>
        <v>20469.333682476088</v>
      </c>
      <c r="I2538" t="s">
        <v>127</v>
      </c>
      <c r="N2538" s="2"/>
    </row>
    <row r="2539" spans="1:14" x14ac:dyDescent="0.35">
      <c r="A2539" t="s">
        <v>572</v>
      </c>
      <c r="B2539" t="s">
        <v>68</v>
      </c>
      <c r="C2539" t="s">
        <v>69</v>
      </c>
      <c r="D2539" t="s">
        <v>155</v>
      </c>
      <c r="E2539" t="s">
        <v>122</v>
      </c>
      <c r="G2539" t="str">
        <f>[1]Inputs!E1487</f>
        <v xml:space="preserve">    GHGs</v>
      </c>
      <c r="H2539" s="4">
        <f>[1]Inputs!AE1487</f>
        <v>21874.771351879688</v>
      </c>
      <c r="I2539" t="s">
        <v>127</v>
      </c>
      <c r="N2539" s="2"/>
    </row>
    <row r="2540" spans="1:14" x14ac:dyDescent="0.35">
      <c r="A2540" t="s">
        <v>572</v>
      </c>
      <c r="B2540" t="s">
        <v>68</v>
      </c>
      <c r="C2540" t="s">
        <v>69</v>
      </c>
      <c r="D2540" t="s">
        <v>155</v>
      </c>
      <c r="E2540" t="s">
        <v>122</v>
      </c>
      <c r="G2540" t="str">
        <f>[1]Inputs!E1488</f>
        <v>Urban Emissions: grams per ton</v>
      </c>
      <c r="H2540" s="4"/>
      <c r="N2540" s="2"/>
    </row>
    <row r="2541" spans="1:14" x14ac:dyDescent="0.35">
      <c r="A2541" t="s">
        <v>572</v>
      </c>
      <c r="B2541" t="s">
        <v>68</v>
      </c>
      <c r="C2541" t="s">
        <v>69</v>
      </c>
      <c r="D2541" t="s">
        <v>155</v>
      </c>
      <c r="E2541" t="s">
        <v>122</v>
      </c>
      <c r="G2541" t="str">
        <f>[1]Inputs!E1489</f>
        <v xml:space="preserve">    VOC</v>
      </c>
      <c r="H2541" s="4">
        <f>[1]Inputs!AE1489</f>
        <v>0.16240387700915881</v>
      </c>
      <c r="I2541" t="s">
        <v>127</v>
      </c>
      <c r="N2541" s="2"/>
    </row>
    <row r="2542" spans="1:14" x14ac:dyDescent="0.35">
      <c r="A2542" t="s">
        <v>572</v>
      </c>
      <c r="B2542" t="s">
        <v>68</v>
      </c>
      <c r="C2542" t="s">
        <v>69</v>
      </c>
      <c r="D2542" t="s">
        <v>155</v>
      </c>
      <c r="E2542" t="s">
        <v>122</v>
      </c>
      <c r="G2542" t="str">
        <f>[1]Inputs!E1490</f>
        <v xml:space="preserve">    CO</v>
      </c>
      <c r="H2542" s="4">
        <f>[1]Inputs!AE1490</f>
        <v>1.9400253406544008</v>
      </c>
      <c r="I2542" t="s">
        <v>127</v>
      </c>
      <c r="N2542" s="2"/>
    </row>
    <row r="2543" spans="1:14" x14ac:dyDescent="0.35">
      <c r="A2543" t="s">
        <v>572</v>
      </c>
      <c r="B2543" t="s">
        <v>68</v>
      </c>
      <c r="C2543" t="s">
        <v>69</v>
      </c>
      <c r="D2543" t="s">
        <v>155</v>
      </c>
      <c r="E2543" t="s">
        <v>122</v>
      </c>
      <c r="G2543" t="str">
        <f>[1]Inputs!E1491</f>
        <v xml:space="preserve">    NOx</v>
      </c>
      <c r="H2543" s="4">
        <f>[1]Inputs!AE1491</f>
        <v>4.1170169406987522</v>
      </c>
      <c r="I2543" t="s">
        <v>127</v>
      </c>
      <c r="N2543" s="2"/>
    </row>
    <row r="2544" spans="1:14" x14ac:dyDescent="0.35">
      <c r="A2544" t="s">
        <v>572</v>
      </c>
      <c r="B2544" t="s">
        <v>68</v>
      </c>
      <c r="C2544" t="s">
        <v>69</v>
      </c>
      <c r="D2544" t="s">
        <v>155</v>
      </c>
      <c r="E2544" t="s">
        <v>122</v>
      </c>
      <c r="G2544" t="str">
        <f>[1]Inputs!E1492</f>
        <v xml:space="preserve">    PM10</v>
      </c>
      <c r="H2544" s="4">
        <f>[1]Inputs!AE1492</f>
        <v>0.46430999333236228</v>
      </c>
      <c r="I2544" t="s">
        <v>127</v>
      </c>
      <c r="N2544" s="2"/>
    </row>
    <row r="2545" spans="1:14" x14ac:dyDescent="0.35">
      <c r="A2545" t="s">
        <v>572</v>
      </c>
      <c r="B2545" t="s">
        <v>68</v>
      </c>
      <c r="C2545" t="s">
        <v>69</v>
      </c>
      <c r="D2545" t="s">
        <v>155</v>
      </c>
      <c r="E2545" t="s">
        <v>122</v>
      </c>
      <c r="G2545" t="str">
        <f>[1]Inputs!E1493</f>
        <v xml:space="preserve">    PM2.5</v>
      </c>
      <c r="H2545" s="4">
        <f>[1]Inputs!AE1493</f>
        <v>0.38487852711384452</v>
      </c>
      <c r="I2545" t="s">
        <v>127</v>
      </c>
      <c r="N2545" s="2"/>
    </row>
    <row r="2546" spans="1:14" x14ac:dyDescent="0.35">
      <c r="A2546" t="s">
        <v>572</v>
      </c>
      <c r="B2546" t="s">
        <v>68</v>
      </c>
      <c r="C2546" t="s">
        <v>69</v>
      </c>
      <c r="D2546" t="s">
        <v>155</v>
      </c>
      <c r="E2546" t="s">
        <v>122</v>
      </c>
      <c r="G2546" t="str">
        <f>[1]Inputs!E1494</f>
        <v xml:space="preserve">    SOx</v>
      </c>
      <c r="H2546" s="4">
        <f>[1]Inputs!AE1494</f>
        <v>4.28576572362251</v>
      </c>
      <c r="I2546" t="s">
        <v>127</v>
      </c>
      <c r="N2546" s="2"/>
    </row>
    <row r="2547" spans="1:14" x14ac:dyDescent="0.35">
      <c r="A2547" t="s">
        <v>572</v>
      </c>
      <c r="B2547" t="s">
        <v>68</v>
      </c>
      <c r="C2547" t="s">
        <v>69</v>
      </c>
      <c r="D2547" t="s">
        <v>155</v>
      </c>
      <c r="E2547" t="s">
        <v>122</v>
      </c>
      <c r="G2547" t="str">
        <f>[1]Inputs!E1495</f>
        <v xml:space="preserve">    BC</v>
      </c>
      <c r="H2547" s="4">
        <f>[1]Inputs!AE1495</f>
        <v>1.7682026759370469E-2</v>
      </c>
      <c r="I2547" t="s">
        <v>127</v>
      </c>
      <c r="N2547" s="2"/>
    </row>
    <row r="2548" spans="1:14" x14ac:dyDescent="0.35">
      <c r="A2548" t="s">
        <v>572</v>
      </c>
      <c r="B2548" t="s">
        <v>68</v>
      </c>
      <c r="C2548" t="s">
        <v>69</v>
      </c>
      <c r="D2548" t="s">
        <v>155</v>
      </c>
      <c r="E2548" t="s">
        <v>122</v>
      </c>
      <c r="G2548" t="str">
        <f>[1]Inputs!E1496</f>
        <v xml:space="preserve">    OC</v>
      </c>
      <c r="H2548" s="4">
        <f>[1]Inputs!AE1496</f>
        <v>9.6579864414106459E-2</v>
      </c>
      <c r="I2548" t="s">
        <v>127</v>
      </c>
      <c r="N2548" s="2"/>
    </row>
    <row r="2549" spans="1:14" x14ac:dyDescent="0.35">
      <c r="A2549" t="s">
        <v>572</v>
      </c>
      <c r="B2549" t="s">
        <v>68</v>
      </c>
      <c r="C2549" t="s">
        <v>69</v>
      </c>
      <c r="D2549" t="s">
        <v>155</v>
      </c>
      <c r="E2549" t="s">
        <v>122</v>
      </c>
      <c r="G2549" t="str">
        <f>[1]Inputs!E1497</f>
        <v>Other GHG Emissions</v>
      </c>
      <c r="H2549" s="4">
        <f>[1]Inputs!AE1497</f>
        <v>0</v>
      </c>
      <c r="I2549" t="s">
        <v>127</v>
      </c>
      <c r="N2549" s="2"/>
    </row>
    <row r="2550" spans="1:14" x14ac:dyDescent="0.35">
      <c r="A2550" t="s">
        <v>572</v>
      </c>
      <c r="B2550" t="s">
        <v>210</v>
      </c>
      <c r="C2550" t="s">
        <v>210</v>
      </c>
      <c r="D2550" t="s">
        <v>155</v>
      </c>
      <c r="E2550" t="s">
        <v>122</v>
      </c>
      <c r="G2550" t="str">
        <f>[1]Inputs!E1467</f>
        <v>Energy Use: mmBtu per ton</v>
      </c>
      <c r="H2550" s="4"/>
      <c r="N2550" s="2"/>
    </row>
    <row r="2551" spans="1:14" x14ac:dyDescent="0.35">
      <c r="A2551" t="s">
        <v>572</v>
      </c>
      <c r="B2551" t="s">
        <v>210</v>
      </c>
      <c r="C2551" t="s">
        <v>210</v>
      </c>
      <c r="D2551" t="s">
        <v>155</v>
      </c>
      <c r="E2551" t="s">
        <v>122</v>
      </c>
      <c r="G2551" t="str">
        <f>[1]Inputs!E1468</f>
        <v xml:space="preserve">    Total energy</v>
      </c>
      <c r="H2551" s="4">
        <f>[1]Inputs!Z1468</f>
        <v>5.0815372194494755</v>
      </c>
      <c r="I2551" t="s">
        <v>125</v>
      </c>
      <c r="N2551" s="2"/>
    </row>
    <row r="2552" spans="1:14" x14ac:dyDescent="0.35">
      <c r="A2552" t="s">
        <v>572</v>
      </c>
      <c r="B2552" t="s">
        <v>210</v>
      </c>
      <c r="C2552" t="s">
        <v>210</v>
      </c>
      <c r="D2552" t="s">
        <v>155</v>
      </c>
      <c r="E2552" t="s">
        <v>122</v>
      </c>
      <c r="G2552" t="str">
        <f>[1]Inputs!E1469</f>
        <v xml:space="preserve">    Fossil fuels</v>
      </c>
      <c r="H2552" s="4">
        <f>[1]Inputs!Z1469</f>
        <v>5.0745403840135523</v>
      </c>
      <c r="I2552" t="s">
        <v>125</v>
      </c>
      <c r="N2552" s="2"/>
    </row>
    <row r="2553" spans="1:14" x14ac:dyDescent="0.35">
      <c r="A2553" t="s">
        <v>572</v>
      </c>
      <c r="B2553" t="s">
        <v>210</v>
      </c>
      <c r="C2553" t="s">
        <v>210</v>
      </c>
      <c r="D2553" t="s">
        <v>155</v>
      </c>
      <c r="E2553" t="s">
        <v>122</v>
      </c>
      <c r="G2553" t="str">
        <f>[1]Inputs!E1470</f>
        <v xml:space="preserve">    Coal</v>
      </c>
      <c r="H2553" s="4">
        <f>[1]Inputs!Z1470</f>
        <v>4.241209914299791</v>
      </c>
      <c r="I2553" t="s">
        <v>125</v>
      </c>
      <c r="N2553" s="2"/>
    </row>
    <row r="2554" spans="1:14" x14ac:dyDescent="0.35">
      <c r="A2554" t="s">
        <v>572</v>
      </c>
      <c r="B2554" t="s">
        <v>210</v>
      </c>
      <c r="C2554" t="s">
        <v>210</v>
      </c>
      <c r="D2554" t="s">
        <v>155</v>
      </c>
      <c r="E2554" t="s">
        <v>122</v>
      </c>
      <c r="G2554" t="str">
        <f>[1]Inputs!E1471</f>
        <v xml:space="preserve">    Natural gas</v>
      </c>
      <c r="H2554" s="4">
        <f>[1]Inputs!Z1471</f>
        <v>7.8615078252256998E-2</v>
      </c>
      <c r="I2554" t="s">
        <v>125</v>
      </c>
      <c r="N2554" s="2"/>
    </row>
    <row r="2555" spans="1:14" x14ac:dyDescent="0.35">
      <c r="A2555" t="s">
        <v>572</v>
      </c>
      <c r="B2555" t="s">
        <v>210</v>
      </c>
      <c r="C2555" t="s">
        <v>210</v>
      </c>
      <c r="D2555" t="s">
        <v>155</v>
      </c>
      <c r="E2555" t="s">
        <v>122</v>
      </c>
      <c r="G2555" t="str">
        <f>[1]Inputs!E1472</f>
        <v xml:space="preserve">    Petroleum</v>
      </c>
      <c r="H2555" s="4">
        <f>[1]Inputs!Z1472</f>
        <v>0.75471539146150546</v>
      </c>
      <c r="I2555" t="s">
        <v>125</v>
      </c>
      <c r="N2555" s="2"/>
    </row>
    <row r="2556" spans="1:14" x14ac:dyDescent="0.35">
      <c r="A2556" t="s">
        <v>572</v>
      </c>
      <c r="B2556" t="s">
        <v>210</v>
      </c>
      <c r="C2556" t="s">
        <v>210</v>
      </c>
      <c r="D2556" t="s">
        <v>155</v>
      </c>
      <c r="E2556" t="s">
        <v>122</v>
      </c>
      <c r="G2556" t="str">
        <f>[1]Inputs!E1473</f>
        <v>Water consumption</v>
      </c>
      <c r="H2556" s="4">
        <f>[1]Inputs!Z1473</f>
        <v>30.906970432787446</v>
      </c>
      <c r="I2556" t="s">
        <v>182</v>
      </c>
      <c r="N2556" s="2"/>
    </row>
    <row r="2557" spans="1:14" x14ac:dyDescent="0.35">
      <c r="A2557" t="s">
        <v>572</v>
      </c>
      <c r="B2557" t="s">
        <v>210</v>
      </c>
      <c r="C2557" t="s">
        <v>210</v>
      </c>
      <c r="D2557" t="s">
        <v>155</v>
      </c>
      <c r="E2557" t="s">
        <v>122</v>
      </c>
      <c r="G2557" t="str">
        <f>[1]Inputs!E1474</f>
        <v>Total Emissions: grams per ton</v>
      </c>
      <c r="H2557" s="4"/>
      <c r="N2557" s="2"/>
    </row>
    <row r="2558" spans="1:14" x14ac:dyDescent="0.35">
      <c r="A2558" t="s">
        <v>572</v>
      </c>
      <c r="B2558" t="s">
        <v>210</v>
      </c>
      <c r="C2558" t="s">
        <v>210</v>
      </c>
      <c r="D2558" t="s">
        <v>155</v>
      </c>
      <c r="E2558" t="s">
        <v>122</v>
      </c>
      <c r="G2558" t="str">
        <f>[1]Inputs!E1475</f>
        <v xml:space="preserve">    VOC</v>
      </c>
      <c r="H2558" s="4">
        <f>[1]Inputs!Z1475</f>
        <v>80.580956003067755</v>
      </c>
      <c r="I2558" t="s">
        <v>127</v>
      </c>
      <c r="N2558" s="2"/>
    </row>
    <row r="2559" spans="1:14" x14ac:dyDescent="0.35">
      <c r="A2559" t="s">
        <v>572</v>
      </c>
      <c r="B2559" t="s">
        <v>210</v>
      </c>
      <c r="C2559" t="s">
        <v>210</v>
      </c>
      <c r="D2559" t="s">
        <v>155</v>
      </c>
      <c r="E2559" t="s">
        <v>122</v>
      </c>
      <c r="G2559" t="str">
        <f>[1]Inputs!E1476</f>
        <v xml:space="preserve">    CO</v>
      </c>
      <c r="H2559" s="4">
        <f>[1]Inputs!Z1476</f>
        <v>497.67714113108025</v>
      </c>
      <c r="I2559" t="s">
        <v>127</v>
      </c>
      <c r="N2559" s="2"/>
    </row>
    <row r="2560" spans="1:14" x14ac:dyDescent="0.35">
      <c r="A2560" t="s">
        <v>572</v>
      </c>
      <c r="B2560" t="s">
        <v>210</v>
      </c>
      <c r="C2560" t="s">
        <v>210</v>
      </c>
      <c r="D2560" t="s">
        <v>155</v>
      </c>
      <c r="E2560" t="s">
        <v>122</v>
      </c>
      <c r="G2560" t="str">
        <f>[1]Inputs!E1477</f>
        <v xml:space="preserve">    NOx</v>
      </c>
      <c r="H2560" s="4">
        <f>[1]Inputs!Z1477</f>
        <v>289.16737081226091</v>
      </c>
      <c r="I2560" t="s">
        <v>127</v>
      </c>
      <c r="N2560" s="2"/>
    </row>
    <row r="2561" spans="1:14" x14ac:dyDescent="0.35">
      <c r="A2561" t="s">
        <v>572</v>
      </c>
      <c r="B2561" t="s">
        <v>210</v>
      </c>
      <c r="C2561" t="s">
        <v>210</v>
      </c>
      <c r="D2561" t="s">
        <v>155</v>
      </c>
      <c r="E2561" t="s">
        <v>122</v>
      </c>
      <c r="G2561" t="str">
        <f>[1]Inputs!E1478</f>
        <v xml:space="preserve">    PM10</v>
      </c>
      <c r="H2561" s="4">
        <f>[1]Inputs!Z1478</f>
        <v>152.46673568680046</v>
      </c>
      <c r="I2561" t="s">
        <v>127</v>
      </c>
      <c r="N2561" s="2"/>
    </row>
    <row r="2562" spans="1:14" x14ac:dyDescent="0.35">
      <c r="A2562" t="s">
        <v>572</v>
      </c>
      <c r="B2562" t="s">
        <v>210</v>
      </c>
      <c r="C2562" t="s">
        <v>210</v>
      </c>
      <c r="D2562" t="s">
        <v>155</v>
      </c>
      <c r="E2562" t="s">
        <v>122</v>
      </c>
      <c r="G2562" t="str">
        <f>[1]Inputs!E1479</f>
        <v xml:space="preserve">    PM2.5</v>
      </c>
      <c r="H2562" s="4">
        <f>[1]Inputs!Z1479</f>
        <v>96.830399810456981</v>
      </c>
      <c r="I2562" t="s">
        <v>127</v>
      </c>
      <c r="N2562" s="2"/>
    </row>
    <row r="2563" spans="1:14" x14ac:dyDescent="0.35">
      <c r="A2563" t="s">
        <v>572</v>
      </c>
      <c r="B2563" t="s">
        <v>210</v>
      </c>
      <c r="C2563" t="s">
        <v>210</v>
      </c>
      <c r="D2563" t="s">
        <v>155</v>
      </c>
      <c r="E2563" t="s">
        <v>122</v>
      </c>
      <c r="G2563" t="str">
        <f>[1]Inputs!E1480</f>
        <v xml:space="preserve">    SOx</v>
      </c>
      <c r="H2563" s="4">
        <f>[1]Inputs!Z1480</f>
        <v>164.20428102094451</v>
      </c>
      <c r="I2563" t="s">
        <v>127</v>
      </c>
      <c r="N2563" s="2"/>
    </row>
    <row r="2564" spans="1:14" x14ac:dyDescent="0.35">
      <c r="A2564" t="s">
        <v>572</v>
      </c>
      <c r="B2564" t="s">
        <v>210</v>
      </c>
      <c r="C2564" t="s">
        <v>210</v>
      </c>
      <c r="D2564" t="s">
        <v>155</v>
      </c>
      <c r="E2564" t="s">
        <v>122</v>
      </c>
      <c r="G2564" t="str">
        <f>[1]Inputs!E1481</f>
        <v xml:space="preserve">    BC</v>
      </c>
      <c r="H2564" s="4">
        <f>[1]Inputs!Z1481</f>
        <v>4.3126753762693806</v>
      </c>
      <c r="I2564" t="s">
        <v>127</v>
      </c>
      <c r="N2564" s="2"/>
    </row>
    <row r="2565" spans="1:14" x14ac:dyDescent="0.35">
      <c r="A2565" t="s">
        <v>572</v>
      </c>
      <c r="B2565" t="s">
        <v>210</v>
      </c>
      <c r="C2565" t="s">
        <v>210</v>
      </c>
      <c r="D2565" t="s">
        <v>155</v>
      </c>
      <c r="E2565" t="s">
        <v>122</v>
      </c>
      <c r="G2565" t="str">
        <f>[1]Inputs!E1482</f>
        <v xml:space="preserve">    OC</v>
      </c>
      <c r="H2565" s="4">
        <f>[1]Inputs!Z1482</f>
        <v>7.7400838266734286</v>
      </c>
      <c r="I2565" t="s">
        <v>127</v>
      </c>
      <c r="N2565" s="2"/>
    </row>
    <row r="2566" spans="1:14" x14ac:dyDescent="0.35">
      <c r="A2566" t="s">
        <v>572</v>
      </c>
      <c r="B2566" t="s">
        <v>210</v>
      </c>
      <c r="C2566" t="s">
        <v>210</v>
      </c>
      <c r="D2566" t="s">
        <v>155</v>
      </c>
      <c r="E2566" t="s">
        <v>122</v>
      </c>
      <c r="G2566" t="str">
        <f>[1]Inputs!E1483</f>
        <v xml:space="preserve">    CH4</v>
      </c>
      <c r="H2566" s="4">
        <f>[1]Inputs!Z1483</f>
        <v>696.46018085944559</v>
      </c>
      <c r="I2566" t="s">
        <v>127</v>
      </c>
      <c r="N2566" s="2"/>
    </row>
    <row r="2567" spans="1:14" x14ac:dyDescent="0.35">
      <c r="A2567" t="s">
        <v>572</v>
      </c>
      <c r="B2567" t="s">
        <v>210</v>
      </c>
      <c r="C2567" t="s">
        <v>210</v>
      </c>
      <c r="D2567" t="s">
        <v>155</v>
      </c>
      <c r="E2567" t="s">
        <v>122</v>
      </c>
      <c r="G2567" t="str">
        <f>[1]Inputs!E1484</f>
        <v xml:space="preserve">    N2O</v>
      </c>
      <c r="H2567" s="4">
        <f>[1]Inputs!Z1484</f>
        <v>1.0005581895682276</v>
      </c>
      <c r="I2567" t="s">
        <v>127</v>
      </c>
      <c r="N2567" s="2"/>
    </row>
    <row r="2568" spans="1:14" x14ac:dyDescent="0.35">
      <c r="A2568" t="s">
        <v>572</v>
      </c>
      <c r="B2568" t="s">
        <v>210</v>
      </c>
      <c r="C2568" t="s">
        <v>210</v>
      </c>
      <c r="D2568" t="s">
        <v>155</v>
      </c>
      <c r="E2568" t="s">
        <v>122</v>
      </c>
      <c r="G2568" t="str">
        <f>[1]Inputs!E1485</f>
        <v xml:space="preserve">    CO2</v>
      </c>
      <c r="H2568" s="4">
        <f>[1]Inputs!Z1485</f>
        <v>618052.39184041834</v>
      </c>
      <c r="I2568" t="s">
        <v>127</v>
      </c>
      <c r="N2568" s="2"/>
    </row>
    <row r="2569" spans="1:14" x14ac:dyDescent="0.35">
      <c r="A2569" t="s">
        <v>572</v>
      </c>
      <c r="B2569" t="s">
        <v>210</v>
      </c>
      <c r="C2569" t="s">
        <v>210</v>
      </c>
      <c r="D2569" t="s">
        <v>155</v>
      </c>
      <c r="E2569" t="s">
        <v>122</v>
      </c>
      <c r="G2569" t="str">
        <f>[1]Inputs!E1486</f>
        <v xml:space="preserve">    CO2 (w/ C in VOC &amp; CO)</v>
      </c>
      <c r="H2569" s="4">
        <f>[1]Inputs!Z1486</f>
        <v>619085.59989888151</v>
      </c>
      <c r="I2569" t="s">
        <v>127</v>
      </c>
      <c r="N2569" s="2"/>
    </row>
    <row r="2570" spans="1:14" x14ac:dyDescent="0.35">
      <c r="A2570" t="s">
        <v>572</v>
      </c>
      <c r="B2570" t="s">
        <v>210</v>
      </c>
      <c r="C2570" t="s">
        <v>210</v>
      </c>
      <c r="D2570" t="s">
        <v>155</v>
      </c>
      <c r="E2570" t="s">
        <v>122</v>
      </c>
      <c r="G2570" t="str">
        <f>[1]Inputs!E1487</f>
        <v xml:space="preserve">    GHGs</v>
      </c>
      <c r="H2570" s="4">
        <f>[1]Inputs!Z1487</f>
        <v>640113.26567424508</v>
      </c>
      <c r="I2570" t="s">
        <v>127</v>
      </c>
      <c r="N2570" s="2"/>
    </row>
    <row r="2571" spans="1:14" x14ac:dyDescent="0.35">
      <c r="A2571" t="s">
        <v>572</v>
      </c>
      <c r="B2571" t="s">
        <v>210</v>
      </c>
      <c r="C2571" t="s">
        <v>210</v>
      </c>
      <c r="D2571" t="s">
        <v>155</v>
      </c>
      <c r="E2571" t="s">
        <v>122</v>
      </c>
      <c r="G2571" t="str">
        <f>[1]Inputs!E1488</f>
        <v>Urban Emissions: grams per ton</v>
      </c>
      <c r="H2571" s="4"/>
      <c r="N2571" s="2"/>
    </row>
    <row r="2572" spans="1:14" x14ac:dyDescent="0.35">
      <c r="A2572" t="s">
        <v>572</v>
      </c>
      <c r="B2572" t="s">
        <v>210</v>
      </c>
      <c r="C2572" t="s">
        <v>210</v>
      </c>
      <c r="D2572" t="s">
        <v>155</v>
      </c>
      <c r="E2572" t="s">
        <v>122</v>
      </c>
      <c r="G2572" t="str">
        <f>[1]Inputs!E1489</f>
        <v xml:space="preserve">    VOC</v>
      </c>
      <c r="H2572" s="4">
        <f>[1]Inputs!Z1489</f>
        <v>1.8101540320459986</v>
      </c>
      <c r="I2572" t="s">
        <v>127</v>
      </c>
      <c r="N2572" s="2"/>
    </row>
    <row r="2573" spans="1:14" x14ac:dyDescent="0.35">
      <c r="A2573" t="s">
        <v>572</v>
      </c>
      <c r="B2573" t="s">
        <v>210</v>
      </c>
      <c r="C2573" t="s">
        <v>210</v>
      </c>
      <c r="D2573" t="s">
        <v>155</v>
      </c>
      <c r="E2573" t="s">
        <v>122</v>
      </c>
      <c r="G2573" t="str">
        <f>[1]Inputs!E1490</f>
        <v xml:space="preserve">    CO</v>
      </c>
      <c r="H2573" s="4">
        <f>[1]Inputs!Z1490</f>
        <v>1.4069759726283109</v>
      </c>
      <c r="I2573" t="s">
        <v>127</v>
      </c>
      <c r="N2573" s="2"/>
    </row>
    <row r="2574" spans="1:14" x14ac:dyDescent="0.35">
      <c r="A2574" t="s">
        <v>572</v>
      </c>
      <c r="B2574" t="s">
        <v>210</v>
      </c>
      <c r="C2574" t="s">
        <v>210</v>
      </c>
      <c r="D2574" t="s">
        <v>155</v>
      </c>
      <c r="E2574" t="s">
        <v>122</v>
      </c>
      <c r="G2574" t="str">
        <f>[1]Inputs!E1491</f>
        <v xml:space="preserve">    NOx</v>
      </c>
      <c r="H2574" s="4">
        <f>[1]Inputs!Z1491</f>
        <v>3.2488242409348689</v>
      </c>
      <c r="I2574" t="s">
        <v>127</v>
      </c>
      <c r="N2574" s="2"/>
    </row>
    <row r="2575" spans="1:14" x14ac:dyDescent="0.35">
      <c r="A2575" t="s">
        <v>572</v>
      </c>
      <c r="B2575" t="s">
        <v>210</v>
      </c>
      <c r="C2575" t="s">
        <v>210</v>
      </c>
      <c r="D2575" t="s">
        <v>155</v>
      </c>
      <c r="E2575" t="s">
        <v>122</v>
      </c>
      <c r="G2575" t="str">
        <f>[1]Inputs!E1492</f>
        <v xml:space="preserve">    PM10</v>
      </c>
      <c r="H2575" s="4">
        <f>[1]Inputs!Z1492</f>
        <v>0.36844983935349446</v>
      </c>
      <c r="I2575" t="s">
        <v>127</v>
      </c>
      <c r="N2575" s="2"/>
    </row>
    <row r="2576" spans="1:14" x14ac:dyDescent="0.35">
      <c r="A2576" t="s">
        <v>572</v>
      </c>
      <c r="B2576" t="s">
        <v>210</v>
      </c>
      <c r="C2576" t="s">
        <v>210</v>
      </c>
      <c r="D2576" t="s">
        <v>155</v>
      </c>
      <c r="E2576" t="s">
        <v>122</v>
      </c>
      <c r="G2576" t="str">
        <f>[1]Inputs!E1493</f>
        <v xml:space="preserve">    PM2.5</v>
      </c>
      <c r="H2576" s="4">
        <f>[1]Inputs!Z1493</f>
        <v>0.32089576977984841</v>
      </c>
      <c r="I2576" t="s">
        <v>127</v>
      </c>
      <c r="N2576" s="2"/>
    </row>
    <row r="2577" spans="1:14" x14ac:dyDescent="0.35">
      <c r="A2577" t="s">
        <v>572</v>
      </c>
      <c r="B2577" t="s">
        <v>210</v>
      </c>
      <c r="C2577" t="s">
        <v>210</v>
      </c>
      <c r="D2577" t="s">
        <v>155</v>
      </c>
      <c r="E2577" t="s">
        <v>122</v>
      </c>
      <c r="G2577" t="str">
        <f>[1]Inputs!E1494</f>
        <v xml:space="preserve">    SOx</v>
      </c>
      <c r="H2577" s="4">
        <f>[1]Inputs!Z1494</f>
        <v>0.95863031027826773</v>
      </c>
      <c r="I2577" t="s">
        <v>127</v>
      </c>
      <c r="N2577" s="2"/>
    </row>
    <row r="2578" spans="1:14" x14ac:dyDescent="0.35">
      <c r="A2578" t="s">
        <v>572</v>
      </c>
      <c r="B2578" t="s">
        <v>210</v>
      </c>
      <c r="C2578" t="s">
        <v>210</v>
      </c>
      <c r="D2578" t="s">
        <v>155</v>
      </c>
      <c r="E2578" t="s">
        <v>122</v>
      </c>
      <c r="G2578" t="str">
        <f>[1]Inputs!E1495</f>
        <v xml:space="preserve">    BC</v>
      </c>
      <c r="H2578" s="4">
        <f>[1]Inputs!Z1495</f>
        <v>3.5399753420620218E-2</v>
      </c>
      <c r="I2578" t="s">
        <v>127</v>
      </c>
      <c r="N2578" s="2"/>
    </row>
    <row r="2579" spans="1:14" x14ac:dyDescent="0.35">
      <c r="A2579" t="s">
        <v>572</v>
      </c>
      <c r="B2579" t="s">
        <v>210</v>
      </c>
      <c r="C2579" t="s">
        <v>210</v>
      </c>
      <c r="D2579" t="s">
        <v>155</v>
      </c>
      <c r="E2579" t="s">
        <v>122</v>
      </c>
      <c r="G2579" t="str">
        <f>[1]Inputs!E1496</f>
        <v xml:space="preserve">    OC</v>
      </c>
      <c r="H2579" s="4">
        <f>[1]Inputs!Z1496</f>
        <v>6.9322754334187608E-2</v>
      </c>
      <c r="I2579" t="s">
        <v>127</v>
      </c>
      <c r="N2579" s="2"/>
    </row>
    <row r="2580" spans="1:14" x14ac:dyDescent="0.35">
      <c r="A2580" t="s">
        <v>572</v>
      </c>
      <c r="B2580" t="s">
        <v>210</v>
      </c>
      <c r="C2580" t="s">
        <v>210</v>
      </c>
      <c r="D2580" t="s">
        <v>155</v>
      </c>
      <c r="E2580" t="s">
        <v>122</v>
      </c>
      <c r="G2580" t="str">
        <f>[1]Inputs!E1497</f>
        <v>Other GHG Emissions</v>
      </c>
      <c r="H2580" s="4">
        <f>[1]Inputs!Z1497</f>
        <v>0</v>
      </c>
      <c r="I2580" t="s">
        <v>127</v>
      </c>
      <c r="N2580" s="2"/>
    </row>
    <row r="2581" spans="1:14" x14ac:dyDescent="0.35">
      <c r="A2581" t="s">
        <v>575</v>
      </c>
      <c r="B2581" t="s">
        <v>211</v>
      </c>
      <c r="C2581" t="s">
        <v>26</v>
      </c>
      <c r="D2581" t="s">
        <v>100</v>
      </c>
      <c r="E2581" t="s">
        <v>122</v>
      </c>
      <c r="G2581" t="str">
        <f>[1]Chemicals!A146</f>
        <v>Energy Use: mmBtu/ton of product</v>
      </c>
      <c r="H2581" s="4">
        <f>[1]Chemicals!AH146</f>
        <v>0</v>
      </c>
      <c r="J2581" t="s">
        <v>212</v>
      </c>
      <c r="N2581" s="2"/>
    </row>
    <row r="2582" spans="1:14" x14ac:dyDescent="0.35">
      <c r="A2582" t="s">
        <v>575</v>
      </c>
      <c r="B2582" t="s">
        <v>211</v>
      </c>
      <c r="C2582" t="s">
        <v>26</v>
      </c>
      <c r="D2582" t="s">
        <v>100</v>
      </c>
      <c r="E2582" t="s">
        <v>122</v>
      </c>
      <c r="G2582" t="str">
        <f>[1]Chemicals!A147</f>
        <v xml:space="preserve">     Total Energy</v>
      </c>
      <c r="H2582" s="4">
        <f ca="1">[1]Chemicals!AH147</f>
        <v>88.85940087776612</v>
      </c>
      <c r="I2582" t="s">
        <v>125</v>
      </c>
      <c r="N2582" s="2"/>
    </row>
    <row r="2583" spans="1:14" x14ac:dyDescent="0.35">
      <c r="A2583" t="s">
        <v>575</v>
      </c>
      <c r="B2583" t="s">
        <v>211</v>
      </c>
      <c r="C2583" t="s">
        <v>26</v>
      </c>
      <c r="D2583" t="s">
        <v>100</v>
      </c>
      <c r="E2583" t="s">
        <v>122</v>
      </c>
      <c r="G2583" t="str">
        <f>[1]Chemicals!A148</f>
        <v xml:space="preserve">     Fossil Fuels</v>
      </c>
      <c r="H2583" s="4">
        <f ca="1">[1]Chemicals!AH148</f>
        <v>88.878410568108293</v>
      </c>
      <c r="I2583" t="s">
        <v>125</v>
      </c>
      <c r="N2583" s="2"/>
    </row>
    <row r="2584" spans="1:14" x14ac:dyDescent="0.35">
      <c r="A2584" t="s">
        <v>575</v>
      </c>
      <c r="B2584" t="s">
        <v>211</v>
      </c>
      <c r="C2584" t="s">
        <v>26</v>
      </c>
      <c r="D2584" t="s">
        <v>100</v>
      </c>
      <c r="E2584" t="s">
        <v>122</v>
      </c>
      <c r="G2584" t="str">
        <f>[1]Chemicals!A149</f>
        <v xml:space="preserve">     Coal</v>
      </c>
      <c r="H2584" s="4">
        <f ca="1">[1]Chemicals!AH149</f>
        <v>-1.1372653884974052E-2</v>
      </c>
      <c r="I2584" t="s">
        <v>125</v>
      </c>
      <c r="N2584" s="2"/>
    </row>
    <row r="2585" spans="1:14" x14ac:dyDescent="0.35">
      <c r="A2585" t="s">
        <v>575</v>
      </c>
      <c r="B2585" t="s">
        <v>211</v>
      </c>
      <c r="C2585" t="s">
        <v>26</v>
      </c>
      <c r="D2585" t="s">
        <v>100</v>
      </c>
      <c r="E2585" t="s">
        <v>122</v>
      </c>
      <c r="G2585" t="str">
        <f>[1]Chemicals!A150</f>
        <v xml:space="preserve">     Natural Gas</v>
      </c>
      <c r="H2585" s="4">
        <f ca="1">[1]Chemicals!AH150</f>
        <v>85.745089758199683</v>
      </c>
      <c r="I2585" t="s">
        <v>125</v>
      </c>
      <c r="N2585" s="2"/>
    </row>
    <row r="2586" spans="1:14" x14ac:dyDescent="0.35">
      <c r="A2586" t="s">
        <v>575</v>
      </c>
      <c r="B2586" t="s">
        <v>211</v>
      </c>
      <c r="C2586" t="s">
        <v>26</v>
      </c>
      <c r="D2586" t="s">
        <v>100</v>
      </c>
      <c r="E2586" t="s">
        <v>122</v>
      </c>
      <c r="G2586" t="str">
        <f>[1]Chemicals!A151</f>
        <v xml:space="preserve">     Petroleum</v>
      </c>
      <c r="H2586" s="4">
        <f ca="1">[1]Chemicals!AH151</f>
        <v>3.1446934637935877</v>
      </c>
      <c r="I2586" t="s">
        <v>125</v>
      </c>
      <c r="N2586" s="2"/>
    </row>
    <row r="2587" spans="1:14" x14ac:dyDescent="0.35">
      <c r="A2587" t="s">
        <v>575</v>
      </c>
      <c r="B2587" t="s">
        <v>211</v>
      </c>
      <c r="C2587" t="s">
        <v>26</v>
      </c>
      <c r="D2587" t="s">
        <v>100</v>
      </c>
      <c r="E2587" t="s">
        <v>122</v>
      </c>
      <c r="G2587" t="str">
        <f>[1]Chemicals!A152</f>
        <v>Water consumption, gallons/ton</v>
      </c>
      <c r="H2587" s="4">
        <f ca="1">[1]Chemicals!AH152</f>
        <v>2658.2002866488015</v>
      </c>
      <c r="I2587" t="s">
        <v>126</v>
      </c>
      <c r="N2587" s="2"/>
    </row>
    <row r="2588" spans="1:14" x14ac:dyDescent="0.35">
      <c r="A2588" t="s">
        <v>575</v>
      </c>
      <c r="B2588" t="s">
        <v>211</v>
      </c>
      <c r="C2588" t="s">
        <v>26</v>
      </c>
      <c r="D2588" t="s">
        <v>100</v>
      </c>
      <c r="E2588" t="s">
        <v>122</v>
      </c>
      <c r="G2588" t="str">
        <f>[1]Chemicals!A153</f>
        <v>Total Emissions: grams/ton</v>
      </c>
      <c r="H2588" s="4">
        <f>[1]Chemicals!AH153</f>
        <v>0</v>
      </c>
      <c r="N2588" s="2"/>
    </row>
    <row r="2589" spans="1:14" x14ac:dyDescent="0.35">
      <c r="A2589" t="s">
        <v>575</v>
      </c>
      <c r="B2589" t="s">
        <v>211</v>
      </c>
      <c r="C2589" t="s">
        <v>26</v>
      </c>
      <c r="D2589" t="s">
        <v>100</v>
      </c>
      <c r="E2589" t="s">
        <v>122</v>
      </c>
      <c r="G2589" t="str">
        <f>[1]Chemicals!A154</f>
        <v xml:space="preserve">     VOC</v>
      </c>
      <c r="H2589" s="4">
        <f ca="1">[1]Chemicals!AH154</f>
        <v>2920.7688881348604</v>
      </c>
      <c r="I2589" t="s">
        <v>127</v>
      </c>
      <c r="N2589" s="2"/>
    </row>
    <row r="2590" spans="1:14" x14ac:dyDescent="0.35">
      <c r="A2590" t="s">
        <v>575</v>
      </c>
      <c r="B2590" t="s">
        <v>211</v>
      </c>
      <c r="C2590" t="s">
        <v>26</v>
      </c>
      <c r="D2590" t="s">
        <v>100</v>
      </c>
      <c r="E2590" t="s">
        <v>122</v>
      </c>
      <c r="G2590" t="str">
        <f>[1]Chemicals!A155</f>
        <v xml:space="preserve">     CO</v>
      </c>
      <c r="H2590" s="4">
        <f ca="1">[1]Chemicals!AH155</f>
        <v>4473.0259897041005</v>
      </c>
      <c r="I2590" t="s">
        <v>127</v>
      </c>
      <c r="N2590" s="2"/>
    </row>
    <row r="2591" spans="1:14" x14ac:dyDescent="0.35">
      <c r="A2591" t="s">
        <v>575</v>
      </c>
      <c r="B2591" t="s">
        <v>211</v>
      </c>
      <c r="C2591" t="s">
        <v>26</v>
      </c>
      <c r="D2591" t="s">
        <v>100</v>
      </c>
      <c r="E2591" t="s">
        <v>122</v>
      </c>
      <c r="G2591" t="str">
        <f>[1]Chemicals!A156</f>
        <v xml:space="preserve">     NOx</v>
      </c>
      <c r="H2591" s="4">
        <f ca="1">[1]Chemicals!AH156</f>
        <v>33077.532412888322</v>
      </c>
      <c r="I2591" t="s">
        <v>127</v>
      </c>
      <c r="N2591" s="2"/>
    </row>
    <row r="2592" spans="1:14" x14ac:dyDescent="0.35">
      <c r="A2592" t="s">
        <v>575</v>
      </c>
      <c r="B2592" t="s">
        <v>211</v>
      </c>
      <c r="C2592" t="s">
        <v>26</v>
      </c>
      <c r="D2592" t="s">
        <v>100</v>
      </c>
      <c r="E2592" t="s">
        <v>122</v>
      </c>
      <c r="G2592" t="str">
        <f>[1]Chemicals!A157</f>
        <v xml:space="preserve">     PM10</v>
      </c>
      <c r="H2592" s="4">
        <f ca="1">[1]Chemicals!AH157</f>
        <v>283.96913020576756</v>
      </c>
      <c r="I2592" t="s">
        <v>127</v>
      </c>
      <c r="N2592" s="2"/>
    </row>
    <row r="2593" spans="1:14" x14ac:dyDescent="0.35">
      <c r="A2593" t="s">
        <v>575</v>
      </c>
      <c r="B2593" t="s">
        <v>211</v>
      </c>
      <c r="C2593" t="s">
        <v>26</v>
      </c>
      <c r="D2593" t="s">
        <v>100</v>
      </c>
      <c r="E2593" t="s">
        <v>122</v>
      </c>
      <c r="G2593" t="str">
        <f>[1]Chemicals!A158</f>
        <v xml:space="preserve">     PM2.5</v>
      </c>
      <c r="H2593" s="4">
        <f ca="1">[1]Chemicals!AH158</f>
        <v>266.93955360306779</v>
      </c>
      <c r="I2593" t="s">
        <v>127</v>
      </c>
      <c r="N2593" s="2"/>
    </row>
    <row r="2594" spans="1:14" x14ac:dyDescent="0.35">
      <c r="A2594" t="s">
        <v>575</v>
      </c>
      <c r="B2594" t="s">
        <v>211</v>
      </c>
      <c r="C2594" t="s">
        <v>26</v>
      </c>
      <c r="D2594" t="s">
        <v>100</v>
      </c>
      <c r="E2594" t="s">
        <v>122</v>
      </c>
      <c r="G2594" t="str">
        <f>[1]Chemicals!A159</f>
        <v xml:space="preserve">     SOx</v>
      </c>
      <c r="H2594" s="4">
        <f ca="1">[1]Chemicals!AH159</f>
        <v>1682.9132996161352</v>
      </c>
      <c r="I2594" t="s">
        <v>127</v>
      </c>
      <c r="N2594" s="2"/>
    </row>
    <row r="2595" spans="1:14" x14ac:dyDescent="0.35">
      <c r="A2595" t="s">
        <v>575</v>
      </c>
      <c r="B2595" t="s">
        <v>211</v>
      </c>
      <c r="C2595" t="s">
        <v>26</v>
      </c>
      <c r="D2595" t="s">
        <v>100</v>
      </c>
      <c r="E2595" t="s">
        <v>122</v>
      </c>
      <c r="G2595" t="str">
        <f>[1]Chemicals!A160</f>
        <v xml:space="preserve">     BC</v>
      </c>
      <c r="H2595" s="4">
        <f ca="1">[1]Chemicals!AH160</f>
        <v>37.896635485174279</v>
      </c>
      <c r="I2595" t="s">
        <v>127</v>
      </c>
      <c r="N2595" s="2"/>
    </row>
    <row r="2596" spans="1:14" x14ac:dyDescent="0.35">
      <c r="A2596" t="s">
        <v>575</v>
      </c>
      <c r="B2596" t="s">
        <v>211</v>
      </c>
      <c r="C2596" t="s">
        <v>26</v>
      </c>
      <c r="D2596" t="s">
        <v>100</v>
      </c>
      <c r="E2596" t="s">
        <v>122</v>
      </c>
      <c r="G2596" t="str">
        <f>[1]Chemicals!A161</f>
        <v xml:space="preserve">     OC</v>
      </c>
      <c r="H2596" s="4">
        <f ca="1">[1]Chemicals!AH161</f>
        <v>98.463434955390781</v>
      </c>
      <c r="I2596" t="s">
        <v>127</v>
      </c>
      <c r="N2596" s="2"/>
    </row>
    <row r="2597" spans="1:14" x14ac:dyDescent="0.35">
      <c r="A2597" t="s">
        <v>575</v>
      </c>
      <c r="B2597" t="s">
        <v>211</v>
      </c>
      <c r="C2597" t="s">
        <v>26</v>
      </c>
      <c r="D2597" t="s">
        <v>100</v>
      </c>
      <c r="E2597" t="s">
        <v>122</v>
      </c>
      <c r="G2597" t="str">
        <f>[1]Chemicals!A162</f>
        <v xml:space="preserve">     CH4</v>
      </c>
      <c r="H2597" s="4">
        <f ca="1">[1]Chemicals!AH162</f>
        <v>20253.559752010111</v>
      </c>
      <c r="I2597" t="s">
        <v>127</v>
      </c>
      <c r="N2597" s="2"/>
    </row>
    <row r="2598" spans="1:14" x14ac:dyDescent="0.35">
      <c r="A2598" t="s">
        <v>575</v>
      </c>
      <c r="B2598" t="s">
        <v>211</v>
      </c>
      <c r="C2598" t="s">
        <v>26</v>
      </c>
      <c r="D2598" t="s">
        <v>100</v>
      </c>
      <c r="E2598" t="s">
        <v>122</v>
      </c>
      <c r="G2598" t="str">
        <f>[1]Chemicals!A163</f>
        <v xml:space="preserve">     N2O</v>
      </c>
      <c r="H2598" s="4">
        <f ca="1">[1]Chemicals!AH163</f>
        <v>15818.853437351612</v>
      </c>
      <c r="I2598" t="s">
        <v>127</v>
      </c>
      <c r="N2598" s="2"/>
    </row>
    <row r="2599" spans="1:14" x14ac:dyDescent="0.35">
      <c r="A2599" t="s">
        <v>575</v>
      </c>
      <c r="B2599" t="s">
        <v>211</v>
      </c>
      <c r="C2599" t="s">
        <v>26</v>
      </c>
      <c r="D2599" t="s">
        <v>100</v>
      </c>
      <c r="E2599" t="s">
        <v>122</v>
      </c>
      <c r="G2599" t="str">
        <f>[1]Chemicals!A164</f>
        <v xml:space="preserve">     CO2</v>
      </c>
      <c r="H2599" s="4">
        <f ca="1">[1]Chemicals!AH164</f>
        <v>3781563.7626088159</v>
      </c>
      <c r="I2599" t="s">
        <v>127</v>
      </c>
      <c r="N2599" s="2"/>
    </row>
    <row r="2600" spans="1:14" x14ac:dyDescent="0.35">
      <c r="A2600" t="s">
        <v>575</v>
      </c>
      <c r="B2600" t="s">
        <v>211</v>
      </c>
      <c r="C2600" t="s">
        <v>26</v>
      </c>
      <c r="D2600" t="s">
        <v>100</v>
      </c>
      <c r="E2600" t="s">
        <v>122</v>
      </c>
      <c r="G2600" t="str">
        <f>[1]Chemicals!A165</f>
        <v xml:space="preserve">     CO2 (w/ C in VOC &amp; CO)</v>
      </c>
      <c r="H2600" s="4">
        <f ca="1">[1]Chemicals!AH165</f>
        <v>3797695.8664844665</v>
      </c>
      <c r="I2600" t="s">
        <v>127</v>
      </c>
      <c r="N2600" s="2"/>
    </row>
    <row r="2601" spans="1:14" x14ac:dyDescent="0.35">
      <c r="A2601" t="s">
        <v>575</v>
      </c>
      <c r="B2601" t="s">
        <v>211</v>
      </c>
      <c r="C2601" t="s">
        <v>26</v>
      </c>
      <c r="D2601" t="s">
        <v>100</v>
      </c>
      <c r="E2601" t="s">
        <v>122</v>
      </c>
      <c r="G2601" t="str">
        <f>[1]Chemicals!A166</f>
        <v xml:space="preserve">     GHGs (grams/ton)</v>
      </c>
      <c r="H2601" s="4">
        <f ca="1">[1]Chemicals!AH166</f>
        <v>8719798.9354913589</v>
      </c>
      <c r="I2601" t="s">
        <v>127</v>
      </c>
      <c r="N2601" s="2"/>
    </row>
    <row r="2602" spans="1:14" x14ac:dyDescent="0.35">
      <c r="A2602" t="s">
        <v>575</v>
      </c>
      <c r="B2602" t="s">
        <v>211</v>
      </c>
      <c r="C2602" t="s">
        <v>26</v>
      </c>
      <c r="D2602" t="s">
        <v>100</v>
      </c>
      <c r="E2602" t="s">
        <v>122</v>
      </c>
      <c r="G2602" t="str">
        <f>[1]Chemicals!A167</f>
        <v>Urban Emissions: grams/ton</v>
      </c>
      <c r="H2602" s="4">
        <f>[1]Chemicals!AH167</f>
        <v>0</v>
      </c>
      <c r="N2602" s="2"/>
    </row>
    <row r="2603" spans="1:14" x14ac:dyDescent="0.35">
      <c r="A2603" t="s">
        <v>575</v>
      </c>
      <c r="B2603" t="s">
        <v>211</v>
      </c>
      <c r="C2603" t="s">
        <v>26</v>
      </c>
      <c r="D2603" t="s">
        <v>100</v>
      </c>
      <c r="E2603" t="s">
        <v>122</v>
      </c>
      <c r="G2603" t="str">
        <f>[1]Chemicals!A168</f>
        <v xml:space="preserve">     VOC</v>
      </c>
      <c r="H2603" s="4">
        <f ca="1">[1]Chemicals!AH168</f>
        <v>238.58938985881352</v>
      </c>
      <c r="I2603" t="s">
        <v>127</v>
      </c>
      <c r="N2603" s="2"/>
    </row>
    <row r="2604" spans="1:14" x14ac:dyDescent="0.35">
      <c r="A2604" t="s">
        <v>575</v>
      </c>
      <c r="B2604" t="s">
        <v>211</v>
      </c>
      <c r="C2604" t="s">
        <v>26</v>
      </c>
      <c r="D2604" t="s">
        <v>100</v>
      </c>
      <c r="E2604" t="s">
        <v>122</v>
      </c>
      <c r="G2604" t="str">
        <f>[1]Chemicals!A169</f>
        <v xml:space="preserve">     CO</v>
      </c>
      <c r="H2604" s="4">
        <f ca="1">[1]Chemicals!AH169</f>
        <v>228.71290450633117</v>
      </c>
      <c r="I2604" t="s">
        <v>127</v>
      </c>
      <c r="N2604" s="2"/>
    </row>
    <row r="2605" spans="1:14" x14ac:dyDescent="0.35">
      <c r="A2605" t="s">
        <v>575</v>
      </c>
      <c r="B2605" t="s">
        <v>211</v>
      </c>
      <c r="C2605" t="s">
        <v>26</v>
      </c>
      <c r="D2605" t="s">
        <v>100</v>
      </c>
      <c r="E2605" t="s">
        <v>122</v>
      </c>
      <c r="G2605" t="str">
        <f>[1]Chemicals!A170</f>
        <v xml:space="preserve">     NOx</v>
      </c>
      <c r="H2605" s="4">
        <f ca="1">[1]Chemicals!AH170</f>
        <v>368.30706398036943</v>
      </c>
      <c r="I2605" t="s">
        <v>127</v>
      </c>
      <c r="N2605" s="2"/>
    </row>
    <row r="2606" spans="1:14" x14ac:dyDescent="0.35">
      <c r="A2606" t="s">
        <v>575</v>
      </c>
      <c r="B2606" t="s">
        <v>211</v>
      </c>
      <c r="C2606" t="s">
        <v>26</v>
      </c>
      <c r="D2606" t="s">
        <v>100</v>
      </c>
      <c r="E2606" t="s">
        <v>122</v>
      </c>
      <c r="G2606" t="str">
        <f>[1]Chemicals!A171</f>
        <v xml:space="preserve">     PM10</v>
      </c>
      <c r="H2606" s="4">
        <f ca="1">[1]Chemicals!AH171</f>
        <v>26.267525347033981</v>
      </c>
      <c r="I2606" t="s">
        <v>127</v>
      </c>
      <c r="N2606" s="2"/>
    </row>
    <row r="2607" spans="1:14" x14ac:dyDescent="0.35">
      <c r="A2607" t="s">
        <v>575</v>
      </c>
      <c r="B2607" t="s">
        <v>211</v>
      </c>
      <c r="C2607" t="s">
        <v>26</v>
      </c>
      <c r="D2607" t="s">
        <v>100</v>
      </c>
      <c r="E2607" t="s">
        <v>122</v>
      </c>
      <c r="G2607" t="str">
        <f>[1]Chemicals!A172</f>
        <v xml:space="preserve">     PM2.5</v>
      </c>
      <c r="H2607" s="4">
        <f ca="1">[1]Chemicals!AH172</f>
        <v>24.44543371038343</v>
      </c>
      <c r="I2607" t="s">
        <v>127</v>
      </c>
      <c r="N2607" s="2"/>
    </row>
    <row r="2608" spans="1:14" x14ac:dyDescent="0.35">
      <c r="A2608" t="s">
        <v>575</v>
      </c>
      <c r="B2608" t="s">
        <v>211</v>
      </c>
      <c r="C2608" t="s">
        <v>26</v>
      </c>
      <c r="D2608" t="s">
        <v>100</v>
      </c>
      <c r="E2608" t="s">
        <v>122</v>
      </c>
      <c r="G2608" t="str">
        <f>[1]Chemicals!A173</f>
        <v xml:space="preserve">     SOx</v>
      </c>
      <c r="H2608" s="4">
        <f ca="1">[1]Chemicals!AH173</f>
        <v>57.170326540106345</v>
      </c>
      <c r="I2608" t="s">
        <v>127</v>
      </c>
      <c r="N2608" s="2"/>
    </row>
    <row r="2609" spans="1:14" x14ac:dyDescent="0.35">
      <c r="A2609" t="s">
        <v>575</v>
      </c>
      <c r="B2609" t="s">
        <v>211</v>
      </c>
      <c r="C2609" t="s">
        <v>26</v>
      </c>
      <c r="D2609" t="s">
        <v>100</v>
      </c>
      <c r="E2609" t="s">
        <v>122</v>
      </c>
      <c r="G2609" t="str">
        <f>[1]Chemicals!A174</f>
        <v xml:space="preserve">     BC</v>
      </c>
      <c r="H2609" s="4">
        <f ca="1">[1]Chemicals!AH174</f>
        <v>2.0268366381500131</v>
      </c>
      <c r="I2609" t="s">
        <v>127</v>
      </c>
      <c r="N2609" s="2"/>
    </row>
    <row r="2610" spans="1:14" x14ac:dyDescent="0.35">
      <c r="A2610" t="s">
        <v>575</v>
      </c>
      <c r="B2610" t="s">
        <v>211</v>
      </c>
      <c r="C2610" t="s">
        <v>26</v>
      </c>
      <c r="D2610" t="s">
        <v>100</v>
      </c>
      <c r="E2610" t="s">
        <v>122</v>
      </c>
      <c r="G2610" t="str">
        <f>[1]Chemicals!A175</f>
        <v xml:space="preserve">     OC</v>
      </c>
      <c r="H2610" s="4">
        <f ca="1">[1]Chemicals!AH175</f>
        <v>7.1575138705945953</v>
      </c>
      <c r="I2610" t="s">
        <v>127</v>
      </c>
      <c r="N2610" s="2"/>
    </row>
    <row r="2611" spans="1:14" x14ac:dyDescent="0.35">
      <c r="A2611" t="s">
        <v>572</v>
      </c>
      <c r="B2611" t="s">
        <v>213</v>
      </c>
      <c r="C2611" t="s">
        <v>272</v>
      </c>
      <c r="D2611" t="s">
        <v>215</v>
      </c>
      <c r="E2611" t="s">
        <v>122</v>
      </c>
      <c r="G2611" t="s">
        <v>539</v>
      </c>
      <c r="H2611" s="4"/>
      <c r="N2611" s="2"/>
    </row>
    <row r="2612" spans="1:14" x14ac:dyDescent="0.35">
      <c r="A2612" t="s">
        <v>572</v>
      </c>
      <c r="B2612" t="s">
        <v>213</v>
      </c>
      <c r="C2612" t="s">
        <v>272</v>
      </c>
      <c r="D2612" t="s">
        <v>215</v>
      </c>
      <c r="E2612" t="s">
        <v>122</v>
      </c>
      <c r="G2612" t="str">
        <f>[1]EF!A6</f>
        <v>VOC</v>
      </c>
      <c r="H2612" s="4">
        <f>[1]EF!BJ6</f>
        <v>1.4950000000000001</v>
      </c>
      <c r="I2612" t="s">
        <v>172</v>
      </c>
      <c r="N2612" s="2"/>
    </row>
    <row r="2613" spans="1:14" x14ac:dyDescent="0.35">
      <c r="A2613" t="s">
        <v>572</v>
      </c>
      <c r="B2613" t="s">
        <v>213</v>
      </c>
      <c r="C2613" t="s">
        <v>272</v>
      </c>
      <c r="D2613" t="s">
        <v>215</v>
      </c>
      <c r="E2613" t="s">
        <v>122</v>
      </c>
      <c r="G2613" t="str">
        <f>[1]EF!A7</f>
        <v>CO</v>
      </c>
      <c r="H2613" s="4">
        <f>[1]EF!BJ7</f>
        <v>12.417</v>
      </c>
      <c r="I2613" t="s">
        <v>172</v>
      </c>
      <c r="N2613" s="2"/>
    </row>
    <row r="2614" spans="1:14" x14ac:dyDescent="0.35">
      <c r="A2614" t="s">
        <v>572</v>
      </c>
      <c r="B2614" t="s">
        <v>213</v>
      </c>
      <c r="C2614" t="s">
        <v>272</v>
      </c>
      <c r="D2614" t="s">
        <v>215</v>
      </c>
      <c r="E2614" t="s">
        <v>122</v>
      </c>
      <c r="G2614" t="str">
        <f>[1]EF!A8</f>
        <v>NOx</v>
      </c>
      <c r="H2614" s="4">
        <f>[1]EF!BJ8</f>
        <v>116.035</v>
      </c>
      <c r="I2614" t="s">
        <v>172</v>
      </c>
      <c r="N2614" s="2"/>
    </row>
    <row r="2615" spans="1:14" x14ac:dyDescent="0.35">
      <c r="A2615" t="s">
        <v>572</v>
      </c>
      <c r="B2615" t="s">
        <v>213</v>
      </c>
      <c r="C2615" t="s">
        <v>272</v>
      </c>
      <c r="D2615" t="s">
        <v>215</v>
      </c>
      <c r="E2615" t="s">
        <v>122</v>
      </c>
      <c r="G2615" t="str">
        <f>[1]EF!A9</f>
        <v>PM10</v>
      </c>
      <c r="H2615" s="4">
        <f>[1]EF!BJ9</f>
        <v>22.42</v>
      </c>
      <c r="I2615" t="s">
        <v>172</v>
      </c>
      <c r="N2615" s="2"/>
    </row>
    <row r="2616" spans="1:14" x14ac:dyDescent="0.35">
      <c r="A2616" t="s">
        <v>572</v>
      </c>
      <c r="B2616" t="s">
        <v>213</v>
      </c>
      <c r="C2616" t="s">
        <v>272</v>
      </c>
      <c r="D2616" t="s">
        <v>215</v>
      </c>
      <c r="E2616" t="s">
        <v>122</v>
      </c>
      <c r="G2616" t="str">
        <f>[1]EF!A10</f>
        <v>PM2.5</v>
      </c>
      <c r="H2616" s="4">
        <f>[1]EF!BJ10</f>
        <v>16.93</v>
      </c>
      <c r="I2616" t="s">
        <v>172</v>
      </c>
      <c r="N2616" s="2"/>
    </row>
    <row r="2617" spans="1:14" x14ac:dyDescent="0.35">
      <c r="A2617" t="s">
        <v>572</v>
      </c>
      <c r="B2617" t="s">
        <v>213</v>
      </c>
      <c r="C2617" t="s">
        <v>272</v>
      </c>
      <c r="D2617" t="s">
        <v>215</v>
      </c>
      <c r="E2617" t="s">
        <v>122</v>
      </c>
      <c r="G2617" t="str">
        <f>[1]EF!A11</f>
        <v>SOx</v>
      </c>
      <c r="H2617" s="4">
        <f>[1]EF!BJ11</f>
        <v>0</v>
      </c>
      <c r="I2617" t="s">
        <v>172</v>
      </c>
      <c r="N2617" s="2"/>
    </row>
    <row r="2618" spans="1:14" x14ac:dyDescent="0.35">
      <c r="A2618" t="s">
        <v>572</v>
      </c>
      <c r="B2618" t="s">
        <v>213</v>
      </c>
      <c r="C2618" t="s">
        <v>272</v>
      </c>
      <c r="D2618" t="s">
        <v>215</v>
      </c>
      <c r="E2618" t="s">
        <v>122</v>
      </c>
      <c r="G2618" t="str">
        <f>[1]EF!A12</f>
        <v>BC</v>
      </c>
      <c r="H2618" s="4">
        <f>[1]EF!BJ12</f>
        <v>0.72798999999999991</v>
      </c>
      <c r="I2618" t="s">
        <v>172</v>
      </c>
      <c r="N2618" s="2"/>
    </row>
    <row r="2619" spans="1:14" x14ac:dyDescent="0.35">
      <c r="A2619" t="s">
        <v>572</v>
      </c>
      <c r="B2619" t="s">
        <v>213</v>
      </c>
      <c r="C2619" t="s">
        <v>272</v>
      </c>
      <c r="D2619" t="s">
        <v>215</v>
      </c>
      <c r="E2619" t="s">
        <v>122</v>
      </c>
      <c r="G2619" t="str">
        <f>[1]EF!A13</f>
        <v>OC</v>
      </c>
      <c r="H2619" s="4">
        <f>[1]EF!BJ13</f>
        <v>1.3713299999999997</v>
      </c>
      <c r="I2619" t="s">
        <v>172</v>
      </c>
      <c r="N2619" s="2"/>
    </row>
    <row r="2620" spans="1:14" x14ac:dyDescent="0.35">
      <c r="A2620" t="s">
        <v>572</v>
      </c>
      <c r="B2620" t="s">
        <v>213</v>
      </c>
      <c r="C2620" t="s">
        <v>272</v>
      </c>
      <c r="D2620" t="s">
        <v>215</v>
      </c>
      <c r="E2620" t="s">
        <v>122</v>
      </c>
      <c r="G2620" t="str">
        <f>[1]EF!A14</f>
        <v>CH4</v>
      </c>
      <c r="H2620" s="4">
        <f>[1]EF!BJ14</f>
        <v>1.0580000000000001</v>
      </c>
      <c r="I2620" t="s">
        <v>172</v>
      </c>
      <c r="N2620" s="2"/>
    </row>
    <row r="2621" spans="1:14" x14ac:dyDescent="0.35">
      <c r="A2621" t="s">
        <v>572</v>
      </c>
      <c r="B2621" t="s">
        <v>213</v>
      </c>
      <c r="C2621" t="s">
        <v>272</v>
      </c>
      <c r="D2621" t="s">
        <v>215</v>
      </c>
      <c r="E2621" t="s">
        <v>122</v>
      </c>
      <c r="G2621" t="str">
        <f>[1]EF!A15</f>
        <v>N2O</v>
      </c>
      <c r="H2621" s="4">
        <f>[1]EF!BJ15</f>
        <v>1.5860000000000001</v>
      </c>
      <c r="I2621" t="s">
        <v>172</v>
      </c>
      <c r="N2621" s="2"/>
    </row>
    <row r="2622" spans="1:14" x14ac:dyDescent="0.35">
      <c r="A2622" t="s">
        <v>572</v>
      </c>
      <c r="B2622" t="s">
        <v>213</v>
      </c>
      <c r="C2622" t="s">
        <v>272</v>
      </c>
      <c r="D2622" t="s">
        <v>215</v>
      </c>
      <c r="E2622" t="s">
        <v>122</v>
      </c>
      <c r="G2622" t="str">
        <f>[1]EF!A16</f>
        <v>CO2</v>
      </c>
      <c r="H2622" s="4">
        <f>[1]EF!BJ16+[1]EF!BJ17</f>
        <v>-27.081345238097128</v>
      </c>
      <c r="I2622" t="s">
        <v>172</v>
      </c>
      <c r="J2622" t="s">
        <v>568</v>
      </c>
      <c r="N2622" s="2"/>
    </row>
    <row r="2623" spans="1:14" x14ac:dyDescent="0.35">
      <c r="A2623" t="s">
        <v>572</v>
      </c>
      <c r="B2623" t="s">
        <v>213</v>
      </c>
      <c r="C2623" t="s">
        <v>272</v>
      </c>
      <c r="D2623" t="s">
        <v>215</v>
      </c>
      <c r="E2623" t="s">
        <v>122</v>
      </c>
      <c r="G2623" t="str">
        <f>[1]EF!A17</f>
        <v>Biogenic CO2</v>
      </c>
      <c r="H2623" s="4">
        <f>[1]EF!BJ17</f>
        <v>-90029.930915502671</v>
      </c>
      <c r="I2623" t="s">
        <v>172</v>
      </c>
      <c r="N2623" s="2"/>
    </row>
    <row r="2624" spans="1:14" x14ac:dyDescent="0.35">
      <c r="A2624" t="s">
        <v>572</v>
      </c>
      <c r="B2624" t="s">
        <v>214</v>
      </c>
      <c r="C2624" t="s">
        <v>271</v>
      </c>
      <c r="D2624" t="s">
        <v>215</v>
      </c>
      <c r="E2624" t="s">
        <v>122</v>
      </c>
      <c r="G2624" t="s">
        <v>539</v>
      </c>
      <c r="H2624" s="4"/>
      <c r="N2624" s="2"/>
    </row>
    <row r="2625" spans="1:14" x14ac:dyDescent="0.35">
      <c r="A2625" t="s">
        <v>572</v>
      </c>
      <c r="B2625" t="s">
        <v>214</v>
      </c>
      <c r="C2625" t="s">
        <v>271</v>
      </c>
      <c r="D2625" t="s">
        <v>215</v>
      </c>
      <c r="E2625" t="s">
        <v>122</v>
      </c>
      <c r="G2625" t="str">
        <f>[1]EF!A6</f>
        <v>VOC</v>
      </c>
      <c r="H2625" s="4">
        <f>[1]EF!BX6</f>
        <v>2.54</v>
      </c>
      <c r="I2625" t="s">
        <v>172</v>
      </c>
      <c r="N2625" s="2"/>
    </row>
    <row r="2626" spans="1:14" x14ac:dyDescent="0.35">
      <c r="A2626" t="s">
        <v>572</v>
      </c>
      <c r="B2626" t="s">
        <v>214</v>
      </c>
      <c r="C2626" t="s">
        <v>271</v>
      </c>
      <c r="D2626" t="s">
        <v>215</v>
      </c>
      <c r="E2626" t="s">
        <v>122</v>
      </c>
      <c r="G2626" t="str">
        <f>[1]EF!A7</f>
        <v>CO</v>
      </c>
      <c r="H2626" s="4">
        <f>[1]EF!BX7</f>
        <v>22.21</v>
      </c>
      <c r="I2626" t="s">
        <v>172</v>
      </c>
      <c r="N2626" s="2"/>
    </row>
    <row r="2627" spans="1:14" x14ac:dyDescent="0.35">
      <c r="A2627" t="s">
        <v>572</v>
      </c>
      <c r="B2627" t="s">
        <v>214</v>
      </c>
      <c r="C2627" t="s">
        <v>271</v>
      </c>
      <c r="D2627" t="s">
        <v>215</v>
      </c>
      <c r="E2627" t="s">
        <v>122</v>
      </c>
      <c r="G2627" t="str">
        <f>[1]EF!A8</f>
        <v>NOx</v>
      </c>
      <c r="H2627" s="4">
        <f>[1]EF!BX8</f>
        <v>36.4</v>
      </c>
      <c r="I2627" t="s">
        <v>172</v>
      </c>
      <c r="N2627" s="2"/>
    </row>
    <row r="2628" spans="1:14" x14ac:dyDescent="0.35">
      <c r="A2628" t="s">
        <v>572</v>
      </c>
      <c r="B2628" t="s">
        <v>214</v>
      </c>
      <c r="C2628" t="s">
        <v>271</v>
      </c>
      <c r="D2628" t="s">
        <v>215</v>
      </c>
      <c r="E2628" t="s">
        <v>122</v>
      </c>
      <c r="G2628" t="str">
        <f>[1]EF!A9</f>
        <v>PM10</v>
      </c>
      <c r="H2628" s="4">
        <f>[1]EF!BX9</f>
        <v>3.5070000000000001</v>
      </c>
      <c r="I2628" t="s">
        <v>172</v>
      </c>
      <c r="N2628" s="2"/>
    </row>
    <row r="2629" spans="1:14" x14ac:dyDescent="0.35">
      <c r="A2629" t="s">
        <v>572</v>
      </c>
      <c r="B2629" t="s">
        <v>214</v>
      </c>
      <c r="C2629" t="s">
        <v>271</v>
      </c>
      <c r="D2629" t="s">
        <v>215</v>
      </c>
      <c r="E2629" t="s">
        <v>122</v>
      </c>
      <c r="G2629" t="str">
        <f>[1]EF!A10</f>
        <v>PM2.5</v>
      </c>
      <c r="H2629" s="4">
        <f>[1]EF!BX10</f>
        <v>3.5070000000000001</v>
      </c>
      <c r="I2629" t="s">
        <v>172</v>
      </c>
      <c r="N2629" s="2"/>
    </row>
    <row r="2630" spans="1:14" x14ac:dyDescent="0.35">
      <c r="A2630" t="s">
        <v>572</v>
      </c>
      <c r="B2630" t="s">
        <v>214</v>
      </c>
      <c r="C2630" t="s">
        <v>271</v>
      </c>
      <c r="D2630" t="s">
        <v>215</v>
      </c>
      <c r="E2630" t="s">
        <v>122</v>
      </c>
      <c r="G2630" t="str">
        <f>[1]EF!A11</f>
        <v>SOx</v>
      </c>
      <c r="H2630" s="4">
        <f>[1]EF!BX11</f>
        <v>0.26856561546286878</v>
      </c>
      <c r="I2630" t="s">
        <v>172</v>
      </c>
      <c r="N2630" s="2"/>
    </row>
    <row r="2631" spans="1:14" x14ac:dyDescent="0.35">
      <c r="A2631" t="s">
        <v>572</v>
      </c>
      <c r="B2631" t="s">
        <v>214</v>
      </c>
      <c r="C2631" t="s">
        <v>271</v>
      </c>
      <c r="D2631" t="s">
        <v>215</v>
      </c>
      <c r="E2631" t="s">
        <v>122</v>
      </c>
      <c r="G2631" t="str">
        <f>[1]EF!A12</f>
        <v>BC</v>
      </c>
      <c r="H2631" s="4">
        <f>[1]EF!BX12</f>
        <v>0.57865500000000003</v>
      </c>
      <c r="I2631" t="s">
        <v>172</v>
      </c>
      <c r="N2631" s="2"/>
    </row>
    <row r="2632" spans="1:14" x14ac:dyDescent="0.35">
      <c r="A2632" t="s">
        <v>572</v>
      </c>
      <c r="B2632" t="s">
        <v>214</v>
      </c>
      <c r="C2632" t="s">
        <v>271</v>
      </c>
      <c r="D2632" t="s">
        <v>215</v>
      </c>
      <c r="E2632" t="s">
        <v>122</v>
      </c>
      <c r="G2632" t="str">
        <f>[1]EF!A13</f>
        <v>OC</v>
      </c>
      <c r="H2632" s="4">
        <f>[1]EF!BX13</f>
        <v>1.5009959999999998</v>
      </c>
      <c r="I2632" t="s">
        <v>172</v>
      </c>
      <c r="N2632" s="2"/>
    </row>
    <row r="2633" spans="1:14" x14ac:dyDescent="0.35">
      <c r="A2633" t="s">
        <v>572</v>
      </c>
      <c r="B2633" t="s">
        <v>214</v>
      </c>
      <c r="C2633" t="s">
        <v>271</v>
      </c>
      <c r="D2633" t="s">
        <v>215</v>
      </c>
      <c r="E2633" t="s">
        <v>122</v>
      </c>
      <c r="G2633" t="str">
        <f>[1]EF!A14</f>
        <v>CH4</v>
      </c>
      <c r="H2633" s="4">
        <f>[1]EF!BX14</f>
        <v>1.06</v>
      </c>
      <c r="I2633" t="s">
        <v>172</v>
      </c>
      <c r="N2633" s="2"/>
    </row>
    <row r="2634" spans="1:14" x14ac:dyDescent="0.35">
      <c r="A2634" t="s">
        <v>572</v>
      </c>
      <c r="B2634" t="s">
        <v>214</v>
      </c>
      <c r="C2634" t="s">
        <v>271</v>
      </c>
      <c r="D2634" t="s">
        <v>215</v>
      </c>
      <c r="E2634" t="s">
        <v>122</v>
      </c>
      <c r="G2634" t="str">
        <f>[1]EF!A15</f>
        <v>N2O</v>
      </c>
      <c r="H2634" s="4">
        <f>[1]EF!BX15</f>
        <v>0.75</v>
      </c>
      <c r="I2634" t="s">
        <v>172</v>
      </c>
      <c r="N2634" s="2"/>
    </row>
    <row r="2635" spans="1:14" x14ac:dyDescent="0.35">
      <c r="A2635" t="s">
        <v>572</v>
      </c>
      <c r="B2635" t="s">
        <v>214</v>
      </c>
      <c r="C2635" t="s">
        <v>271</v>
      </c>
      <c r="D2635" t="s">
        <v>215</v>
      </c>
      <c r="E2635" t="s">
        <v>122</v>
      </c>
      <c r="G2635" t="str">
        <f>[1]EF!A16</f>
        <v>CO2</v>
      </c>
      <c r="H2635" s="4">
        <f>[1]EF!BX16</f>
        <v>60873.708109661638</v>
      </c>
      <c r="I2635" t="s">
        <v>172</v>
      </c>
      <c r="N2635" s="2"/>
    </row>
    <row r="2636" spans="1:14" x14ac:dyDescent="0.35">
      <c r="A2636" t="s">
        <v>572</v>
      </c>
      <c r="B2636" t="s">
        <v>214</v>
      </c>
      <c r="C2636" t="s">
        <v>271</v>
      </c>
      <c r="D2636" t="s">
        <v>215</v>
      </c>
      <c r="E2636" t="s">
        <v>122</v>
      </c>
      <c r="G2636" t="str">
        <f>[1]EF!A17</f>
        <v>Biogenic CO2</v>
      </c>
      <c r="H2636" s="4">
        <f>[1]EF!BX17</f>
        <v>-60919.440871566396</v>
      </c>
      <c r="I2636" t="s">
        <v>172</v>
      </c>
      <c r="N2636" s="2"/>
    </row>
    <row r="2637" spans="1:14" x14ac:dyDescent="0.35">
      <c r="A2637" t="s">
        <v>572</v>
      </c>
      <c r="B2637" t="s">
        <v>216</v>
      </c>
      <c r="C2637" t="s">
        <v>216</v>
      </c>
      <c r="D2637" t="s">
        <v>120</v>
      </c>
      <c r="E2637" t="s">
        <v>202</v>
      </c>
      <c r="F2637" t="s">
        <v>217</v>
      </c>
      <c r="G2637" t="s">
        <v>537</v>
      </c>
      <c r="H2637" s="4"/>
      <c r="N2637" s="2"/>
    </row>
    <row r="2638" spans="1:14" x14ac:dyDescent="0.35">
      <c r="A2638" t="s">
        <v>572</v>
      </c>
      <c r="B2638" t="s">
        <v>216</v>
      </c>
      <c r="C2638" t="s">
        <v>216</v>
      </c>
      <c r="D2638" t="s">
        <v>120</v>
      </c>
      <c r="E2638" t="s">
        <v>202</v>
      </c>
      <c r="F2638" t="s">
        <v>217</v>
      </c>
      <c r="G2638" t="str">
        <f>[1]EtOH!B511</f>
        <v xml:space="preserve">     Total energy</v>
      </c>
      <c r="H2638" s="4">
        <f ca="1">[1]EtOH!BU511</f>
        <v>427446.15599766321</v>
      </c>
      <c r="I2638" t="s">
        <v>125</v>
      </c>
      <c r="J2638" t="s">
        <v>218</v>
      </c>
      <c r="N2638" s="2"/>
    </row>
    <row r="2639" spans="1:14" x14ac:dyDescent="0.35">
      <c r="A2639" t="s">
        <v>572</v>
      </c>
      <c r="B2639" t="s">
        <v>216</v>
      </c>
      <c r="C2639" t="s">
        <v>216</v>
      </c>
      <c r="D2639" t="s">
        <v>120</v>
      </c>
      <c r="E2639" t="s">
        <v>202</v>
      </c>
      <c r="F2639" t="s">
        <v>217</v>
      </c>
      <c r="G2639" t="str">
        <f>[1]EtOH!B512</f>
        <v xml:space="preserve">     Fossil fuels</v>
      </c>
      <c r="H2639" s="4">
        <f ca="1">[1]EtOH!BU512</f>
        <v>420626.67749336234</v>
      </c>
      <c r="I2639" t="s">
        <v>125</v>
      </c>
      <c r="N2639" s="2"/>
    </row>
    <row r="2640" spans="1:14" x14ac:dyDescent="0.35">
      <c r="A2640" t="s">
        <v>572</v>
      </c>
      <c r="B2640" t="s">
        <v>216</v>
      </c>
      <c r="C2640" t="s">
        <v>216</v>
      </c>
      <c r="D2640" t="s">
        <v>120</v>
      </c>
      <c r="E2640" t="s">
        <v>202</v>
      </c>
      <c r="F2640" t="s">
        <v>217</v>
      </c>
      <c r="G2640" t="str">
        <f>[1]EtOH!B513</f>
        <v xml:space="preserve">     Coal</v>
      </c>
      <c r="H2640" s="4">
        <f ca="1">[1]EtOH!BU513</f>
        <v>3597.4841812365144</v>
      </c>
      <c r="I2640" t="s">
        <v>125</v>
      </c>
      <c r="N2640" s="2"/>
    </row>
    <row r="2641" spans="1:14" x14ac:dyDescent="0.35">
      <c r="A2641" t="s">
        <v>572</v>
      </c>
      <c r="B2641" t="s">
        <v>216</v>
      </c>
      <c r="C2641" t="s">
        <v>216</v>
      </c>
      <c r="D2641" t="s">
        <v>120</v>
      </c>
      <c r="E2641" t="s">
        <v>202</v>
      </c>
      <c r="F2641" t="s">
        <v>217</v>
      </c>
      <c r="G2641" t="str">
        <f>[1]EtOH!B514</f>
        <v xml:space="preserve">     Natural gas</v>
      </c>
      <c r="H2641" s="4">
        <f ca="1">[1]EtOH!BU514</f>
        <v>119384.93359854334</v>
      </c>
      <c r="I2641" t="s">
        <v>125</v>
      </c>
      <c r="N2641" s="2"/>
    </row>
    <row r="2642" spans="1:14" x14ac:dyDescent="0.35">
      <c r="A2642" t="s">
        <v>572</v>
      </c>
      <c r="B2642" t="s">
        <v>216</v>
      </c>
      <c r="C2642" t="s">
        <v>216</v>
      </c>
      <c r="D2642" t="s">
        <v>120</v>
      </c>
      <c r="E2642" t="s">
        <v>202</v>
      </c>
      <c r="F2642" t="s">
        <v>217</v>
      </c>
      <c r="G2642" t="str">
        <f>[1]EtOH!B515</f>
        <v xml:space="preserve">     Petroleum</v>
      </c>
      <c r="H2642" s="4">
        <f ca="1">[1]EtOH!BU515</f>
        <v>297644.25971358246</v>
      </c>
      <c r="I2642" t="s">
        <v>125</v>
      </c>
      <c r="N2642" s="2"/>
    </row>
    <row r="2643" spans="1:14" x14ac:dyDescent="0.35">
      <c r="A2643" t="s">
        <v>572</v>
      </c>
      <c r="B2643" t="s">
        <v>216</v>
      </c>
      <c r="C2643" t="s">
        <v>216</v>
      </c>
      <c r="D2643" t="s">
        <v>120</v>
      </c>
      <c r="E2643" t="s">
        <v>202</v>
      </c>
      <c r="F2643" t="s">
        <v>217</v>
      </c>
      <c r="G2643" t="str">
        <f>[1]EtOH!B516</f>
        <v>Water consumption, gallons/mmBtu of fuel throughput</v>
      </c>
      <c r="H2643" s="4">
        <f ca="1">[1]EtOH!BU516</f>
        <v>22.840032052130578</v>
      </c>
      <c r="I2643" t="s">
        <v>126</v>
      </c>
      <c r="N2643" s="2"/>
    </row>
    <row r="2644" spans="1:14" x14ac:dyDescent="0.35">
      <c r="A2644" t="s">
        <v>572</v>
      </c>
      <c r="B2644" t="s">
        <v>216</v>
      </c>
      <c r="C2644" t="s">
        <v>216</v>
      </c>
      <c r="D2644" t="s">
        <v>120</v>
      </c>
      <c r="E2644" t="s">
        <v>202</v>
      </c>
      <c r="F2644" t="s">
        <v>217</v>
      </c>
      <c r="G2644" t="str">
        <f>[1]EtOH!B517</f>
        <v>Total Emissions: grams/mmBtu of fuel throughput, except as noted</v>
      </c>
      <c r="H2644" s="4"/>
      <c r="N2644" s="2"/>
    </row>
    <row r="2645" spans="1:14" x14ac:dyDescent="0.35">
      <c r="A2645" t="s">
        <v>572</v>
      </c>
      <c r="B2645" t="s">
        <v>216</v>
      </c>
      <c r="C2645" t="s">
        <v>216</v>
      </c>
      <c r="D2645" t="s">
        <v>120</v>
      </c>
      <c r="E2645" t="s">
        <v>202</v>
      </c>
      <c r="F2645" t="s">
        <v>217</v>
      </c>
      <c r="G2645" t="str">
        <f>[1]EtOH!B518</f>
        <v xml:space="preserve">     VOC</v>
      </c>
      <c r="H2645" s="4">
        <f ca="1">[1]EtOH!BU518</f>
        <v>16.798979314555609</v>
      </c>
      <c r="I2645" t="s">
        <v>127</v>
      </c>
      <c r="N2645" s="2"/>
    </row>
    <row r="2646" spans="1:14" x14ac:dyDescent="0.35">
      <c r="A2646" t="s">
        <v>572</v>
      </c>
      <c r="B2646" t="s">
        <v>216</v>
      </c>
      <c r="C2646" t="s">
        <v>216</v>
      </c>
      <c r="D2646" t="s">
        <v>120</v>
      </c>
      <c r="E2646" t="s">
        <v>202</v>
      </c>
      <c r="F2646" t="s">
        <v>217</v>
      </c>
      <c r="G2646" t="str">
        <f>[1]EtOH!B519</f>
        <v xml:space="preserve">     CO</v>
      </c>
      <c r="H2646" s="4">
        <f ca="1">[1]EtOH!BU519</f>
        <v>68.550895259772275</v>
      </c>
      <c r="I2646" t="s">
        <v>127</v>
      </c>
      <c r="N2646" s="2"/>
    </row>
    <row r="2647" spans="1:14" x14ac:dyDescent="0.35">
      <c r="A2647" t="s">
        <v>572</v>
      </c>
      <c r="B2647" t="s">
        <v>216</v>
      </c>
      <c r="C2647" t="s">
        <v>216</v>
      </c>
      <c r="D2647" t="s">
        <v>120</v>
      </c>
      <c r="E2647" t="s">
        <v>202</v>
      </c>
      <c r="F2647" t="s">
        <v>217</v>
      </c>
      <c r="G2647" t="str">
        <f>[1]EtOH!B520</f>
        <v xml:space="preserve">     NOx</v>
      </c>
      <c r="H2647" s="4">
        <f ca="1">[1]EtOH!BU520</f>
        <v>89.722685877934254</v>
      </c>
      <c r="I2647" t="s">
        <v>127</v>
      </c>
      <c r="N2647" s="2"/>
    </row>
    <row r="2648" spans="1:14" x14ac:dyDescent="0.35">
      <c r="A2648" t="s">
        <v>572</v>
      </c>
      <c r="B2648" t="s">
        <v>216</v>
      </c>
      <c r="C2648" t="s">
        <v>216</v>
      </c>
      <c r="D2648" t="s">
        <v>120</v>
      </c>
      <c r="E2648" t="s">
        <v>202</v>
      </c>
      <c r="F2648" t="s">
        <v>217</v>
      </c>
      <c r="G2648" t="str">
        <f>[1]EtOH!B521</f>
        <v xml:space="preserve">     PM10</v>
      </c>
      <c r="H2648" s="4">
        <f ca="1">[1]EtOH!BU521</f>
        <v>6.615764335790737</v>
      </c>
      <c r="I2648" t="s">
        <v>127</v>
      </c>
      <c r="N2648" s="2"/>
    </row>
    <row r="2649" spans="1:14" x14ac:dyDescent="0.35">
      <c r="A2649" t="s">
        <v>572</v>
      </c>
      <c r="B2649" t="s">
        <v>216</v>
      </c>
      <c r="C2649" t="s">
        <v>216</v>
      </c>
      <c r="D2649" t="s">
        <v>120</v>
      </c>
      <c r="E2649" t="s">
        <v>202</v>
      </c>
      <c r="F2649" t="s">
        <v>217</v>
      </c>
      <c r="G2649" t="str">
        <f>[1]EtOH!B522</f>
        <v xml:space="preserve">     PM2.5</v>
      </c>
      <c r="H2649" s="4">
        <f ca="1">[1]EtOH!BU522</f>
        <v>5.2710914078297781</v>
      </c>
      <c r="I2649" t="s">
        <v>127</v>
      </c>
      <c r="N2649" s="2"/>
    </row>
    <row r="2650" spans="1:14" x14ac:dyDescent="0.35">
      <c r="A2650" t="s">
        <v>572</v>
      </c>
      <c r="B2650" t="s">
        <v>216</v>
      </c>
      <c r="C2650" t="s">
        <v>216</v>
      </c>
      <c r="D2650" t="s">
        <v>120</v>
      </c>
      <c r="E2650" t="s">
        <v>202</v>
      </c>
      <c r="F2650" t="s">
        <v>217</v>
      </c>
      <c r="G2650" t="str">
        <f>[1]EtOH!B523</f>
        <v xml:space="preserve">     SOx</v>
      </c>
      <c r="H2650" s="4">
        <f ca="1">[1]EtOH!BU523</f>
        <v>19.579806474313738</v>
      </c>
      <c r="I2650" t="s">
        <v>127</v>
      </c>
      <c r="N2650" s="2"/>
    </row>
    <row r="2651" spans="1:14" x14ac:dyDescent="0.35">
      <c r="A2651" t="s">
        <v>572</v>
      </c>
      <c r="B2651" t="s">
        <v>216</v>
      </c>
      <c r="C2651" t="s">
        <v>216</v>
      </c>
      <c r="D2651" t="s">
        <v>120</v>
      </c>
      <c r="E2651" t="s">
        <v>202</v>
      </c>
      <c r="F2651" t="s">
        <v>217</v>
      </c>
      <c r="G2651" t="str">
        <f>[1]EtOH!B524</f>
        <v xml:space="preserve">     BC</v>
      </c>
      <c r="H2651" s="4">
        <f ca="1">[1]EtOH!BU524</f>
        <v>2.1357080977753791</v>
      </c>
      <c r="I2651" t="s">
        <v>127</v>
      </c>
      <c r="N2651" s="2"/>
    </row>
    <row r="2652" spans="1:14" x14ac:dyDescent="0.35">
      <c r="A2652" t="s">
        <v>572</v>
      </c>
      <c r="B2652" t="s">
        <v>216</v>
      </c>
      <c r="C2652" t="s">
        <v>216</v>
      </c>
      <c r="D2652" t="s">
        <v>120</v>
      </c>
      <c r="E2652" t="s">
        <v>202</v>
      </c>
      <c r="F2652" t="s">
        <v>217</v>
      </c>
      <c r="G2652" t="str">
        <f>[1]EtOH!B525</f>
        <v xml:space="preserve">     OC</v>
      </c>
      <c r="H2652" s="4">
        <f ca="1">[1]EtOH!BU525</f>
        <v>0.90545257757103403</v>
      </c>
      <c r="I2652" t="s">
        <v>127</v>
      </c>
      <c r="N2652" s="2"/>
    </row>
    <row r="2653" spans="1:14" x14ac:dyDescent="0.35">
      <c r="A2653" t="s">
        <v>572</v>
      </c>
      <c r="B2653" t="s">
        <v>216</v>
      </c>
      <c r="C2653" t="s">
        <v>216</v>
      </c>
      <c r="D2653" t="s">
        <v>120</v>
      </c>
      <c r="E2653" t="s">
        <v>202</v>
      </c>
      <c r="F2653" t="s">
        <v>217</v>
      </c>
      <c r="G2653" t="str">
        <f>[1]EtOH!B526</f>
        <v xml:space="preserve">     CH4</v>
      </c>
      <c r="H2653" s="4">
        <f ca="1">[1]EtOH!BU526</f>
        <v>74.707269069549596</v>
      </c>
      <c r="I2653" t="s">
        <v>127</v>
      </c>
      <c r="N2653" s="2"/>
    </row>
    <row r="2654" spans="1:14" x14ac:dyDescent="0.35">
      <c r="A2654" t="s">
        <v>572</v>
      </c>
      <c r="B2654" t="s">
        <v>216</v>
      </c>
      <c r="C2654" t="s">
        <v>216</v>
      </c>
      <c r="D2654" t="s">
        <v>120</v>
      </c>
      <c r="E2654" t="s">
        <v>202</v>
      </c>
      <c r="F2654" t="s">
        <v>217</v>
      </c>
      <c r="G2654" t="str">
        <f>[1]EtOH!B527</f>
        <v xml:space="preserve">     N2O</v>
      </c>
      <c r="H2654" s="4">
        <f ca="1">[1]EtOH!BU527</f>
        <v>34.919916374424268</v>
      </c>
      <c r="I2654" t="s">
        <v>127</v>
      </c>
      <c r="N2654" s="2"/>
    </row>
    <row r="2655" spans="1:14" x14ac:dyDescent="0.35">
      <c r="A2655" t="s">
        <v>572</v>
      </c>
      <c r="B2655" t="s">
        <v>216</v>
      </c>
      <c r="C2655" t="s">
        <v>216</v>
      </c>
      <c r="D2655" t="s">
        <v>120</v>
      </c>
      <c r="E2655" t="s">
        <v>202</v>
      </c>
      <c r="F2655" t="s">
        <v>217</v>
      </c>
      <c r="G2655" t="str">
        <f>[1]EtOH!B528</f>
        <v xml:space="preserve">     CO2</v>
      </c>
      <c r="H2655" s="4">
        <f ca="1">[1]EtOH!BU528</f>
        <v>31073.535933519062</v>
      </c>
      <c r="I2655" t="s">
        <v>127</v>
      </c>
      <c r="N2655" s="2"/>
    </row>
    <row r="2656" spans="1:14" x14ac:dyDescent="0.35">
      <c r="A2656" t="s">
        <v>572</v>
      </c>
      <c r="B2656" t="s">
        <v>216</v>
      </c>
      <c r="C2656" t="s">
        <v>216</v>
      </c>
      <c r="D2656" t="s">
        <v>120</v>
      </c>
      <c r="E2656" t="s">
        <v>202</v>
      </c>
      <c r="F2656" t="s">
        <v>217</v>
      </c>
      <c r="G2656" t="str">
        <f>[1]EtOH!B529</f>
        <v xml:space="preserve">     Misc. CO2</v>
      </c>
      <c r="H2656" s="4">
        <f>[1]EtOH!BU529</f>
        <v>0</v>
      </c>
      <c r="I2656" t="s">
        <v>127</v>
      </c>
      <c r="N2656" s="2"/>
    </row>
    <row r="2657" spans="1:14" x14ac:dyDescent="0.35">
      <c r="A2657" t="s">
        <v>572</v>
      </c>
      <c r="B2657" t="s">
        <v>216</v>
      </c>
      <c r="C2657" t="s">
        <v>216</v>
      </c>
      <c r="D2657" t="s">
        <v>120</v>
      </c>
      <c r="E2657" t="s">
        <v>202</v>
      </c>
      <c r="F2657" t="s">
        <v>217</v>
      </c>
      <c r="G2657" t="str">
        <f>[1]EtOH!B530</f>
        <v xml:space="preserve">     VOC from bulk terminal</v>
      </c>
      <c r="H2657" s="4">
        <f>[1]EtOH!BU530</f>
        <v>0</v>
      </c>
      <c r="I2657" t="s">
        <v>127</v>
      </c>
      <c r="N2657" s="2"/>
    </row>
    <row r="2658" spans="1:14" x14ac:dyDescent="0.35">
      <c r="A2658" t="s">
        <v>572</v>
      </c>
      <c r="B2658" t="s">
        <v>216</v>
      </c>
      <c r="C2658" t="s">
        <v>216</v>
      </c>
      <c r="D2658" t="s">
        <v>120</v>
      </c>
      <c r="E2658" t="s">
        <v>202</v>
      </c>
      <c r="F2658" t="s">
        <v>217</v>
      </c>
      <c r="G2658" t="str">
        <f>[1]EtOH!B531</f>
        <v xml:space="preserve">     VOC from refueling station</v>
      </c>
      <c r="H2658" s="4">
        <f>[1]EtOH!BU531</f>
        <v>0</v>
      </c>
      <c r="I2658" t="s">
        <v>127</v>
      </c>
      <c r="N2658" s="2"/>
    </row>
    <row r="2659" spans="1:14" x14ac:dyDescent="0.35">
      <c r="A2659" t="s">
        <v>572</v>
      </c>
      <c r="B2659" t="s">
        <v>216</v>
      </c>
      <c r="C2659" t="s">
        <v>216</v>
      </c>
      <c r="D2659" t="s">
        <v>120</v>
      </c>
      <c r="E2659" t="s">
        <v>202</v>
      </c>
      <c r="F2659" t="s">
        <v>217</v>
      </c>
      <c r="G2659" t="str">
        <f>[1]EtOH!B532</f>
        <v>Urban emissions: grams/mmBtu of fuel throughput, except as noted</v>
      </c>
      <c r="H2659" s="4"/>
      <c r="N2659" s="2"/>
    </row>
    <row r="2660" spans="1:14" x14ac:dyDescent="0.35">
      <c r="A2660" t="s">
        <v>572</v>
      </c>
      <c r="B2660" t="s">
        <v>216</v>
      </c>
      <c r="C2660" t="s">
        <v>216</v>
      </c>
      <c r="D2660" t="s">
        <v>120</v>
      </c>
      <c r="E2660" t="s">
        <v>202</v>
      </c>
      <c r="F2660" t="s">
        <v>217</v>
      </c>
      <c r="G2660" t="str">
        <f>[1]EtOH!B533</f>
        <v xml:space="preserve">     VOC</v>
      </c>
      <c r="H2660" s="4">
        <f ca="1">[1]EtOH!BU533</f>
        <v>0.87940621925478801</v>
      </c>
      <c r="I2660" t="s">
        <v>127</v>
      </c>
      <c r="N2660" s="2"/>
    </row>
    <row r="2661" spans="1:14" x14ac:dyDescent="0.35">
      <c r="A2661" t="s">
        <v>572</v>
      </c>
      <c r="B2661" t="s">
        <v>216</v>
      </c>
      <c r="C2661" t="s">
        <v>216</v>
      </c>
      <c r="D2661" t="s">
        <v>120</v>
      </c>
      <c r="E2661" t="s">
        <v>202</v>
      </c>
      <c r="F2661" t="s">
        <v>217</v>
      </c>
      <c r="G2661" t="str">
        <f>[1]EtOH!B534</f>
        <v xml:space="preserve">     CO</v>
      </c>
      <c r="H2661" s="4">
        <f ca="1">[1]EtOH!BU534</f>
        <v>1.8972836040887595</v>
      </c>
      <c r="I2661" t="s">
        <v>127</v>
      </c>
      <c r="N2661" s="2"/>
    </row>
    <row r="2662" spans="1:14" x14ac:dyDescent="0.35">
      <c r="A2662" t="s">
        <v>572</v>
      </c>
      <c r="B2662" t="s">
        <v>216</v>
      </c>
      <c r="C2662" t="s">
        <v>216</v>
      </c>
      <c r="D2662" t="s">
        <v>120</v>
      </c>
      <c r="E2662" t="s">
        <v>202</v>
      </c>
      <c r="F2662" t="s">
        <v>217</v>
      </c>
      <c r="G2662" t="str">
        <f>[1]EtOH!B535</f>
        <v xml:space="preserve">     NOx</v>
      </c>
      <c r="H2662" s="4">
        <f ca="1">[1]EtOH!BU535</f>
        <v>2.1833236515894683</v>
      </c>
      <c r="I2662" t="s">
        <v>127</v>
      </c>
      <c r="N2662" s="2"/>
    </row>
    <row r="2663" spans="1:14" x14ac:dyDescent="0.35">
      <c r="A2663" t="s">
        <v>572</v>
      </c>
      <c r="B2663" t="s">
        <v>216</v>
      </c>
      <c r="C2663" t="s">
        <v>216</v>
      </c>
      <c r="D2663" t="s">
        <v>120</v>
      </c>
      <c r="E2663" t="s">
        <v>202</v>
      </c>
      <c r="F2663" t="s">
        <v>217</v>
      </c>
      <c r="G2663" t="str">
        <f>[1]EtOH!B536</f>
        <v xml:space="preserve">     PM10</v>
      </c>
      <c r="H2663" s="4">
        <f ca="1">[1]EtOH!BU536</f>
        <v>0.2243342350402118</v>
      </c>
      <c r="I2663" t="s">
        <v>127</v>
      </c>
      <c r="N2663" s="2"/>
    </row>
    <row r="2664" spans="1:14" x14ac:dyDescent="0.35">
      <c r="A2664" t="s">
        <v>572</v>
      </c>
      <c r="B2664" t="s">
        <v>216</v>
      </c>
      <c r="C2664" t="s">
        <v>216</v>
      </c>
      <c r="D2664" t="s">
        <v>120</v>
      </c>
      <c r="E2664" t="s">
        <v>202</v>
      </c>
      <c r="F2664" t="s">
        <v>217</v>
      </c>
      <c r="G2664" t="str">
        <f>[1]EtOH!B537</f>
        <v xml:space="preserve">     PM2.5</v>
      </c>
      <c r="H2664" s="4">
        <f ca="1">[1]EtOH!BU537</f>
        <v>0.16583949217451741</v>
      </c>
      <c r="I2664" t="s">
        <v>127</v>
      </c>
      <c r="N2664" s="2"/>
    </row>
    <row r="2665" spans="1:14" x14ac:dyDescent="0.35">
      <c r="A2665" t="s">
        <v>572</v>
      </c>
      <c r="B2665" t="s">
        <v>216</v>
      </c>
      <c r="C2665" t="s">
        <v>216</v>
      </c>
      <c r="D2665" t="s">
        <v>120</v>
      </c>
      <c r="E2665" t="s">
        <v>202</v>
      </c>
      <c r="F2665" t="s">
        <v>217</v>
      </c>
      <c r="G2665" t="str">
        <f>[1]EtOH!B538</f>
        <v xml:space="preserve">     SOx</v>
      </c>
      <c r="H2665" s="4">
        <f ca="1">[1]EtOH!BU538</f>
        <v>0.59579895268616889</v>
      </c>
      <c r="I2665" t="s">
        <v>127</v>
      </c>
      <c r="N2665" s="2"/>
    </row>
    <row r="2666" spans="1:14" x14ac:dyDescent="0.35">
      <c r="A2666" t="s">
        <v>572</v>
      </c>
      <c r="B2666" t="s">
        <v>216</v>
      </c>
      <c r="C2666" t="s">
        <v>216</v>
      </c>
      <c r="D2666" t="s">
        <v>120</v>
      </c>
      <c r="E2666" t="s">
        <v>202</v>
      </c>
      <c r="F2666" t="s">
        <v>217</v>
      </c>
      <c r="G2666" t="str">
        <f>[1]EtOH!B539</f>
        <v xml:space="preserve">     BC</v>
      </c>
      <c r="H2666" s="4">
        <f ca="1">[1]EtOH!BU539</f>
        <v>2.0343374486531673E-2</v>
      </c>
      <c r="I2666" t="s">
        <v>127</v>
      </c>
      <c r="N2666" s="2"/>
    </row>
    <row r="2667" spans="1:14" x14ac:dyDescent="0.35">
      <c r="A2667" t="s">
        <v>572</v>
      </c>
      <c r="B2667" t="s">
        <v>216</v>
      </c>
      <c r="C2667" t="s">
        <v>216</v>
      </c>
      <c r="D2667" t="s">
        <v>120</v>
      </c>
      <c r="E2667" t="s">
        <v>202</v>
      </c>
      <c r="F2667" t="s">
        <v>217</v>
      </c>
      <c r="G2667" t="str">
        <f>[1]EtOH!B540</f>
        <v xml:space="preserve">     OC</v>
      </c>
      <c r="H2667" s="4">
        <f ca="1">[1]EtOH!BU540</f>
        <v>3.743186325743577E-2</v>
      </c>
      <c r="I2667" t="s">
        <v>127</v>
      </c>
      <c r="N2667" s="2"/>
    </row>
    <row r="2668" spans="1:14" x14ac:dyDescent="0.35">
      <c r="A2668" t="s">
        <v>572</v>
      </c>
      <c r="B2668" t="s">
        <v>219</v>
      </c>
      <c r="C2668" t="s">
        <v>219</v>
      </c>
      <c r="D2668" t="s">
        <v>120</v>
      </c>
      <c r="E2668" t="s">
        <v>202</v>
      </c>
      <c r="F2668" t="s">
        <v>220</v>
      </c>
      <c r="G2668" t="s">
        <v>537</v>
      </c>
      <c r="H2668" s="4"/>
      <c r="N2668" s="2"/>
    </row>
    <row r="2669" spans="1:14" x14ac:dyDescent="0.35">
      <c r="A2669" t="s">
        <v>572</v>
      </c>
      <c r="B2669" t="s">
        <v>219</v>
      </c>
      <c r="C2669" t="s">
        <v>219</v>
      </c>
      <c r="D2669" t="s">
        <v>120</v>
      </c>
      <c r="E2669" t="s">
        <v>202</v>
      </c>
      <c r="F2669" t="s">
        <v>220</v>
      </c>
      <c r="G2669" t="str">
        <f>[1]EtOH!B511</f>
        <v xml:space="preserve">     Total energy</v>
      </c>
      <c r="H2669" s="4">
        <f ca="1">[1]EtOH!CJ511</f>
        <v>564142.35684222879</v>
      </c>
      <c r="I2669" t="s">
        <v>125</v>
      </c>
      <c r="J2669" t="s">
        <v>218</v>
      </c>
      <c r="N2669" s="2"/>
    </row>
    <row r="2670" spans="1:14" x14ac:dyDescent="0.35">
      <c r="A2670" t="s">
        <v>572</v>
      </c>
      <c r="B2670" t="s">
        <v>219</v>
      </c>
      <c r="C2670" t="s">
        <v>219</v>
      </c>
      <c r="D2670" t="s">
        <v>120</v>
      </c>
      <c r="E2670" t="s">
        <v>202</v>
      </c>
      <c r="F2670" t="s">
        <v>220</v>
      </c>
      <c r="G2670" t="str">
        <f>[1]EtOH!B512</f>
        <v xml:space="preserve">     Fossil fuels</v>
      </c>
      <c r="H2670" s="4">
        <f ca="1">[1]EtOH!CJ512</f>
        <v>555743.93651749648</v>
      </c>
      <c r="I2670" t="s">
        <v>125</v>
      </c>
      <c r="N2670" s="2"/>
    </row>
    <row r="2671" spans="1:14" x14ac:dyDescent="0.35">
      <c r="A2671" t="s">
        <v>572</v>
      </c>
      <c r="B2671" t="s">
        <v>219</v>
      </c>
      <c r="C2671" t="s">
        <v>219</v>
      </c>
      <c r="D2671" t="s">
        <v>120</v>
      </c>
      <c r="E2671" t="s">
        <v>202</v>
      </c>
      <c r="F2671" t="s">
        <v>220</v>
      </c>
      <c r="G2671" t="str">
        <f>[1]EtOH!B513</f>
        <v xml:space="preserve">     Coal</v>
      </c>
      <c r="H2671" s="4">
        <f ca="1">[1]EtOH!CJ513</f>
        <v>4509.8702056396451</v>
      </c>
      <c r="I2671" t="s">
        <v>125</v>
      </c>
      <c r="N2671" s="2"/>
    </row>
    <row r="2672" spans="1:14" x14ac:dyDescent="0.35">
      <c r="A2672" t="s">
        <v>572</v>
      </c>
      <c r="B2672" t="s">
        <v>219</v>
      </c>
      <c r="C2672" t="s">
        <v>219</v>
      </c>
      <c r="D2672" t="s">
        <v>120</v>
      </c>
      <c r="E2672" t="s">
        <v>202</v>
      </c>
      <c r="F2672" t="s">
        <v>220</v>
      </c>
      <c r="G2672" t="str">
        <f>[1]EtOH!B514</f>
        <v xml:space="preserve">     Natural gas</v>
      </c>
      <c r="H2672" s="4">
        <f ca="1">[1]EtOH!CJ514</f>
        <v>156483.8136750416</v>
      </c>
      <c r="I2672" t="s">
        <v>125</v>
      </c>
      <c r="N2672" s="2"/>
    </row>
    <row r="2673" spans="1:14" x14ac:dyDescent="0.35">
      <c r="A2673" t="s">
        <v>572</v>
      </c>
      <c r="B2673" t="s">
        <v>219</v>
      </c>
      <c r="C2673" t="s">
        <v>219</v>
      </c>
      <c r="D2673" t="s">
        <v>120</v>
      </c>
      <c r="E2673" t="s">
        <v>202</v>
      </c>
      <c r="F2673" t="s">
        <v>220</v>
      </c>
      <c r="G2673" t="str">
        <f>[1]EtOH!B515</f>
        <v xml:space="preserve">     Petroleum</v>
      </c>
      <c r="H2673" s="4">
        <f ca="1">[1]EtOH!CJ515</f>
        <v>394750.25263681525</v>
      </c>
      <c r="I2673" t="s">
        <v>125</v>
      </c>
      <c r="N2673" s="2"/>
    </row>
    <row r="2674" spans="1:14" x14ac:dyDescent="0.35">
      <c r="A2674" t="s">
        <v>572</v>
      </c>
      <c r="B2674" t="s">
        <v>219</v>
      </c>
      <c r="C2674" t="s">
        <v>219</v>
      </c>
      <c r="D2674" t="s">
        <v>120</v>
      </c>
      <c r="E2674" t="s">
        <v>202</v>
      </c>
      <c r="F2674" t="s">
        <v>220</v>
      </c>
      <c r="G2674" t="str">
        <f>[1]EtOH!B516</f>
        <v>Water consumption, gallons/mmBtu of fuel throughput</v>
      </c>
      <c r="H2674" s="4">
        <f ca="1">[1]EtOH!CJ516</f>
        <v>27.099800804550988</v>
      </c>
      <c r="I2674" t="s">
        <v>126</v>
      </c>
      <c r="N2674" s="2"/>
    </row>
    <row r="2675" spans="1:14" x14ac:dyDescent="0.35">
      <c r="A2675" t="s">
        <v>572</v>
      </c>
      <c r="B2675" t="s">
        <v>219</v>
      </c>
      <c r="C2675" t="s">
        <v>219</v>
      </c>
      <c r="D2675" t="s">
        <v>120</v>
      </c>
      <c r="E2675" t="s">
        <v>202</v>
      </c>
      <c r="F2675" t="s">
        <v>220</v>
      </c>
      <c r="G2675" t="str">
        <f>[1]EtOH!B517</f>
        <v>Total Emissions: grams/mmBtu of fuel throughput, except as noted</v>
      </c>
      <c r="H2675" s="4">
        <f>[1]EtOH!CJ517</f>
        <v>0</v>
      </c>
      <c r="N2675" s="2"/>
    </row>
    <row r="2676" spans="1:14" x14ac:dyDescent="0.35">
      <c r="A2676" t="s">
        <v>572</v>
      </c>
      <c r="B2676" t="s">
        <v>219</v>
      </c>
      <c r="C2676" t="s">
        <v>219</v>
      </c>
      <c r="D2676" t="s">
        <v>120</v>
      </c>
      <c r="E2676" t="s">
        <v>202</v>
      </c>
      <c r="F2676" t="s">
        <v>220</v>
      </c>
      <c r="G2676" t="str">
        <f>[1]EtOH!B518</f>
        <v xml:space="preserve">     VOC</v>
      </c>
      <c r="H2676" s="4">
        <f ca="1">[1]EtOH!CJ518</f>
        <v>22.407770598189998</v>
      </c>
      <c r="I2676" t="s">
        <v>127</v>
      </c>
      <c r="N2676" s="2"/>
    </row>
    <row r="2677" spans="1:14" x14ac:dyDescent="0.35">
      <c r="A2677" t="s">
        <v>572</v>
      </c>
      <c r="B2677" t="s">
        <v>219</v>
      </c>
      <c r="C2677" t="s">
        <v>219</v>
      </c>
      <c r="D2677" t="s">
        <v>120</v>
      </c>
      <c r="E2677" t="s">
        <v>202</v>
      </c>
      <c r="F2677" t="s">
        <v>220</v>
      </c>
      <c r="G2677" t="str">
        <f>[1]EtOH!B519</f>
        <v xml:space="preserve">     CO</v>
      </c>
      <c r="H2677" s="4">
        <f ca="1">[1]EtOH!CJ519</f>
        <v>88.105356992562577</v>
      </c>
      <c r="I2677" t="s">
        <v>127</v>
      </c>
      <c r="N2677" s="2"/>
    </row>
    <row r="2678" spans="1:14" x14ac:dyDescent="0.35">
      <c r="A2678" t="s">
        <v>572</v>
      </c>
      <c r="B2678" t="s">
        <v>219</v>
      </c>
      <c r="C2678" t="s">
        <v>219</v>
      </c>
      <c r="D2678" t="s">
        <v>120</v>
      </c>
      <c r="E2678" t="s">
        <v>202</v>
      </c>
      <c r="F2678" t="s">
        <v>220</v>
      </c>
      <c r="G2678" t="str">
        <f>[1]EtOH!B520</f>
        <v xml:space="preserve">     NOx</v>
      </c>
      <c r="H2678" s="4">
        <f ca="1">[1]EtOH!CJ520</f>
        <v>118.73378263849689</v>
      </c>
      <c r="I2678" t="s">
        <v>127</v>
      </c>
      <c r="N2678" s="2"/>
    </row>
    <row r="2679" spans="1:14" x14ac:dyDescent="0.35">
      <c r="A2679" t="s">
        <v>572</v>
      </c>
      <c r="B2679" t="s">
        <v>219</v>
      </c>
      <c r="C2679" t="s">
        <v>219</v>
      </c>
      <c r="D2679" t="s">
        <v>120</v>
      </c>
      <c r="E2679" t="s">
        <v>202</v>
      </c>
      <c r="F2679" t="s">
        <v>220</v>
      </c>
      <c r="G2679" t="str">
        <f>[1]EtOH!B521</f>
        <v xml:space="preserve">     PM10</v>
      </c>
      <c r="H2679" s="4">
        <f ca="1">[1]EtOH!CJ521</f>
        <v>8.617203326953728</v>
      </c>
      <c r="I2679" t="s">
        <v>127</v>
      </c>
      <c r="N2679" s="2"/>
    </row>
    <row r="2680" spans="1:14" x14ac:dyDescent="0.35">
      <c r="A2680" t="s">
        <v>572</v>
      </c>
      <c r="B2680" t="s">
        <v>219</v>
      </c>
      <c r="C2680" t="s">
        <v>219</v>
      </c>
      <c r="D2680" t="s">
        <v>120</v>
      </c>
      <c r="E2680" t="s">
        <v>202</v>
      </c>
      <c r="F2680" t="s">
        <v>220</v>
      </c>
      <c r="G2680" t="str">
        <f>[1]EtOH!B522</f>
        <v xml:space="preserve">     PM2.5</v>
      </c>
      <c r="H2680" s="4">
        <f ca="1">[1]EtOH!CJ522</f>
        <v>7.033606877227915</v>
      </c>
      <c r="I2680" t="s">
        <v>127</v>
      </c>
      <c r="N2680" s="2"/>
    </row>
    <row r="2681" spans="1:14" x14ac:dyDescent="0.35">
      <c r="A2681" t="s">
        <v>572</v>
      </c>
      <c r="B2681" t="s">
        <v>219</v>
      </c>
      <c r="C2681" t="s">
        <v>219</v>
      </c>
      <c r="D2681" t="s">
        <v>120</v>
      </c>
      <c r="E2681" t="s">
        <v>202</v>
      </c>
      <c r="F2681" t="s">
        <v>220</v>
      </c>
      <c r="G2681" t="str">
        <f>[1]EtOH!B523</f>
        <v xml:space="preserve">     SOx</v>
      </c>
      <c r="H2681" s="4">
        <f ca="1">[1]EtOH!CJ523</f>
        <v>22.570486204164769</v>
      </c>
      <c r="I2681" t="s">
        <v>127</v>
      </c>
      <c r="N2681" s="2"/>
    </row>
    <row r="2682" spans="1:14" x14ac:dyDescent="0.35">
      <c r="A2682" t="s">
        <v>572</v>
      </c>
      <c r="B2682" t="s">
        <v>219</v>
      </c>
      <c r="C2682" t="s">
        <v>219</v>
      </c>
      <c r="D2682" t="s">
        <v>120</v>
      </c>
      <c r="E2682" t="s">
        <v>202</v>
      </c>
      <c r="F2682" t="s">
        <v>220</v>
      </c>
      <c r="G2682" t="str">
        <f>[1]EtOH!B524</f>
        <v xml:space="preserve">     BC</v>
      </c>
      <c r="H2682" s="4">
        <f ca="1">[1]EtOH!CJ524</f>
        <v>3.0722161463936457</v>
      </c>
      <c r="I2682" t="s">
        <v>127</v>
      </c>
      <c r="N2682" s="2"/>
    </row>
    <row r="2683" spans="1:14" x14ac:dyDescent="0.35">
      <c r="A2683" t="s">
        <v>572</v>
      </c>
      <c r="B2683" t="s">
        <v>219</v>
      </c>
      <c r="C2683" t="s">
        <v>219</v>
      </c>
      <c r="D2683" t="s">
        <v>120</v>
      </c>
      <c r="E2683" t="s">
        <v>202</v>
      </c>
      <c r="F2683" t="s">
        <v>220</v>
      </c>
      <c r="G2683" t="str">
        <f>[1]EtOH!B525</f>
        <v xml:space="preserve">     OC</v>
      </c>
      <c r="H2683" s="4">
        <f ca="1">[1]EtOH!CJ525</f>
        <v>1.2268762557134809</v>
      </c>
      <c r="I2683" t="s">
        <v>127</v>
      </c>
      <c r="N2683" s="2"/>
    </row>
    <row r="2684" spans="1:14" x14ac:dyDescent="0.35">
      <c r="A2684" t="s">
        <v>572</v>
      </c>
      <c r="B2684" t="s">
        <v>219</v>
      </c>
      <c r="C2684" t="s">
        <v>219</v>
      </c>
      <c r="D2684" t="s">
        <v>120</v>
      </c>
      <c r="E2684" t="s">
        <v>202</v>
      </c>
      <c r="F2684" t="s">
        <v>220</v>
      </c>
      <c r="G2684" t="str">
        <f>[1]EtOH!B526</f>
        <v xml:space="preserve">     CH4</v>
      </c>
      <c r="H2684" s="4">
        <f ca="1">[1]EtOH!CJ526</f>
        <v>98.401984587729828</v>
      </c>
      <c r="I2684" t="s">
        <v>127</v>
      </c>
      <c r="N2684" s="2"/>
    </row>
    <row r="2685" spans="1:14" x14ac:dyDescent="0.35">
      <c r="A2685" t="s">
        <v>572</v>
      </c>
      <c r="B2685" t="s">
        <v>219</v>
      </c>
      <c r="C2685" t="s">
        <v>219</v>
      </c>
      <c r="D2685" t="s">
        <v>120</v>
      </c>
      <c r="E2685" t="s">
        <v>202</v>
      </c>
      <c r="F2685" t="s">
        <v>220</v>
      </c>
      <c r="G2685" t="str">
        <f>[1]EtOH!B527</f>
        <v xml:space="preserve">     N2O</v>
      </c>
      <c r="H2685" s="4">
        <f ca="1">[1]EtOH!CJ527</f>
        <v>47.074429396850796</v>
      </c>
      <c r="I2685" t="s">
        <v>127</v>
      </c>
      <c r="N2685" s="2"/>
    </row>
    <row r="2686" spans="1:14" x14ac:dyDescent="0.35">
      <c r="A2686" t="s">
        <v>572</v>
      </c>
      <c r="B2686" t="s">
        <v>219</v>
      </c>
      <c r="C2686" t="s">
        <v>219</v>
      </c>
      <c r="D2686" t="s">
        <v>120</v>
      </c>
      <c r="E2686" t="s">
        <v>202</v>
      </c>
      <c r="F2686" t="s">
        <v>220</v>
      </c>
      <c r="G2686" t="str">
        <f>[1]EtOH!B528</f>
        <v xml:space="preserve">     CO2</v>
      </c>
      <c r="H2686" s="4">
        <f ca="1">[1]EtOH!CJ528</f>
        <v>46119.983012973345</v>
      </c>
      <c r="I2686" t="s">
        <v>127</v>
      </c>
      <c r="N2686" s="2"/>
    </row>
    <row r="2687" spans="1:14" x14ac:dyDescent="0.35">
      <c r="A2687" t="s">
        <v>572</v>
      </c>
      <c r="B2687" t="s">
        <v>219</v>
      </c>
      <c r="C2687" t="s">
        <v>219</v>
      </c>
      <c r="D2687" t="s">
        <v>120</v>
      </c>
      <c r="E2687" t="s">
        <v>202</v>
      </c>
      <c r="F2687" t="s">
        <v>220</v>
      </c>
      <c r="G2687" t="str">
        <f>[1]EtOH!B529</f>
        <v xml:space="preserve">     Misc. CO2</v>
      </c>
      <c r="H2687" s="4">
        <f>[1]EtOH!CJ529</f>
        <v>0</v>
      </c>
      <c r="I2687" t="s">
        <v>127</v>
      </c>
      <c r="N2687" s="2"/>
    </row>
    <row r="2688" spans="1:14" x14ac:dyDescent="0.35">
      <c r="A2688" t="s">
        <v>572</v>
      </c>
      <c r="B2688" t="s">
        <v>219</v>
      </c>
      <c r="C2688" t="s">
        <v>219</v>
      </c>
      <c r="D2688" t="s">
        <v>120</v>
      </c>
      <c r="E2688" t="s">
        <v>202</v>
      </c>
      <c r="F2688" t="s">
        <v>220</v>
      </c>
      <c r="G2688" t="str">
        <f>[1]EtOH!B530</f>
        <v xml:space="preserve">     VOC from bulk terminal</v>
      </c>
      <c r="H2688" s="4">
        <f>[1]EtOH!CJ530</f>
        <v>0</v>
      </c>
      <c r="I2688" t="s">
        <v>127</v>
      </c>
      <c r="N2688" s="2"/>
    </row>
    <row r="2689" spans="1:14" x14ac:dyDescent="0.35">
      <c r="A2689" t="s">
        <v>572</v>
      </c>
      <c r="B2689" t="s">
        <v>219</v>
      </c>
      <c r="C2689" t="s">
        <v>219</v>
      </c>
      <c r="D2689" t="s">
        <v>120</v>
      </c>
      <c r="E2689" t="s">
        <v>202</v>
      </c>
      <c r="F2689" t="s">
        <v>220</v>
      </c>
      <c r="G2689" t="str">
        <f>[1]EtOH!B531</f>
        <v xml:space="preserve">     VOC from refueling station</v>
      </c>
      <c r="H2689" s="4">
        <f>[1]EtOH!CJ531</f>
        <v>0</v>
      </c>
      <c r="I2689" t="s">
        <v>127</v>
      </c>
      <c r="N2689" s="2"/>
    </row>
    <row r="2690" spans="1:14" x14ac:dyDescent="0.35">
      <c r="A2690" t="s">
        <v>572</v>
      </c>
      <c r="B2690" t="s">
        <v>219</v>
      </c>
      <c r="C2690" t="s">
        <v>219</v>
      </c>
      <c r="D2690" t="s">
        <v>120</v>
      </c>
      <c r="E2690" t="s">
        <v>202</v>
      </c>
      <c r="F2690" t="s">
        <v>220</v>
      </c>
      <c r="G2690" t="str">
        <f>[1]EtOH!B532</f>
        <v>Urban emissions: grams/mmBtu of fuel throughput, except as noted</v>
      </c>
      <c r="H2690" s="4">
        <f>[1]EtOH!CJ532</f>
        <v>0</v>
      </c>
      <c r="N2690" s="2"/>
    </row>
    <row r="2691" spans="1:14" x14ac:dyDescent="0.35">
      <c r="A2691" t="s">
        <v>572</v>
      </c>
      <c r="B2691" t="s">
        <v>219</v>
      </c>
      <c r="C2691" t="s">
        <v>219</v>
      </c>
      <c r="D2691" t="s">
        <v>120</v>
      </c>
      <c r="E2691" t="s">
        <v>202</v>
      </c>
      <c r="F2691" t="s">
        <v>220</v>
      </c>
      <c r="G2691" t="str">
        <f>[1]EtOH!B533</f>
        <v xml:space="preserve">     VOC</v>
      </c>
      <c r="H2691" s="4">
        <f ca="1">[1]EtOH!CJ533</f>
        <v>1.1501775657379258</v>
      </c>
      <c r="I2691" t="s">
        <v>127</v>
      </c>
      <c r="N2691" s="2"/>
    </row>
    <row r="2692" spans="1:14" x14ac:dyDescent="0.35">
      <c r="A2692" t="s">
        <v>572</v>
      </c>
      <c r="B2692" t="s">
        <v>219</v>
      </c>
      <c r="C2692" t="s">
        <v>219</v>
      </c>
      <c r="D2692" t="s">
        <v>120</v>
      </c>
      <c r="E2692" t="s">
        <v>202</v>
      </c>
      <c r="F2692" t="s">
        <v>220</v>
      </c>
      <c r="G2692" t="str">
        <f>[1]EtOH!B534</f>
        <v xml:space="preserve">     CO</v>
      </c>
      <c r="H2692" s="4">
        <f ca="1">[1]EtOH!CJ534</f>
        <v>2.1424140597764727</v>
      </c>
      <c r="I2692" t="s">
        <v>127</v>
      </c>
      <c r="N2692" s="2"/>
    </row>
    <row r="2693" spans="1:14" x14ac:dyDescent="0.35">
      <c r="A2693" t="s">
        <v>572</v>
      </c>
      <c r="B2693" t="s">
        <v>219</v>
      </c>
      <c r="C2693" t="s">
        <v>219</v>
      </c>
      <c r="D2693" t="s">
        <v>120</v>
      </c>
      <c r="E2693" t="s">
        <v>202</v>
      </c>
      <c r="F2693" t="s">
        <v>220</v>
      </c>
      <c r="G2693" t="str">
        <f>[1]EtOH!B535</f>
        <v xml:space="preserve">     NOx</v>
      </c>
      <c r="H2693" s="4">
        <f ca="1">[1]EtOH!CJ535</f>
        <v>2.590561165299059</v>
      </c>
      <c r="I2693" t="s">
        <v>127</v>
      </c>
      <c r="N2693" s="2"/>
    </row>
    <row r="2694" spans="1:14" x14ac:dyDescent="0.35">
      <c r="A2694" t="s">
        <v>572</v>
      </c>
      <c r="B2694" t="s">
        <v>219</v>
      </c>
      <c r="C2694" t="s">
        <v>219</v>
      </c>
      <c r="D2694" t="s">
        <v>120</v>
      </c>
      <c r="E2694" t="s">
        <v>202</v>
      </c>
      <c r="F2694" t="s">
        <v>220</v>
      </c>
      <c r="G2694" t="str">
        <f>[1]EtOH!B536</f>
        <v xml:space="preserve">     PM10</v>
      </c>
      <c r="H2694" s="4">
        <f ca="1">[1]EtOH!CJ536</f>
        <v>0.2766555507411611</v>
      </c>
      <c r="I2694" t="s">
        <v>127</v>
      </c>
      <c r="N2694" s="2"/>
    </row>
    <row r="2695" spans="1:14" x14ac:dyDescent="0.35">
      <c r="A2695" t="s">
        <v>572</v>
      </c>
      <c r="B2695" t="s">
        <v>219</v>
      </c>
      <c r="C2695" t="s">
        <v>219</v>
      </c>
      <c r="D2695" t="s">
        <v>120</v>
      </c>
      <c r="E2695" t="s">
        <v>202</v>
      </c>
      <c r="F2695" t="s">
        <v>220</v>
      </c>
      <c r="G2695" t="str">
        <f>[1]EtOH!B537</f>
        <v xml:space="preserve">     PM2.5</v>
      </c>
      <c r="H2695" s="4">
        <f ca="1">[1]EtOH!CJ537</f>
        <v>0.2111143122157039</v>
      </c>
      <c r="I2695" t="s">
        <v>127</v>
      </c>
      <c r="N2695" s="2"/>
    </row>
    <row r="2696" spans="1:14" x14ac:dyDescent="0.35">
      <c r="A2696" t="s">
        <v>572</v>
      </c>
      <c r="B2696" t="s">
        <v>219</v>
      </c>
      <c r="C2696" t="s">
        <v>219</v>
      </c>
      <c r="D2696" t="s">
        <v>120</v>
      </c>
      <c r="E2696" t="s">
        <v>202</v>
      </c>
      <c r="F2696" t="s">
        <v>220</v>
      </c>
      <c r="G2696" t="str">
        <f>[1]EtOH!B538</f>
        <v xml:space="preserve">     SOx</v>
      </c>
      <c r="H2696" s="4">
        <f ca="1">[1]EtOH!CJ538</f>
        <v>0.73505773764113491</v>
      </c>
      <c r="I2696" t="s">
        <v>127</v>
      </c>
      <c r="N2696" s="2"/>
    </row>
    <row r="2697" spans="1:14" x14ac:dyDescent="0.35">
      <c r="A2697" t="s">
        <v>572</v>
      </c>
      <c r="B2697" t="s">
        <v>219</v>
      </c>
      <c r="C2697" t="s">
        <v>219</v>
      </c>
      <c r="D2697" t="s">
        <v>120</v>
      </c>
      <c r="E2697" t="s">
        <v>202</v>
      </c>
      <c r="F2697" t="s">
        <v>220</v>
      </c>
      <c r="G2697" t="str">
        <f>[1]EtOH!B539</f>
        <v xml:space="preserve">     BC</v>
      </c>
      <c r="H2697" s="4">
        <f ca="1">[1]EtOH!CJ539</f>
        <v>2.6084676404577737E-2</v>
      </c>
      <c r="I2697" t="s">
        <v>127</v>
      </c>
      <c r="N2697" s="2"/>
    </row>
    <row r="2698" spans="1:14" x14ac:dyDescent="0.35">
      <c r="A2698" t="s">
        <v>572</v>
      </c>
      <c r="B2698" t="s">
        <v>219</v>
      </c>
      <c r="C2698" t="s">
        <v>219</v>
      </c>
      <c r="D2698" t="s">
        <v>120</v>
      </c>
      <c r="E2698" t="s">
        <v>202</v>
      </c>
      <c r="F2698" t="s">
        <v>220</v>
      </c>
      <c r="G2698" t="str">
        <f>[1]EtOH!B540</f>
        <v xml:space="preserve">     OC</v>
      </c>
      <c r="H2698" s="4">
        <f ca="1">[1]EtOH!CJ540</f>
        <v>4.693782522266321E-2</v>
      </c>
      <c r="I2698" t="s">
        <v>127</v>
      </c>
      <c r="N2698" s="2"/>
    </row>
    <row r="2699" spans="1:14" x14ac:dyDescent="0.35">
      <c r="A2699" t="s">
        <v>572</v>
      </c>
      <c r="B2699" t="s">
        <v>221</v>
      </c>
      <c r="C2699" t="s">
        <v>221</v>
      </c>
      <c r="D2699" t="s">
        <v>120</v>
      </c>
      <c r="E2699" t="s">
        <v>202</v>
      </c>
      <c r="F2699" t="s">
        <v>222</v>
      </c>
      <c r="G2699" t="s">
        <v>537</v>
      </c>
      <c r="H2699" s="4"/>
      <c r="N2699" s="2"/>
    </row>
    <row r="2700" spans="1:14" x14ac:dyDescent="0.35">
      <c r="A2700" t="s">
        <v>572</v>
      </c>
      <c r="B2700" t="s">
        <v>221</v>
      </c>
      <c r="C2700" t="s">
        <v>221</v>
      </c>
      <c r="D2700" t="s">
        <v>120</v>
      </c>
      <c r="E2700" t="s">
        <v>202</v>
      </c>
      <c r="F2700" t="s">
        <v>222</v>
      </c>
      <c r="G2700" t="str">
        <f>[1]EtOH!B511</f>
        <v xml:space="preserve">     Total energy</v>
      </c>
      <c r="H2700" s="4">
        <f ca="1">[1]EtOH!CZ511</f>
        <v>4282586.8205341706</v>
      </c>
      <c r="I2700" t="s">
        <v>125</v>
      </c>
      <c r="J2700" t="s">
        <v>218</v>
      </c>
      <c r="N2700" s="2"/>
    </row>
    <row r="2701" spans="1:14" x14ac:dyDescent="0.35">
      <c r="A2701" t="s">
        <v>572</v>
      </c>
      <c r="B2701" t="s">
        <v>221</v>
      </c>
      <c r="C2701" t="s">
        <v>221</v>
      </c>
      <c r="D2701" t="s">
        <v>120</v>
      </c>
      <c r="E2701" t="s">
        <v>202</v>
      </c>
      <c r="F2701" t="s">
        <v>222</v>
      </c>
      <c r="G2701" t="str">
        <f>[1]EtOH!B512</f>
        <v xml:space="preserve">     Fossil fuels</v>
      </c>
      <c r="H2701" s="4">
        <f ca="1">[1]EtOH!CZ512</f>
        <v>525305.08983472711</v>
      </c>
      <c r="I2701" t="s">
        <v>125</v>
      </c>
      <c r="N2701" s="2"/>
    </row>
    <row r="2702" spans="1:14" x14ac:dyDescent="0.35">
      <c r="A2702" t="s">
        <v>572</v>
      </c>
      <c r="B2702" t="s">
        <v>221</v>
      </c>
      <c r="C2702" t="s">
        <v>221</v>
      </c>
      <c r="D2702" t="s">
        <v>120</v>
      </c>
      <c r="E2702" t="s">
        <v>202</v>
      </c>
      <c r="F2702" t="s">
        <v>222</v>
      </c>
      <c r="G2702" t="str">
        <f>[1]EtOH!B513</f>
        <v xml:space="preserve">     Coal</v>
      </c>
      <c r="H2702" s="4">
        <f ca="1">[1]EtOH!CZ513</f>
        <v>11600.168574547757</v>
      </c>
      <c r="I2702" t="s">
        <v>125</v>
      </c>
      <c r="N2702" s="2"/>
    </row>
    <row r="2703" spans="1:14" x14ac:dyDescent="0.35">
      <c r="A2703" t="s">
        <v>572</v>
      </c>
      <c r="B2703" t="s">
        <v>221</v>
      </c>
      <c r="C2703" t="s">
        <v>221</v>
      </c>
      <c r="D2703" t="s">
        <v>120</v>
      </c>
      <c r="E2703" t="s">
        <v>202</v>
      </c>
      <c r="F2703" t="s">
        <v>222</v>
      </c>
      <c r="G2703" t="str">
        <f>[1]EtOH!B514</f>
        <v xml:space="preserve">     Natural gas</v>
      </c>
      <c r="H2703" s="4">
        <f ca="1">[1]EtOH!CZ514</f>
        <v>328153.90419838874</v>
      </c>
      <c r="I2703" t="s">
        <v>125</v>
      </c>
      <c r="N2703" s="2"/>
    </row>
    <row r="2704" spans="1:14" x14ac:dyDescent="0.35">
      <c r="A2704" t="s">
        <v>572</v>
      </c>
      <c r="B2704" t="s">
        <v>221</v>
      </c>
      <c r="C2704" t="s">
        <v>221</v>
      </c>
      <c r="D2704" t="s">
        <v>120</v>
      </c>
      <c r="E2704" t="s">
        <v>202</v>
      </c>
      <c r="F2704" t="s">
        <v>222</v>
      </c>
      <c r="G2704" t="str">
        <f>[1]EtOH!B515</f>
        <v xml:space="preserve">     Petroleum</v>
      </c>
      <c r="H2704" s="4">
        <f ca="1">[1]EtOH!CZ515</f>
        <v>185551.01706179063</v>
      </c>
      <c r="I2704" t="s">
        <v>125</v>
      </c>
      <c r="N2704" s="2"/>
    </row>
    <row r="2705" spans="1:14" x14ac:dyDescent="0.35">
      <c r="A2705" t="s">
        <v>572</v>
      </c>
      <c r="B2705" t="s">
        <v>221</v>
      </c>
      <c r="C2705" t="s">
        <v>221</v>
      </c>
      <c r="D2705" t="s">
        <v>120</v>
      </c>
      <c r="E2705" t="s">
        <v>202</v>
      </c>
      <c r="F2705" t="s">
        <v>222</v>
      </c>
      <c r="G2705" t="str">
        <f>[1]EtOH!B516</f>
        <v>Water consumption, gallons/mmBtu of fuel throughput</v>
      </c>
      <c r="H2705" s="4">
        <f ca="1">[1]EtOH!CZ516</f>
        <v>61.753353613830285</v>
      </c>
      <c r="I2705" t="s">
        <v>126</v>
      </c>
      <c r="N2705" s="2"/>
    </row>
    <row r="2706" spans="1:14" x14ac:dyDescent="0.35">
      <c r="A2706" t="s">
        <v>572</v>
      </c>
      <c r="B2706" t="s">
        <v>221</v>
      </c>
      <c r="C2706" t="s">
        <v>221</v>
      </c>
      <c r="D2706" t="s">
        <v>120</v>
      </c>
      <c r="E2706" t="s">
        <v>202</v>
      </c>
      <c r="F2706" t="s">
        <v>222</v>
      </c>
      <c r="G2706" t="str">
        <f>[1]EtOH!B517</f>
        <v>Total Emissions: grams/mmBtu of fuel throughput, except as noted</v>
      </c>
      <c r="H2706" s="4">
        <f>[1]EtOH!CZ517</f>
        <v>0</v>
      </c>
      <c r="N2706" s="2"/>
    </row>
    <row r="2707" spans="1:14" x14ac:dyDescent="0.35">
      <c r="A2707" t="s">
        <v>572</v>
      </c>
      <c r="B2707" t="s">
        <v>221</v>
      </c>
      <c r="C2707" t="s">
        <v>221</v>
      </c>
      <c r="D2707" t="s">
        <v>120</v>
      </c>
      <c r="E2707" t="s">
        <v>202</v>
      </c>
      <c r="F2707" t="s">
        <v>222</v>
      </c>
      <c r="G2707" t="str">
        <f>[1]EtOH!B518</f>
        <v xml:space="preserve">     VOC</v>
      </c>
      <c r="H2707" s="4">
        <f ca="1">[1]EtOH!CZ518</f>
        <v>37.140747515030874</v>
      </c>
      <c r="I2707" t="s">
        <v>127</v>
      </c>
      <c r="N2707" s="2"/>
    </row>
    <row r="2708" spans="1:14" x14ac:dyDescent="0.35">
      <c r="A2708" t="s">
        <v>572</v>
      </c>
      <c r="B2708" t="s">
        <v>221</v>
      </c>
      <c r="C2708" t="s">
        <v>221</v>
      </c>
      <c r="D2708" t="s">
        <v>120</v>
      </c>
      <c r="E2708" t="s">
        <v>202</v>
      </c>
      <c r="F2708" t="s">
        <v>222</v>
      </c>
      <c r="G2708" t="str">
        <f>[1]EtOH!B519</f>
        <v xml:space="preserve">     CO</v>
      </c>
      <c r="H2708" s="4">
        <f ca="1">[1]EtOH!CZ519</f>
        <v>70.555192069013685</v>
      </c>
      <c r="I2708" t="s">
        <v>127</v>
      </c>
      <c r="N2708" s="2"/>
    </row>
    <row r="2709" spans="1:14" x14ac:dyDescent="0.35">
      <c r="A2709" t="s">
        <v>572</v>
      </c>
      <c r="B2709" t="s">
        <v>221</v>
      </c>
      <c r="C2709" t="s">
        <v>221</v>
      </c>
      <c r="D2709" t="s">
        <v>120</v>
      </c>
      <c r="E2709" t="s">
        <v>202</v>
      </c>
      <c r="F2709" t="s">
        <v>222</v>
      </c>
      <c r="G2709" t="str">
        <f>[1]EtOH!B520</f>
        <v xml:space="preserve">     NOx</v>
      </c>
      <c r="H2709" s="4">
        <f ca="1">[1]EtOH!CZ520</f>
        <v>151.95504997469902</v>
      </c>
      <c r="I2709" t="s">
        <v>127</v>
      </c>
      <c r="N2709" s="2"/>
    </row>
    <row r="2710" spans="1:14" x14ac:dyDescent="0.35">
      <c r="A2710" t="s">
        <v>572</v>
      </c>
      <c r="B2710" t="s">
        <v>221</v>
      </c>
      <c r="C2710" t="s">
        <v>221</v>
      </c>
      <c r="D2710" t="s">
        <v>120</v>
      </c>
      <c r="E2710" t="s">
        <v>202</v>
      </c>
      <c r="F2710" t="s">
        <v>222</v>
      </c>
      <c r="G2710" t="str">
        <f>[1]EtOH!B521</f>
        <v xml:space="preserve">     PM10</v>
      </c>
      <c r="H2710" s="4">
        <f ca="1">[1]EtOH!CZ521</f>
        <v>11.593992249211254</v>
      </c>
      <c r="I2710" t="s">
        <v>127</v>
      </c>
      <c r="N2710" s="2"/>
    </row>
    <row r="2711" spans="1:14" x14ac:dyDescent="0.35">
      <c r="A2711" t="s">
        <v>572</v>
      </c>
      <c r="B2711" t="s">
        <v>221</v>
      </c>
      <c r="C2711" t="s">
        <v>221</v>
      </c>
      <c r="D2711" t="s">
        <v>120</v>
      </c>
      <c r="E2711" t="s">
        <v>202</v>
      </c>
      <c r="F2711" t="s">
        <v>222</v>
      </c>
      <c r="G2711" t="str">
        <f>[1]EtOH!B522</f>
        <v xml:space="preserve">     PM2.5</v>
      </c>
      <c r="H2711" s="4">
        <f ca="1">[1]EtOH!CZ522</f>
        <v>9.110045126056395</v>
      </c>
      <c r="I2711" t="s">
        <v>127</v>
      </c>
      <c r="N2711" s="2"/>
    </row>
    <row r="2712" spans="1:14" x14ac:dyDescent="0.35">
      <c r="A2712" t="s">
        <v>572</v>
      </c>
      <c r="B2712" t="s">
        <v>221</v>
      </c>
      <c r="C2712" t="s">
        <v>221</v>
      </c>
      <c r="D2712" t="s">
        <v>120</v>
      </c>
      <c r="E2712" t="s">
        <v>202</v>
      </c>
      <c r="F2712" t="s">
        <v>222</v>
      </c>
      <c r="G2712" t="str">
        <f>[1]EtOH!B523</f>
        <v xml:space="preserve">     SOx</v>
      </c>
      <c r="H2712" s="4">
        <f ca="1">[1]EtOH!CZ523</f>
        <v>63.806962614420563</v>
      </c>
      <c r="I2712" t="s">
        <v>127</v>
      </c>
      <c r="N2712" s="2"/>
    </row>
    <row r="2713" spans="1:14" x14ac:dyDescent="0.35">
      <c r="A2713" t="s">
        <v>572</v>
      </c>
      <c r="B2713" t="s">
        <v>221</v>
      </c>
      <c r="C2713" t="s">
        <v>221</v>
      </c>
      <c r="D2713" t="s">
        <v>120</v>
      </c>
      <c r="E2713" t="s">
        <v>202</v>
      </c>
      <c r="F2713" t="s">
        <v>222</v>
      </c>
      <c r="G2713" t="str">
        <f>[1]EtOH!B524</f>
        <v xml:space="preserve">     BC</v>
      </c>
      <c r="H2713" s="4">
        <f ca="1">[1]EtOH!CZ524</f>
        <v>1.1258269734431392</v>
      </c>
      <c r="I2713" t="s">
        <v>127</v>
      </c>
      <c r="N2713" s="2"/>
    </row>
    <row r="2714" spans="1:14" x14ac:dyDescent="0.35">
      <c r="A2714" t="s">
        <v>572</v>
      </c>
      <c r="B2714" t="s">
        <v>221</v>
      </c>
      <c r="C2714" t="s">
        <v>221</v>
      </c>
      <c r="D2714" t="s">
        <v>120</v>
      </c>
      <c r="E2714" t="s">
        <v>202</v>
      </c>
      <c r="F2714" t="s">
        <v>222</v>
      </c>
      <c r="G2714" t="str">
        <f>[1]EtOH!B525</f>
        <v xml:space="preserve">     OC</v>
      </c>
      <c r="H2714" s="4">
        <f ca="1">[1]EtOH!CZ525</f>
        <v>1.2962608685892185</v>
      </c>
      <c r="I2714" t="s">
        <v>127</v>
      </c>
      <c r="N2714" s="2"/>
    </row>
    <row r="2715" spans="1:14" x14ac:dyDescent="0.35">
      <c r="A2715" t="s">
        <v>572</v>
      </c>
      <c r="B2715" t="s">
        <v>221</v>
      </c>
      <c r="C2715" t="s">
        <v>221</v>
      </c>
      <c r="D2715" t="s">
        <v>120</v>
      </c>
      <c r="E2715" t="s">
        <v>202</v>
      </c>
      <c r="F2715" t="s">
        <v>222</v>
      </c>
      <c r="G2715" t="str">
        <f>[1]EtOH!B526</f>
        <v xml:space="preserve">     CH4</v>
      </c>
      <c r="H2715" s="4">
        <f ca="1">[1]EtOH!CZ526</f>
        <v>166.62116750286961</v>
      </c>
      <c r="I2715" t="s">
        <v>127</v>
      </c>
      <c r="N2715" s="2"/>
    </row>
    <row r="2716" spans="1:14" x14ac:dyDescent="0.35">
      <c r="A2716" t="s">
        <v>572</v>
      </c>
      <c r="B2716" t="s">
        <v>221</v>
      </c>
      <c r="C2716" t="s">
        <v>221</v>
      </c>
      <c r="D2716" t="s">
        <v>120</v>
      </c>
      <c r="E2716" t="s">
        <v>202</v>
      </c>
      <c r="F2716" t="s">
        <v>222</v>
      </c>
      <c r="G2716" t="str">
        <f>[1]EtOH!B527</f>
        <v xml:space="preserve">     N2O</v>
      </c>
      <c r="H2716" s="4">
        <f ca="1">[1]EtOH!CZ527</f>
        <v>133.01725262113877</v>
      </c>
      <c r="I2716" t="s">
        <v>127</v>
      </c>
      <c r="N2716" s="2"/>
    </row>
    <row r="2717" spans="1:14" x14ac:dyDescent="0.35">
      <c r="A2717" t="s">
        <v>572</v>
      </c>
      <c r="B2717" t="s">
        <v>221</v>
      </c>
      <c r="C2717" t="s">
        <v>221</v>
      </c>
      <c r="D2717" t="s">
        <v>120</v>
      </c>
      <c r="E2717" t="s">
        <v>202</v>
      </c>
      <c r="F2717" t="s">
        <v>222</v>
      </c>
      <c r="G2717" t="str">
        <f>[1]EtOH!B528</f>
        <v xml:space="preserve">     CO2</v>
      </c>
      <c r="H2717" s="4">
        <f ca="1">[1]EtOH!CZ528</f>
        <v>36009.159622739309</v>
      </c>
      <c r="I2717" t="s">
        <v>127</v>
      </c>
      <c r="N2717" s="2"/>
    </row>
    <row r="2718" spans="1:14" x14ac:dyDescent="0.35">
      <c r="A2718" t="s">
        <v>572</v>
      </c>
      <c r="B2718" t="s">
        <v>221</v>
      </c>
      <c r="C2718" t="s">
        <v>221</v>
      </c>
      <c r="D2718" t="s">
        <v>120</v>
      </c>
      <c r="E2718" t="s">
        <v>202</v>
      </c>
      <c r="F2718" t="s">
        <v>222</v>
      </c>
      <c r="G2718" t="str">
        <f>[1]EtOH!B529</f>
        <v xml:space="preserve">     Misc. CO2</v>
      </c>
      <c r="H2718" s="4">
        <f>[1]EtOH!CZ529</f>
        <v>0</v>
      </c>
      <c r="I2718" t="s">
        <v>127</v>
      </c>
      <c r="N2718" s="2"/>
    </row>
    <row r="2719" spans="1:14" x14ac:dyDescent="0.35">
      <c r="A2719" t="s">
        <v>572</v>
      </c>
      <c r="B2719" t="s">
        <v>221</v>
      </c>
      <c r="C2719" t="s">
        <v>221</v>
      </c>
      <c r="D2719" t="s">
        <v>120</v>
      </c>
      <c r="E2719" t="s">
        <v>202</v>
      </c>
      <c r="F2719" t="s">
        <v>222</v>
      </c>
      <c r="G2719" t="str">
        <f>[1]EtOH!B530</f>
        <v xml:space="preserve">     VOC from bulk terminal</v>
      </c>
      <c r="H2719" s="4">
        <f>[1]EtOH!CZ530</f>
        <v>0</v>
      </c>
      <c r="I2719" t="s">
        <v>127</v>
      </c>
      <c r="N2719" s="2"/>
    </row>
    <row r="2720" spans="1:14" x14ac:dyDescent="0.35">
      <c r="A2720" t="s">
        <v>572</v>
      </c>
      <c r="B2720" t="s">
        <v>221</v>
      </c>
      <c r="C2720" t="s">
        <v>221</v>
      </c>
      <c r="D2720" t="s">
        <v>120</v>
      </c>
      <c r="E2720" t="s">
        <v>202</v>
      </c>
      <c r="F2720" t="s">
        <v>222</v>
      </c>
      <c r="G2720" t="str">
        <f>[1]EtOH!B531</f>
        <v xml:space="preserve">     VOC from refueling station</v>
      </c>
      <c r="H2720" s="4">
        <f>[1]EtOH!CZ531</f>
        <v>0</v>
      </c>
      <c r="I2720" t="s">
        <v>127</v>
      </c>
      <c r="N2720" s="2"/>
    </row>
    <row r="2721" spans="1:14" x14ac:dyDescent="0.35">
      <c r="A2721" t="s">
        <v>572</v>
      </c>
      <c r="B2721" t="s">
        <v>221</v>
      </c>
      <c r="C2721" t="s">
        <v>221</v>
      </c>
      <c r="D2721" t="s">
        <v>120</v>
      </c>
      <c r="E2721" t="s">
        <v>202</v>
      </c>
      <c r="F2721" t="s">
        <v>222</v>
      </c>
      <c r="G2721" t="str">
        <f>[1]EtOH!B532</f>
        <v>Urban emissions: grams/mmBtu of fuel throughput, except as noted</v>
      </c>
      <c r="H2721" s="4">
        <f>[1]EtOH!CZ532</f>
        <v>0</v>
      </c>
      <c r="N2721" s="2"/>
    </row>
    <row r="2722" spans="1:14" x14ac:dyDescent="0.35">
      <c r="A2722" t="s">
        <v>572</v>
      </c>
      <c r="B2722" t="s">
        <v>221</v>
      </c>
      <c r="C2722" t="s">
        <v>221</v>
      </c>
      <c r="D2722" t="s">
        <v>120</v>
      </c>
      <c r="E2722" t="s">
        <v>202</v>
      </c>
      <c r="F2722" t="s">
        <v>222</v>
      </c>
      <c r="G2722" t="str">
        <f>[1]EtOH!B533</f>
        <v xml:space="preserve">     VOC</v>
      </c>
      <c r="H2722" s="4">
        <f ca="1">[1]EtOH!CZ533</f>
        <v>0.80291595703678009</v>
      </c>
      <c r="I2722" t="s">
        <v>127</v>
      </c>
      <c r="N2722" s="2"/>
    </row>
    <row r="2723" spans="1:14" x14ac:dyDescent="0.35">
      <c r="A2723" t="s">
        <v>572</v>
      </c>
      <c r="B2723" t="s">
        <v>221</v>
      </c>
      <c r="C2723" t="s">
        <v>221</v>
      </c>
      <c r="D2723" t="s">
        <v>120</v>
      </c>
      <c r="E2723" t="s">
        <v>202</v>
      </c>
      <c r="F2723" t="s">
        <v>222</v>
      </c>
      <c r="G2723" t="str">
        <f>[1]EtOH!B534</f>
        <v xml:space="preserve">     CO</v>
      </c>
      <c r="H2723" s="4">
        <f ca="1">[1]EtOH!CZ534</f>
        <v>2.2738986221205124</v>
      </c>
      <c r="I2723" t="s">
        <v>127</v>
      </c>
      <c r="N2723" s="2"/>
    </row>
    <row r="2724" spans="1:14" x14ac:dyDescent="0.35">
      <c r="A2724" t="s">
        <v>572</v>
      </c>
      <c r="B2724" t="s">
        <v>221</v>
      </c>
      <c r="C2724" t="s">
        <v>221</v>
      </c>
      <c r="D2724" t="s">
        <v>120</v>
      </c>
      <c r="E2724" t="s">
        <v>202</v>
      </c>
      <c r="F2724" t="s">
        <v>222</v>
      </c>
      <c r="G2724" t="str">
        <f>[1]EtOH!B535</f>
        <v xml:space="preserve">     NOx</v>
      </c>
      <c r="H2724" s="4">
        <f ca="1">[1]EtOH!CZ535</f>
        <v>3.7326207502839757</v>
      </c>
      <c r="I2724" t="s">
        <v>127</v>
      </c>
      <c r="N2724" s="2"/>
    </row>
    <row r="2725" spans="1:14" x14ac:dyDescent="0.35">
      <c r="A2725" t="s">
        <v>572</v>
      </c>
      <c r="B2725" t="s">
        <v>221</v>
      </c>
      <c r="C2725" t="s">
        <v>221</v>
      </c>
      <c r="D2725" t="s">
        <v>120</v>
      </c>
      <c r="E2725" t="s">
        <v>202</v>
      </c>
      <c r="F2725" t="s">
        <v>222</v>
      </c>
      <c r="G2725" t="str">
        <f>[1]EtOH!B536</f>
        <v xml:space="preserve">     PM10</v>
      </c>
      <c r="H2725" s="4">
        <f ca="1">[1]EtOH!CZ536</f>
        <v>0.29492568163849481</v>
      </c>
      <c r="I2725" t="s">
        <v>127</v>
      </c>
      <c r="N2725" s="2"/>
    </row>
    <row r="2726" spans="1:14" x14ac:dyDescent="0.35">
      <c r="A2726" t="s">
        <v>572</v>
      </c>
      <c r="B2726" t="s">
        <v>221</v>
      </c>
      <c r="C2726" t="s">
        <v>221</v>
      </c>
      <c r="D2726" t="s">
        <v>120</v>
      </c>
      <c r="E2726" t="s">
        <v>202</v>
      </c>
      <c r="F2726" t="s">
        <v>222</v>
      </c>
      <c r="G2726" t="str">
        <f>[1]EtOH!B537</f>
        <v xml:space="preserve">     PM2.5</v>
      </c>
      <c r="H2726" s="4">
        <f ca="1">[1]EtOH!CZ537</f>
        <v>0.2373558599279964</v>
      </c>
      <c r="I2726" t="s">
        <v>127</v>
      </c>
      <c r="N2726" s="2"/>
    </row>
    <row r="2727" spans="1:14" x14ac:dyDescent="0.35">
      <c r="A2727" t="s">
        <v>572</v>
      </c>
      <c r="B2727" t="s">
        <v>221</v>
      </c>
      <c r="C2727" t="s">
        <v>221</v>
      </c>
      <c r="D2727" t="s">
        <v>120</v>
      </c>
      <c r="E2727" t="s">
        <v>202</v>
      </c>
      <c r="F2727" t="s">
        <v>222</v>
      </c>
      <c r="G2727" t="str">
        <f>[1]EtOH!B538</f>
        <v xml:space="preserve">     SOx</v>
      </c>
      <c r="H2727" s="4">
        <f ca="1">[1]EtOH!CZ538</f>
        <v>1.4126064099412916</v>
      </c>
      <c r="I2727" t="s">
        <v>127</v>
      </c>
      <c r="N2727" s="2"/>
    </row>
    <row r="2728" spans="1:14" x14ac:dyDescent="0.35">
      <c r="A2728" t="s">
        <v>572</v>
      </c>
      <c r="B2728" t="s">
        <v>221</v>
      </c>
      <c r="C2728" t="s">
        <v>221</v>
      </c>
      <c r="D2728" t="s">
        <v>120</v>
      </c>
      <c r="E2728" t="s">
        <v>202</v>
      </c>
      <c r="F2728" t="s">
        <v>222</v>
      </c>
      <c r="G2728" t="str">
        <f>[1]EtOH!B539</f>
        <v xml:space="preserve">     BC</v>
      </c>
      <c r="H2728" s="4">
        <f ca="1">[1]EtOH!CZ539</f>
        <v>2.7336036259923664E-2</v>
      </c>
      <c r="I2728" t="s">
        <v>127</v>
      </c>
      <c r="N2728" s="2"/>
    </row>
    <row r="2729" spans="1:14" x14ac:dyDescent="0.35">
      <c r="A2729" t="s">
        <v>572</v>
      </c>
      <c r="B2729" t="s">
        <v>221</v>
      </c>
      <c r="C2729" t="s">
        <v>221</v>
      </c>
      <c r="D2729" t="s">
        <v>120</v>
      </c>
      <c r="E2729" t="s">
        <v>202</v>
      </c>
      <c r="F2729" t="s">
        <v>222</v>
      </c>
      <c r="G2729" t="str">
        <f>[1]EtOH!B540</f>
        <v xml:space="preserve">     OC</v>
      </c>
      <c r="H2729" s="4">
        <f ca="1">[1]EtOH!CZ540</f>
        <v>7.3690968082917932E-2</v>
      </c>
      <c r="I2729" t="s">
        <v>127</v>
      </c>
      <c r="N2729" s="2"/>
    </row>
    <row r="2730" spans="1:14" x14ac:dyDescent="0.35">
      <c r="A2730" t="s">
        <v>572</v>
      </c>
      <c r="B2730" t="s">
        <v>223</v>
      </c>
      <c r="C2730" t="s">
        <v>223</v>
      </c>
      <c r="D2730" t="s">
        <v>120</v>
      </c>
      <c r="E2730" t="s">
        <v>202</v>
      </c>
      <c r="F2730" t="s">
        <v>224</v>
      </c>
      <c r="G2730" t="s">
        <v>537</v>
      </c>
      <c r="H2730" s="4"/>
      <c r="N2730" s="2"/>
    </row>
    <row r="2731" spans="1:14" x14ac:dyDescent="0.35">
      <c r="A2731" t="s">
        <v>572</v>
      </c>
      <c r="B2731" t="s">
        <v>223</v>
      </c>
      <c r="C2731" t="s">
        <v>223</v>
      </c>
      <c r="D2731" t="s">
        <v>120</v>
      </c>
      <c r="E2731" t="s">
        <v>202</v>
      </c>
      <c r="F2731" t="s">
        <v>224</v>
      </c>
      <c r="G2731" t="str">
        <f>[1]EtOH!B511</f>
        <v xml:space="preserve">     Total energy</v>
      </c>
      <c r="H2731" s="4">
        <f ca="1">[1]EtOH!DP511</f>
        <v>4416683.9100378975</v>
      </c>
      <c r="I2731" t="s">
        <v>125</v>
      </c>
      <c r="J2731" t="s">
        <v>218</v>
      </c>
      <c r="N2731" s="2"/>
    </row>
    <row r="2732" spans="1:14" x14ac:dyDescent="0.35">
      <c r="A2732" t="s">
        <v>572</v>
      </c>
      <c r="B2732" t="s">
        <v>223</v>
      </c>
      <c r="C2732" t="s">
        <v>223</v>
      </c>
      <c r="D2732" t="s">
        <v>120</v>
      </c>
      <c r="E2732" t="s">
        <v>202</v>
      </c>
      <c r="F2732" t="s">
        <v>224</v>
      </c>
      <c r="G2732" t="str">
        <f>[1]EtOH!B512</f>
        <v xml:space="preserve">     Fossil fuels</v>
      </c>
      <c r="H2732" s="4">
        <f ca="1">[1]EtOH!DP512</f>
        <v>432507.56786562118</v>
      </c>
      <c r="I2732" t="s">
        <v>125</v>
      </c>
      <c r="N2732" s="2"/>
    </row>
    <row r="2733" spans="1:14" x14ac:dyDescent="0.35">
      <c r="A2733" t="s">
        <v>572</v>
      </c>
      <c r="B2733" t="s">
        <v>223</v>
      </c>
      <c r="C2733" t="s">
        <v>223</v>
      </c>
      <c r="D2733" t="s">
        <v>120</v>
      </c>
      <c r="E2733" t="s">
        <v>202</v>
      </c>
      <c r="F2733" t="s">
        <v>224</v>
      </c>
      <c r="G2733" t="str">
        <f>[1]EtOH!B513</f>
        <v xml:space="preserve">     Coal</v>
      </c>
      <c r="H2733" s="4">
        <f ca="1">[1]EtOH!DP513</f>
        <v>9084.4259480655401</v>
      </c>
      <c r="I2733" t="s">
        <v>125</v>
      </c>
      <c r="N2733" s="2"/>
    </row>
    <row r="2734" spans="1:14" x14ac:dyDescent="0.35">
      <c r="A2734" t="s">
        <v>572</v>
      </c>
      <c r="B2734" t="s">
        <v>223</v>
      </c>
      <c r="C2734" t="s">
        <v>223</v>
      </c>
      <c r="D2734" t="s">
        <v>120</v>
      </c>
      <c r="E2734" t="s">
        <v>202</v>
      </c>
      <c r="F2734" t="s">
        <v>224</v>
      </c>
      <c r="G2734" t="str">
        <f>[1]EtOH!B514</f>
        <v xml:space="preserve">     Natural gas</v>
      </c>
      <c r="H2734" s="4">
        <f ca="1">[1]EtOH!DP514</f>
        <v>286153.57396031049</v>
      </c>
      <c r="I2734" t="s">
        <v>125</v>
      </c>
      <c r="N2734" s="2"/>
    </row>
    <row r="2735" spans="1:14" x14ac:dyDescent="0.35">
      <c r="A2735" t="s">
        <v>572</v>
      </c>
      <c r="B2735" t="s">
        <v>223</v>
      </c>
      <c r="C2735" t="s">
        <v>223</v>
      </c>
      <c r="D2735" t="s">
        <v>120</v>
      </c>
      <c r="E2735" t="s">
        <v>202</v>
      </c>
      <c r="F2735" t="s">
        <v>224</v>
      </c>
      <c r="G2735" t="str">
        <f>[1]EtOH!B515</f>
        <v xml:space="preserve">     Petroleum</v>
      </c>
      <c r="H2735" s="4">
        <f ca="1">[1]EtOH!DP515</f>
        <v>137269.56795724516</v>
      </c>
      <c r="I2735" t="s">
        <v>125</v>
      </c>
      <c r="N2735" s="2"/>
    </row>
    <row r="2736" spans="1:14" x14ac:dyDescent="0.35">
      <c r="A2736" t="s">
        <v>572</v>
      </c>
      <c r="B2736" t="s">
        <v>223</v>
      </c>
      <c r="C2736" t="s">
        <v>223</v>
      </c>
      <c r="D2736" t="s">
        <v>120</v>
      </c>
      <c r="E2736" t="s">
        <v>202</v>
      </c>
      <c r="F2736" t="s">
        <v>224</v>
      </c>
      <c r="G2736" t="str">
        <f>[1]EtOH!B516</f>
        <v>Water consumption, gallons/mmBtu of fuel throughput</v>
      </c>
      <c r="H2736" s="4">
        <f ca="1">[1]EtOH!DP516</f>
        <v>43.006599691229376</v>
      </c>
      <c r="I2736" t="s">
        <v>126</v>
      </c>
      <c r="N2736" s="2"/>
    </row>
    <row r="2737" spans="1:14" x14ac:dyDescent="0.35">
      <c r="A2737" t="s">
        <v>572</v>
      </c>
      <c r="B2737" t="s">
        <v>223</v>
      </c>
      <c r="C2737" t="s">
        <v>223</v>
      </c>
      <c r="D2737" t="s">
        <v>120</v>
      </c>
      <c r="E2737" t="s">
        <v>202</v>
      </c>
      <c r="F2737" t="s">
        <v>224</v>
      </c>
      <c r="G2737" t="str">
        <f>[1]EtOH!B517</f>
        <v>Total Emissions: grams/mmBtu of fuel throughput, except as noted</v>
      </c>
      <c r="H2737" s="4">
        <f>[1]EtOH!DP517</f>
        <v>0</v>
      </c>
      <c r="N2737" s="2"/>
    </row>
    <row r="2738" spans="1:14" x14ac:dyDescent="0.35">
      <c r="A2738" t="s">
        <v>572</v>
      </c>
      <c r="B2738" t="s">
        <v>223</v>
      </c>
      <c r="C2738" t="s">
        <v>223</v>
      </c>
      <c r="D2738" t="s">
        <v>120</v>
      </c>
      <c r="E2738" t="s">
        <v>202</v>
      </c>
      <c r="F2738" t="s">
        <v>224</v>
      </c>
      <c r="G2738" t="str">
        <f>[1]EtOH!B518</f>
        <v xml:space="preserve">     VOC</v>
      </c>
      <c r="H2738" s="4">
        <f ca="1">[1]EtOH!DP518</f>
        <v>33.191904491199885</v>
      </c>
      <c r="I2738" t="s">
        <v>127</v>
      </c>
      <c r="N2738" s="2"/>
    </row>
    <row r="2739" spans="1:14" x14ac:dyDescent="0.35">
      <c r="A2739" t="s">
        <v>572</v>
      </c>
      <c r="B2739" t="s">
        <v>223</v>
      </c>
      <c r="C2739" t="s">
        <v>223</v>
      </c>
      <c r="D2739" t="s">
        <v>120</v>
      </c>
      <c r="E2739" t="s">
        <v>202</v>
      </c>
      <c r="F2739" t="s">
        <v>224</v>
      </c>
      <c r="G2739" t="str">
        <f>[1]EtOH!B519</f>
        <v xml:space="preserve">     CO</v>
      </c>
      <c r="H2739" s="4">
        <f ca="1">[1]EtOH!DP519</f>
        <v>53.5166073365153</v>
      </c>
      <c r="I2739" t="s">
        <v>127</v>
      </c>
      <c r="N2739" s="2"/>
    </row>
    <row r="2740" spans="1:14" x14ac:dyDescent="0.35">
      <c r="A2740" t="s">
        <v>572</v>
      </c>
      <c r="B2740" t="s">
        <v>223</v>
      </c>
      <c r="C2740" t="s">
        <v>223</v>
      </c>
      <c r="D2740" t="s">
        <v>120</v>
      </c>
      <c r="E2740" t="s">
        <v>202</v>
      </c>
      <c r="F2740" t="s">
        <v>224</v>
      </c>
      <c r="G2740" t="str">
        <f>[1]EtOH!B520</f>
        <v xml:space="preserve">     NOx</v>
      </c>
      <c r="H2740" s="4">
        <f ca="1">[1]EtOH!DP520</f>
        <v>132.52889193016301</v>
      </c>
      <c r="I2740" t="s">
        <v>127</v>
      </c>
      <c r="N2740" s="2"/>
    </row>
    <row r="2741" spans="1:14" x14ac:dyDescent="0.35">
      <c r="A2741" t="s">
        <v>572</v>
      </c>
      <c r="B2741" t="s">
        <v>223</v>
      </c>
      <c r="C2741" t="s">
        <v>223</v>
      </c>
      <c r="D2741" t="s">
        <v>120</v>
      </c>
      <c r="E2741" t="s">
        <v>202</v>
      </c>
      <c r="F2741" t="s">
        <v>224</v>
      </c>
      <c r="G2741" t="str">
        <f>[1]EtOH!B521</f>
        <v xml:space="preserve">     PM10</v>
      </c>
      <c r="H2741" s="4">
        <f ca="1">[1]EtOH!DP521</f>
        <v>8.9258993456897109</v>
      </c>
      <c r="I2741" t="s">
        <v>127</v>
      </c>
      <c r="N2741" s="2"/>
    </row>
    <row r="2742" spans="1:14" x14ac:dyDescent="0.35">
      <c r="A2742" t="s">
        <v>572</v>
      </c>
      <c r="B2742" t="s">
        <v>223</v>
      </c>
      <c r="C2742" t="s">
        <v>223</v>
      </c>
      <c r="D2742" t="s">
        <v>120</v>
      </c>
      <c r="E2742" t="s">
        <v>202</v>
      </c>
      <c r="F2742" t="s">
        <v>224</v>
      </c>
      <c r="G2742" t="str">
        <f>[1]EtOH!B522</f>
        <v xml:space="preserve">     PM2.5</v>
      </c>
      <c r="H2742" s="4">
        <f ca="1">[1]EtOH!DP522</f>
        <v>7.0519658396137306</v>
      </c>
      <c r="I2742" t="s">
        <v>127</v>
      </c>
      <c r="N2742" s="2"/>
    </row>
    <row r="2743" spans="1:14" x14ac:dyDescent="0.35">
      <c r="A2743" t="s">
        <v>572</v>
      </c>
      <c r="B2743" t="s">
        <v>223</v>
      </c>
      <c r="C2743" t="s">
        <v>223</v>
      </c>
      <c r="D2743" t="s">
        <v>120</v>
      </c>
      <c r="E2743" t="s">
        <v>202</v>
      </c>
      <c r="F2743" t="s">
        <v>224</v>
      </c>
      <c r="G2743" t="str">
        <f>[1]EtOH!B523</f>
        <v xml:space="preserve">     SOx</v>
      </c>
      <c r="H2743" s="4">
        <f ca="1">[1]EtOH!DP523</f>
        <v>43.419907683211633</v>
      </c>
      <c r="I2743" t="s">
        <v>127</v>
      </c>
      <c r="N2743" s="2"/>
    </row>
    <row r="2744" spans="1:14" x14ac:dyDescent="0.35">
      <c r="A2744" t="s">
        <v>572</v>
      </c>
      <c r="B2744" t="s">
        <v>223</v>
      </c>
      <c r="C2744" t="s">
        <v>223</v>
      </c>
      <c r="D2744" t="s">
        <v>120</v>
      </c>
      <c r="E2744" t="s">
        <v>202</v>
      </c>
      <c r="F2744" t="s">
        <v>224</v>
      </c>
      <c r="G2744" t="str">
        <f>[1]EtOH!B524</f>
        <v xml:space="preserve">     BC</v>
      </c>
      <c r="H2744" s="4">
        <f ca="1">[1]EtOH!DP524</f>
        <v>0.77890463668777588</v>
      </c>
      <c r="I2744" t="s">
        <v>127</v>
      </c>
      <c r="N2744" s="2"/>
    </row>
    <row r="2745" spans="1:14" x14ac:dyDescent="0.35">
      <c r="A2745" t="s">
        <v>572</v>
      </c>
      <c r="B2745" t="s">
        <v>223</v>
      </c>
      <c r="C2745" t="s">
        <v>223</v>
      </c>
      <c r="D2745" t="s">
        <v>120</v>
      </c>
      <c r="E2745" t="s">
        <v>202</v>
      </c>
      <c r="F2745" t="s">
        <v>224</v>
      </c>
      <c r="G2745" t="str">
        <f>[1]EtOH!B525</f>
        <v xml:space="preserve">     OC</v>
      </c>
      <c r="H2745" s="4">
        <f ca="1">[1]EtOH!DP525</f>
        <v>1.0080630033003493</v>
      </c>
      <c r="I2745" t="s">
        <v>127</v>
      </c>
      <c r="N2745" s="2"/>
    </row>
    <row r="2746" spans="1:14" x14ac:dyDescent="0.35">
      <c r="A2746" t="s">
        <v>572</v>
      </c>
      <c r="B2746" t="s">
        <v>223</v>
      </c>
      <c r="C2746" t="s">
        <v>223</v>
      </c>
      <c r="D2746" t="s">
        <v>120</v>
      </c>
      <c r="E2746" t="s">
        <v>202</v>
      </c>
      <c r="F2746" t="s">
        <v>224</v>
      </c>
      <c r="G2746" t="str">
        <f>[1]EtOH!B526</f>
        <v xml:space="preserve">     CH4</v>
      </c>
      <c r="H2746" s="4">
        <f ca="1">[1]EtOH!DP526</f>
        <v>146.31809166383874</v>
      </c>
      <c r="I2746" t="s">
        <v>127</v>
      </c>
      <c r="N2746" s="2"/>
    </row>
    <row r="2747" spans="1:14" x14ac:dyDescent="0.35">
      <c r="A2747" t="s">
        <v>572</v>
      </c>
      <c r="B2747" t="s">
        <v>223</v>
      </c>
      <c r="C2747" t="s">
        <v>223</v>
      </c>
      <c r="D2747" t="s">
        <v>120</v>
      </c>
      <c r="E2747" t="s">
        <v>202</v>
      </c>
      <c r="F2747" t="s">
        <v>224</v>
      </c>
      <c r="G2747" t="str">
        <f>[1]EtOH!B527</f>
        <v xml:space="preserve">     N2O</v>
      </c>
      <c r="H2747" s="4">
        <f ca="1">[1]EtOH!DP527</f>
        <v>130.8771324867491</v>
      </c>
      <c r="I2747" t="s">
        <v>127</v>
      </c>
      <c r="N2747" s="2"/>
    </row>
    <row r="2748" spans="1:14" x14ac:dyDescent="0.35">
      <c r="A2748" t="s">
        <v>572</v>
      </c>
      <c r="B2748" t="s">
        <v>223</v>
      </c>
      <c r="C2748" t="s">
        <v>223</v>
      </c>
      <c r="D2748" t="s">
        <v>120</v>
      </c>
      <c r="E2748" t="s">
        <v>202</v>
      </c>
      <c r="F2748" t="s">
        <v>224</v>
      </c>
      <c r="G2748" t="str">
        <f>[1]EtOH!B528</f>
        <v xml:space="preserve">     CO2</v>
      </c>
      <c r="H2748" s="4">
        <f ca="1">[1]EtOH!DP528</f>
        <v>29260.637553053766</v>
      </c>
      <c r="I2748" t="s">
        <v>127</v>
      </c>
      <c r="N2748" s="2"/>
    </row>
    <row r="2749" spans="1:14" x14ac:dyDescent="0.35">
      <c r="A2749" t="s">
        <v>572</v>
      </c>
      <c r="B2749" t="s">
        <v>223</v>
      </c>
      <c r="C2749" t="s">
        <v>223</v>
      </c>
      <c r="D2749" t="s">
        <v>120</v>
      </c>
      <c r="E2749" t="s">
        <v>202</v>
      </c>
      <c r="F2749" t="s">
        <v>224</v>
      </c>
      <c r="G2749" t="str">
        <f>[1]EtOH!B529</f>
        <v xml:space="preserve">     Misc. CO2</v>
      </c>
      <c r="H2749" s="4">
        <f>[1]EtOH!DP529</f>
        <v>0</v>
      </c>
      <c r="I2749" t="s">
        <v>127</v>
      </c>
      <c r="N2749" s="2"/>
    </row>
    <row r="2750" spans="1:14" x14ac:dyDescent="0.35">
      <c r="A2750" t="s">
        <v>572</v>
      </c>
      <c r="B2750" t="s">
        <v>223</v>
      </c>
      <c r="C2750" t="s">
        <v>223</v>
      </c>
      <c r="D2750" t="s">
        <v>120</v>
      </c>
      <c r="E2750" t="s">
        <v>202</v>
      </c>
      <c r="F2750" t="s">
        <v>224</v>
      </c>
      <c r="G2750" t="str">
        <f>[1]EtOH!B530</f>
        <v xml:space="preserve">     VOC from bulk terminal</v>
      </c>
      <c r="H2750" s="4">
        <f>[1]EtOH!DP530</f>
        <v>0</v>
      </c>
      <c r="I2750" t="s">
        <v>127</v>
      </c>
      <c r="N2750" s="2"/>
    </row>
    <row r="2751" spans="1:14" x14ac:dyDescent="0.35">
      <c r="A2751" t="s">
        <v>572</v>
      </c>
      <c r="B2751" t="s">
        <v>223</v>
      </c>
      <c r="C2751" t="s">
        <v>223</v>
      </c>
      <c r="D2751" t="s">
        <v>120</v>
      </c>
      <c r="E2751" t="s">
        <v>202</v>
      </c>
      <c r="F2751" t="s">
        <v>224</v>
      </c>
      <c r="G2751" t="str">
        <f>[1]EtOH!B531</f>
        <v xml:space="preserve">     VOC from refueling station</v>
      </c>
      <c r="H2751" s="4">
        <f>[1]EtOH!DP531</f>
        <v>0</v>
      </c>
      <c r="I2751" t="s">
        <v>127</v>
      </c>
      <c r="N2751" s="2"/>
    </row>
    <row r="2752" spans="1:14" x14ac:dyDescent="0.35">
      <c r="A2752" t="s">
        <v>572</v>
      </c>
      <c r="B2752" t="s">
        <v>223</v>
      </c>
      <c r="C2752" t="s">
        <v>223</v>
      </c>
      <c r="D2752" t="s">
        <v>120</v>
      </c>
      <c r="E2752" t="s">
        <v>202</v>
      </c>
      <c r="F2752" t="s">
        <v>224</v>
      </c>
      <c r="G2752" t="str">
        <f>[1]EtOH!B532</f>
        <v>Urban emissions: grams/mmBtu of fuel throughput, except as noted</v>
      </c>
      <c r="H2752" s="4">
        <f>[1]EtOH!DP532</f>
        <v>0</v>
      </c>
      <c r="N2752" s="2"/>
    </row>
    <row r="2753" spans="1:14" x14ac:dyDescent="0.35">
      <c r="A2753" t="s">
        <v>572</v>
      </c>
      <c r="B2753" t="s">
        <v>223</v>
      </c>
      <c r="C2753" t="s">
        <v>223</v>
      </c>
      <c r="D2753" t="s">
        <v>120</v>
      </c>
      <c r="E2753" t="s">
        <v>202</v>
      </c>
      <c r="F2753" t="s">
        <v>224</v>
      </c>
      <c r="G2753" t="str">
        <f>[1]EtOH!B533</f>
        <v xml:space="preserve">     VOC</v>
      </c>
      <c r="H2753" s="4">
        <f ca="1">[1]EtOH!DP533</f>
        <v>0.63690280863037052</v>
      </c>
      <c r="I2753" t="s">
        <v>127</v>
      </c>
      <c r="N2753" s="2"/>
    </row>
    <row r="2754" spans="1:14" x14ac:dyDescent="0.35">
      <c r="A2754" t="s">
        <v>572</v>
      </c>
      <c r="B2754" t="s">
        <v>223</v>
      </c>
      <c r="C2754" t="s">
        <v>223</v>
      </c>
      <c r="D2754" t="s">
        <v>120</v>
      </c>
      <c r="E2754" t="s">
        <v>202</v>
      </c>
      <c r="F2754" t="s">
        <v>224</v>
      </c>
      <c r="G2754" t="str">
        <f>[1]EtOH!B534</f>
        <v xml:space="preserve">     CO</v>
      </c>
      <c r="H2754" s="4">
        <f ca="1">[1]EtOH!DP534</f>
        <v>1.7828075550283022</v>
      </c>
      <c r="I2754" t="s">
        <v>127</v>
      </c>
      <c r="N2754" s="2"/>
    </row>
    <row r="2755" spans="1:14" x14ac:dyDescent="0.35">
      <c r="A2755" t="s">
        <v>572</v>
      </c>
      <c r="B2755" t="s">
        <v>223</v>
      </c>
      <c r="C2755" t="s">
        <v>223</v>
      </c>
      <c r="D2755" t="s">
        <v>120</v>
      </c>
      <c r="E2755" t="s">
        <v>202</v>
      </c>
      <c r="F2755" t="s">
        <v>224</v>
      </c>
      <c r="G2755" t="str">
        <f>[1]EtOH!B535</f>
        <v xml:space="preserve">     NOx</v>
      </c>
      <c r="H2755" s="4">
        <f ca="1">[1]EtOH!DP535</f>
        <v>2.9671792904962242</v>
      </c>
      <c r="I2755" t="s">
        <v>127</v>
      </c>
      <c r="N2755" s="2"/>
    </row>
    <row r="2756" spans="1:14" x14ac:dyDescent="0.35">
      <c r="A2756" t="s">
        <v>572</v>
      </c>
      <c r="B2756" t="s">
        <v>223</v>
      </c>
      <c r="C2756" t="s">
        <v>223</v>
      </c>
      <c r="D2756" t="s">
        <v>120</v>
      </c>
      <c r="E2756" t="s">
        <v>202</v>
      </c>
      <c r="F2756" t="s">
        <v>224</v>
      </c>
      <c r="G2756" t="str">
        <f>[1]EtOH!B536</f>
        <v xml:space="preserve">     PM10</v>
      </c>
      <c r="H2756" s="4">
        <f ca="1">[1]EtOH!DP536</f>
        <v>0.2284173464107131</v>
      </c>
      <c r="I2756" t="s">
        <v>127</v>
      </c>
      <c r="N2756" s="2"/>
    </row>
    <row r="2757" spans="1:14" x14ac:dyDescent="0.35">
      <c r="A2757" t="s">
        <v>572</v>
      </c>
      <c r="B2757" t="s">
        <v>223</v>
      </c>
      <c r="C2757" t="s">
        <v>223</v>
      </c>
      <c r="D2757" t="s">
        <v>120</v>
      </c>
      <c r="E2757" t="s">
        <v>202</v>
      </c>
      <c r="F2757" t="s">
        <v>224</v>
      </c>
      <c r="G2757" t="str">
        <f>[1]EtOH!B537</f>
        <v xml:space="preserve">     PM2.5</v>
      </c>
      <c r="H2757" s="4">
        <f ca="1">[1]EtOH!DP537</f>
        <v>0.185449965289435</v>
      </c>
      <c r="I2757" t="s">
        <v>127</v>
      </c>
      <c r="N2757" s="2"/>
    </row>
    <row r="2758" spans="1:14" x14ac:dyDescent="0.35">
      <c r="A2758" t="s">
        <v>572</v>
      </c>
      <c r="B2758" t="s">
        <v>223</v>
      </c>
      <c r="C2758" t="s">
        <v>223</v>
      </c>
      <c r="D2758" t="s">
        <v>120</v>
      </c>
      <c r="E2758" t="s">
        <v>202</v>
      </c>
      <c r="F2758" t="s">
        <v>224</v>
      </c>
      <c r="G2758" t="str">
        <f>[1]EtOH!B538</f>
        <v xml:space="preserve">     SOx</v>
      </c>
      <c r="H2758" s="4">
        <f ca="1">[1]EtOH!DP538</f>
        <v>1.1092722318987693</v>
      </c>
      <c r="I2758" t="s">
        <v>127</v>
      </c>
      <c r="N2758" s="2"/>
    </row>
    <row r="2759" spans="1:14" x14ac:dyDescent="0.35">
      <c r="A2759" t="s">
        <v>572</v>
      </c>
      <c r="B2759" t="s">
        <v>223</v>
      </c>
      <c r="C2759" t="s">
        <v>223</v>
      </c>
      <c r="D2759" t="s">
        <v>120</v>
      </c>
      <c r="E2759" t="s">
        <v>202</v>
      </c>
      <c r="F2759" t="s">
        <v>224</v>
      </c>
      <c r="G2759" t="str">
        <f>[1]EtOH!B539</f>
        <v xml:space="preserve">     BC</v>
      </c>
      <c r="H2759" s="4">
        <f ca="1">[1]EtOH!DP539</f>
        <v>2.1270414206958937E-2</v>
      </c>
      <c r="I2759" t="s">
        <v>127</v>
      </c>
      <c r="N2759" s="2"/>
    </row>
    <row r="2760" spans="1:14" x14ac:dyDescent="0.35">
      <c r="A2760" t="s">
        <v>572</v>
      </c>
      <c r="B2760" t="s">
        <v>223</v>
      </c>
      <c r="C2760" t="s">
        <v>223</v>
      </c>
      <c r="D2760" t="s">
        <v>120</v>
      </c>
      <c r="E2760" t="s">
        <v>202</v>
      </c>
      <c r="F2760" t="s">
        <v>224</v>
      </c>
      <c r="G2760" t="str">
        <f>[1]EtOH!B540</f>
        <v xml:space="preserve">     OC</v>
      </c>
      <c r="H2760" s="4">
        <f ca="1">[1]EtOH!DP540</f>
        <v>5.8041083932806936E-2</v>
      </c>
      <c r="I2760" t="s">
        <v>127</v>
      </c>
      <c r="N2760" s="2"/>
    </row>
    <row r="2761" spans="1:14" x14ac:dyDescent="0.35">
      <c r="A2761" t="s">
        <v>572</v>
      </c>
      <c r="B2761" t="s">
        <v>225</v>
      </c>
      <c r="C2761" t="s">
        <v>225</v>
      </c>
      <c r="D2761" t="s">
        <v>120</v>
      </c>
      <c r="E2761" t="s">
        <v>202</v>
      </c>
      <c r="F2761" t="s">
        <v>226</v>
      </c>
      <c r="G2761" t="s">
        <v>537</v>
      </c>
      <c r="H2761" s="4"/>
      <c r="N2761" s="2"/>
    </row>
    <row r="2762" spans="1:14" x14ac:dyDescent="0.35">
      <c r="A2762" t="s">
        <v>572</v>
      </c>
      <c r="B2762" t="s">
        <v>225</v>
      </c>
      <c r="C2762" t="s">
        <v>225</v>
      </c>
      <c r="D2762" t="s">
        <v>120</v>
      </c>
      <c r="E2762" t="s">
        <v>202</v>
      </c>
      <c r="F2762" t="s">
        <v>226</v>
      </c>
      <c r="G2762" t="str">
        <f>[1]EtOH!B511</f>
        <v xml:space="preserve">     Total energy</v>
      </c>
      <c r="H2762" s="4">
        <f ca="1">[1]EtOH!EC511</f>
        <v>1736724.0899113908</v>
      </c>
      <c r="I2762" t="s">
        <v>125</v>
      </c>
      <c r="J2762" t="s">
        <v>218</v>
      </c>
      <c r="N2762" s="2"/>
    </row>
    <row r="2763" spans="1:14" x14ac:dyDescent="0.35">
      <c r="A2763" t="s">
        <v>572</v>
      </c>
      <c r="B2763" t="s">
        <v>225</v>
      </c>
      <c r="C2763" t="s">
        <v>225</v>
      </c>
      <c r="D2763" t="s">
        <v>120</v>
      </c>
      <c r="E2763" t="s">
        <v>202</v>
      </c>
      <c r="F2763" t="s">
        <v>226</v>
      </c>
      <c r="G2763" t="str">
        <f>[1]EtOH!B512</f>
        <v xml:space="preserve">     Fossil fuels</v>
      </c>
      <c r="H2763" s="4">
        <f ca="1">[1]EtOH!EC512</f>
        <v>24193.037608882423</v>
      </c>
      <c r="I2763" t="s">
        <v>125</v>
      </c>
      <c r="N2763" s="2"/>
    </row>
    <row r="2764" spans="1:14" x14ac:dyDescent="0.35">
      <c r="A2764" t="s">
        <v>572</v>
      </c>
      <c r="B2764" t="s">
        <v>225</v>
      </c>
      <c r="C2764" t="s">
        <v>225</v>
      </c>
      <c r="D2764" t="s">
        <v>120</v>
      </c>
      <c r="E2764" t="s">
        <v>202</v>
      </c>
      <c r="F2764" t="s">
        <v>226</v>
      </c>
      <c r="G2764" t="str">
        <f>[1]EtOH!B513</f>
        <v xml:space="preserve">     Coal</v>
      </c>
      <c r="H2764" s="4">
        <f ca="1">[1]EtOH!EC513</f>
        <v>1581.5446240231274</v>
      </c>
      <c r="I2764" t="s">
        <v>125</v>
      </c>
      <c r="N2764" s="2"/>
    </row>
    <row r="2765" spans="1:14" x14ac:dyDescent="0.35">
      <c r="A2765" t="s">
        <v>572</v>
      </c>
      <c r="B2765" t="s">
        <v>225</v>
      </c>
      <c r="C2765" t="s">
        <v>225</v>
      </c>
      <c r="D2765" t="s">
        <v>120</v>
      </c>
      <c r="E2765" t="s">
        <v>202</v>
      </c>
      <c r="F2765" t="s">
        <v>226</v>
      </c>
      <c r="G2765" t="str">
        <f>[1]EtOH!B514</f>
        <v xml:space="preserve">     Natural gas</v>
      </c>
      <c r="H2765" s="4">
        <f ca="1">[1]EtOH!EC514</f>
        <v>20999.468011321096</v>
      </c>
      <c r="I2765" t="s">
        <v>125</v>
      </c>
      <c r="N2765" s="2"/>
    </row>
    <row r="2766" spans="1:14" x14ac:dyDescent="0.35">
      <c r="A2766" t="s">
        <v>572</v>
      </c>
      <c r="B2766" t="s">
        <v>225</v>
      </c>
      <c r="C2766" t="s">
        <v>225</v>
      </c>
      <c r="D2766" t="s">
        <v>120</v>
      </c>
      <c r="E2766" t="s">
        <v>202</v>
      </c>
      <c r="F2766" t="s">
        <v>226</v>
      </c>
      <c r="G2766" t="str">
        <f>[1]EtOH!B515</f>
        <v xml:space="preserve">     Petroleum</v>
      </c>
      <c r="H2766" s="4">
        <f ca="1">[1]EtOH!EC515</f>
        <v>1612.0249735381976</v>
      </c>
      <c r="I2766" t="s">
        <v>125</v>
      </c>
      <c r="N2766" s="2"/>
    </row>
    <row r="2767" spans="1:14" x14ac:dyDescent="0.35">
      <c r="A2767" t="s">
        <v>572</v>
      </c>
      <c r="B2767" t="s">
        <v>225</v>
      </c>
      <c r="C2767" t="s">
        <v>225</v>
      </c>
      <c r="D2767" t="s">
        <v>120</v>
      </c>
      <c r="E2767" t="s">
        <v>202</v>
      </c>
      <c r="F2767" t="s">
        <v>226</v>
      </c>
      <c r="G2767" t="str">
        <f>[1]EtOH!B516</f>
        <v>Water consumption, gallons/mmBtu of fuel throughput</v>
      </c>
      <c r="H2767" s="4">
        <f ca="1">[1]EtOH!EC516</f>
        <v>0.82383972863026089</v>
      </c>
      <c r="I2767" t="s">
        <v>126</v>
      </c>
      <c r="N2767" s="2"/>
    </row>
    <row r="2768" spans="1:14" x14ac:dyDescent="0.35">
      <c r="A2768" t="s">
        <v>572</v>
      </c>
      <c r="B2768" t="s">
        <v>225</v>
      </c>
      <c r="C2768" t="s">
        <v>225</v>
      </c>
      <c r="D2768" t="s">
        <v>120</v>
      </c>
      <c r="E2768" t="s">
        <v>202</v>
      </c>
      <c r="F2768" t="s">
        <v>226</v>
      </c>
      <c r="G2768" t="str">
        <f>[1]EtOH!B517</f>
        <v>Total Emissions: grams/mmBtu of fuel throughput, except as noted</v>
      </c>
      <c r="H2768" s="4">
        <f>[1]EtOH!EC517</f>
        <v>0</v>
      </c>
      <c r="N2768" s="2"/>
    </row>
    <row r="2769" spans="1:14" x14ac:dyDescent="0.35">
      <c r="A2769" t="s">
        <v>572</v>
      </c>
      <c r="B2769" t="s">
        <v>225</v>
      </c>
      <c r="C2769" t="s">
        <v>225</v>
      </c>
      <c r="D2769" t="s">
        <v>120</v>
      </c>
      <c r="E2769" t="s">
        <v>202</v>
      </c>
      <c r="F2769" t="s">
        <v>226</v>
      </c>
      <c r="G2769" t="str">
        <f>[1]EtOH!B518</f>
        <v xml:space="preserve">     VOC</v>
      </c>
      <c r="H2769" s="4">
        <f ca="1">[1]EtOH!EC518</f>
        <v>0.30151788315353378</v>
      </c>
      <c r="I2769" t="s">
        <v>127</v>
      </c>
      <c r="N2769" s="2"/>
    </row>
    <row r="2770" spans="1:14" x14ac:dyDescent="0.35">
      <c r="A2770" t="s">
        <v>572</v>
      </c>
      <c r="B2770" t="s">
        <v>225</v>
      </c>
      <c r="C2770" t="s">
        <v>225</v>
      </c>
      <c r="D2770" t="s">
        <v>120</v>
      </c>
      <c r="E2770" t="s">
        <v>202</v>
      </c>
      <c r="F2770" t="s">
        <v>226</v>
      </c>
      <c r="G2770" t="str">
        <f>[1]EtOH!B519</f>
        <v xml:space="preserve">     CO</v>
      </c>
      <c r="H2770" s="4">
        <f ca="1">[1]EtOH!EC519</f>
        <v>0.57338296948562051</v>
      </c>
      <c r="I2770" t="s">
        <v>127</v>
      </c>
      <c r="N2770" s="2"/>
    </row>
    <row r="2771" spans="1:14" x14ac:dyDescent="0.35">
      <c r="A2771" t="s">
        <v>572</v>
      </c>
      <c r="B2771" t="s">
        <v>225</v>
      </c>
      <c r="C2771" t="s">
        <v>225</v>
      </c>
      <c r="D2771" t="s">
        <v>120</v>
      </c>
      <c r="E2771" t="s">
        <v>202</v>
      </c>
      <c r="F2771" t="s">
        <v>226</v>
      </c>
      <c r="G2771" t="str">
        <f>[1]EtOH!B520</f>
        <v xml:space="preserve">     NOx</v>
      </c>
      <c r="H2771" s="4">
        <f ca="1">[1]EtOH!EC520</f>
        <v>0.81839693340667075</v>
      </c>
      <c r="I2771" t="s">
        <v>127</v>
      </c>
      <c r="N2771" s="2"/>
    </row>
    <row r="2772" spans="1:14" x14ac:dyDescent="0.35">
      <c r="A2772" t="s">
        <v>572</v>
      </c>
      <c r="B2772" t="s">
        <v>225</v>
      </c>
      <c r="C2772" t="s">
        <v>225</v>
      </c>
      <c r="D2772" t="s">
        <v>120</v>
      </c>
      <c r="E2772" t="s">
        <v>202</v>
      </c>
      <c r="F2772" t="s">
        <v>226</v>
      </c>
      <c r="G2772" t="str">
        <f>[1]EtOH!B521</f>
        <v xml:space="preserve">     PM10</v>
      </c>
      <c r="H2772" s="4">
        <f ca="1">[1]EtOH!EC521</f>
        <v>6.2525508910527758E-2</v>
      </c>
      <c r="I2772" t="s">
        <v>127</v>
      </c>
      <c r="N2772" s="2"/>
    </row>
    <row r="2773" spans="1:14" x14ac:dyDescent="0.35">
      <c r="A2773" t="s">
        <v>572</v>
      </c>
      <c r="B2773" t="s">
        <v>225</v>
      </c>
      <c r="C2773" t="s">
        <v>225</v>
      </c>
      <c r="D2773" t="s">
        <v>120</v>
      </c>
      <c r="E2773" t="s">
        <v>202</v>
      </c>
      <c r="F2773" t="s">
        <v>226</v>
      </c>
      <c r="G2773" t="str">
        <f>[1]EtOH!B522</f>
        <v xml:space="preserve">     PM2.5</v>
      </c>
      <c r="H2773" s="4">
        <f ca="1">[1]EtOH!EC522</f>
        <v>4.6173951077115721E-2</v>
      </c>
      <c r="I2773" t="s">
        <v>127</v>
      </c>
      <c r="N2773" s="2"/>
    </row>
    <row r="2774" spans="1:14" x14ac:dyDescent="0.35">
      <c r="A2774" t="s">
        <v>572</v>
      </c>
      <c r="B2774" t="s">
        <v>225</v>
      </c>
      <c r="C2774" t="s">
        <v>225</v>
      </c>
      <c r="D2774" t="s">
        <v>120</v>
      </c>
      <c r="E2774" t="s">
        <v>202</v>
      </c>
      <c r="F2774" t="s">
        <v>226</v>
      </c>
      <c r="G2774" t="str">
        <f>[1]EtOH!B523</f>
        <v xml:space="preserve">     SOx</v>
      </c>
      <c r="H2774" s="4">
        <f ca="1">[1]EtOH!EC523</f>
        <v>0.39711688357820801</v>
      </c>
      <c r="I2774" t="s">
        <v>127</v>
      </c>
      <c r="N2774" s="2"/>
    </row>
    <row r="2775" spans="1:14" x14ac:dyDescent="0.35">
      <c r="A2775" t="s">
        <v>572</v>
      </c>
      <c r="B2775" t="s">
        <v>225</v>
      </c>
      <c r="C2775" t="s">
        <v>225</v>
      </c>
      <c r="D2775" t="s">
        <v>120</v>
      </c>
      <c r="E2775" t="s">
        <v>202</v>
      </c>
      <c r="F2775" t="s">
        <v>226</v>
      </c>
      <c r="G2775" t="str">
        <f>[1]EtOH!B524</f>
        <v xml:space="preserve">     BC</v>
      </c>
      <c r="H2775" s="4">
        <f ca="1">[1]EtOH!EC524</f>
        <v>4.1154730668321038E-3</v>
      </c>
      <c r="I2775" t="s">
        <v>127</v>
      </c>
      <c r="N2775" s="2"/>
    </row>
    <row r="2776" spans="1:14" x14ac:dyDescent="0.35">
      <c r="A2776" t="s">
        <v>572</v>
      </c>
      <c r="B2776" t="s">
        <v>225</v>
      </c>
      <c r="C2776" t="s">
        <v>225</v>
      </c>
      <c r="D2776" t="s">
        <v>120</v>
      </c>
      <c r="E2776" t="s">
        <v>202</v>
      </c>
      <c r="F2776" t="s">
        <v>226</v>
      </c>
      <c r="G2776" t="str">
        <f>[1]EtOH!B525</f>
        <v xml:space="preserve">     OC</v>
      </c>
      <c r="H2776" s="4">
        <f ca="1">[1]EtOH!EC525</f>
        <v>1.4539892485149581E-2</v>
      </c>
      <c r="I2776" t="s">
        <v>127</v>
      </c>
      <c r="N2776" s="2"/>
    </row>
    <row r="2777" spans="1:14" x14ac:dyDescent="0.35">
      <c r="A2777" t="s">
        <v>572</v>
      </c>
      <c r="B2777" t="s">
        <v>225</v>
      </c>
      <c r="C2777" t="s">
        <v>225</v>
      </c>
      <c r="D2777" t="s">
        <v>120</v>
      </c>
      <c r="E2777" t="s">
        <v>202</v>
      </c>
      <c r="F2777" t="s">
        <v>226</v>
      </c>
      <c r="G2777" t="str">
        <f>[1]EtOH!B526</f>
        <v xml:space="preserve">     CH4</v>
      </c>
      <c r="H2777" s="4">
        <f ca="1">[1]EtOH!EC526</f>
        <v>3.3435743392074873</v>
      </c>
      <c r="I2777" t="s">
        <v>127</v>
      </c>
      <c r="N2777" s="2"/>
    </row>
    <row r="2778" spans="1:14" x14ac:dyDescent="0.35">
      <c r="A2778" t="s">
        <v>572</v>
      </c>
      <c r="B2778" t="s">
        <v>225</v>
      </c>
      <c r="C2778" t="s">
        <v>225</v>
      </c>
      <c r="D2778" t="s">
        <v>120</v>
      </c>
      <c r="E2778" t="s">
        <v>202</v>
      </c>
      <c r="F2778" t="s">
        <v>226</v>
      </c>
      <c r="G2778" t="str">
        <f>[1]EtOH!B527</f>
        <v xml:space="preserve">     N2O</v>
      </c>
      <c r="H2778" s="4">
        <f ca="1">[1]EtOH!EC527</f>
        <v>9.2646882053254185</v>
      </c>
      <c r="I2778" t="s">
        <v>127</v>
      </c>
      <c r="N2778" s="2"/>
    </row>
    <row r="2779" spans="1:14" x14ac:dyDescent="0.35">
      <c r="A2779" t="s">
        <v>572</v>
      </c>
      <c r="B2779" t="s">
        <v>225</v>
      </c>
      <c r="C2779" t="s">
        <v>225</v>
      </c>
      <c r="D2779" t="s">
        <v>120</v>
      </c>
      <c r="E2779" t="s">
        <v>202</v>
      </c>
      <c r="F2779" t="s">
        <v>226</v>
      </c>
      <c r="G2779" t="str">
        <f>[1]EtOH!B528</f>
        <v xml:space="preserve">     CO2</v>
      </c>
      <c r="H2779" s="4">
        <f ca="1">[1]EtOH!EC528</f>
        <v>608.25840963647352</v>
      </c>
      <c r="I2779" t="s">
        <v>127</v>
      </c>
      <c r="N2779" s="2"/>
    </row>
    <row r="2780" spans="1:14" x14ac:dyDescent="0.35">
      <c r="A2780" t="s">
        <v>572</v>
      </c>
      <c r="B2780" t="s">
        <v>225</v>
      </c>
      <c r="C2780" t="s">
        <v>225</v>
      </c>
      <c r="D2780" t="s">
        <v>120</v>
      </c>
      <c r="E2780" t="s">
        <v>202</v>
      </c>
      <c r="F2780" t="s">
        <v>226</v>
      </c>
      <c r="G2780" t="str">
        <f>[1]EtOH!B529</f>
        <v xml:space="preserve">     Misc. CO2</v>
      </c>
      <c r="H2780" s="4">
        <f>[1]EtOH!EC529</f>
        <v>0</v>
      </c>
      <c r="I2780" t="s">
        <v>127</v>
      </c>
      <c r="N2780" s="2"/>
    </row>
    <row r="2781" spans="1:14" x14ac:dyDescent="0.35">
      <c r="A2781" t="s">
        <v>572</v>
      </c>
      <c r="B2781" t="s">
        <v>225</v>
      </c>
      <c r="C2781" t="s">
        <v>225</v>
      </c>
      <c r="D2781" t="s">
        <v>120</v>
      </c>
      <c r="E2781" t="s">
        <v>202</v>
      </c>
      <c r="F2781" t="s">
        <v>226</v>
      </c>
      <c r="G2781" t="str">
        <f>[1]EtOH!B530</f>
        <v xml:space="preserve">     VOC from bulk terminal</v>
      </c>
      <c r="H2781" s="4">
        <f>[1]EtOH!EC530</f>
        <v>0</v>
      </c>
      <c r="I2781" t="s">
        <v>127</v>
      </c>
      <c r="N2781" s="2"/>
    </row>
    <row r="2782" spans="1:14" x14ac:dyDescent="0.35">
      <c r="A2782" t="s">
        <v>572</v>
      </c>
      <c r="B2782" t="s">
        <v>225</v>
      </c>
      <c r="C2782" t="s">
        <v>225</v>
      </c>
      <c r="D2782" t="s">
        <v>120</v>
      </c>
      <c r="E2782" t="s">
        <v>202</v>
      </c>
      <c r="F2782" t="s">
        <v>226</v>
      </c>
      <c r="G2782" t="str">
        <f>[1]EtOH!B531</f>
        <v xml:space="preserve">     VOC from refueling station</v>
      </c>
      <c r="H2782" s="4">
        <f>[1]EtOH!EC531</f>
        <v>0</v>
      </c>
      <c r="I2782" t="s">
        <v>127</v>
      </c>
      <c r="N2782" s="2"/>
    </row>
    <row r="2783" spans="1:14" x14ac:dyDescent="0.35">
      <c r="A2783" t="s">
        <v>572</v>
      </c>
      <c r="B2783" t="s">
        <v>225</v>
      </c>
      <c r="C2783" t="s">
        <v>225</v>
      </c>
      <c r="D2783" t="s">
        <v>120</v>
      </c>
      <c r="E2783" t="s">
        <v>202</v>
      </c>
      <c r="F2783" t="s">
        <v>226</v>
      </c>
      <c r="G2783" t="str">
        <f>[1]EtOH!B532</f>
        <v>Urban emissions: grams/mmBtu of fuel throughput, except as noted</v>
      </c>
      <c r="H2783" s="4">
        <f>[1]EtOH!EC532</f>
        <v>0</v>
      </c>
      <c r="N2783" s="2"/>
    </row>
    <row r="2784" spans="1:14" x14ac:dyDescent="0.35">
      <c r="A2784" t="s">
        <v>572</v>
      </c>
      <c r="B2784" t="s">
        <v>225</v>
      </c>
      <c r="C2784" t="s">
        <v>225</v>
      </c>
      <c r="D2784" t="s">
        <v>120</v>
      </c>
      <c r="E2784" t="s">
        <v>202</v>
      </c>
      <c r="F2784" t="s">
        <v>226</v>
      </c>
      <c r="G2784" t="str">
        <f>[1]EtOH!B533</f>
        <v xml:space="preserve">     VOC</v>
      </c>
      <c r="H2784" s="4">
        <f ca="1">[1]EtOH!EC533</f>
        <v>9.2259528985093653E-2</v>
      </c>
      <c r="I2784" t="s">
        <v>127</v>
      </c>
      <c r="N2784" s="2"/>
    </row>
    <row r="2785" spans="1:14" x14ac:dyDescent="0.35">
      <c r="A2785" t="s">
        <v>572</v>
      </c>
      <c r="B2785" t="s">
        <v>225</v>
      </c>
      <c r="C2785" t="s">
        <v>225</v>
      </c>
      <c r="D2785" t="s">
        <v>120</v>
      </c>
      <c r="E2785" t="s">
        <v>202</v>
      </c>
      <c r="F2785" t="s">
        <v>226</v>
      </c>
      <c r="G2785" t="str">
        <f>[1]EtOH!B534</f>
        <v xml:space="preserve">     CO</v>
      </c>
      <c r="H2785" s="4">
        <f ca="1">[1]EtOH!EC534</f>
        <v>0.11451281362977671</v>
      </c>
      <c r="I2785" t="s">
        <v>127</v>
      </c>
      <c r="N2785" s="2"/>
    </row>
    <row r="2786" spans="1:14" x14ac:dyDescent="0.35">
      <c r="A2786" t="s">
        <v>572</v>
      </c>
      <c r="B2786" t="s">
        <v>225</v>
      </c>
      <c r="C2786" t="s">
        <v>225</v>
      </c>
      <c r="D2786" t="s">
        <v>120</v>
      </c>
      <c r="E2786" t="s">
        <v>202</v>
      </c>
      <c r="F2786" t="s">
        <v>226</v>
      </c>
      <c r="G2786" t="str">
        <f>[1]EtOH!B535</f>
        <v xml:space="preserve">     NOx</v>
      </c>
      <c r="H2786" s="4">
        <f ca="1">[1]EtOH!EC535</f>
        <v>0.19880328997681229</v>
      </c>
      <c r="I2786" t="s">
        <v>127</v>
      </c>
      <c r="N2786" s="2"/>
    </row>
    <row r="2787" spans="1:14" x14ac:dyDescent="0.35">
      <c r="A2787" t="s">
        <v>572</v>
      </c>
      <c r="B2787" t="s">
        <v>225</v>
      </c>
      <c r="C2787" t="s">
        <v>225</v>
      </c>
      <c r="D2787" t="s">
        <v>120</v>
      </c>
      <c r="E2787" t="s">
        <v>202</v>
      </c>
      <c r="F2787" t="s">
        <v>226</v>
      </c>
      <c r="G2787" t="str">
        <f>[1]EtOH!B536</f>
        <v xml:space="preserve">     PM10</v>
      </c>
      <c r="H2787" s="4">
        <f ca="1">[1]EtOH!EC536</f>
        <v>2.0683324374421254E-2</v>
      </c>
      <c r="I2787" t="s">
        <v>127</v>
      </c>
      <c r="N2787" s="2"/>
    </row>
    <row r="2788" spans="1:14" x14ac:dyDescent="0.35">
      <c r="A2788" t="s">
        <v>572</v>
      </c>
      <c r="B2788" t="s">
        <v>225</v>
      </c>
      <c r="C2788" t="s">
        <v>225</v>
      </c>
      <c r="D2788" t="s">
        <v>120</v>
      </c>
      <c r="E2788" t="s">
        <v>202</v>
      </c>
      <c r="F2788" t="s">
        <v>226</v>
      </c>
      <c r="G2788" t="str">
        <f>[1]EtOH!B537</f>
        <v xml:space="preserve">     PM2.5</v>
      </c>
      <c r="H2788" s="4">
        <f ca="1">[1]EtOH!EC537</f>
        <v>1.8513870374073742E-2</v>
      </c>
      <c r="I2788" t="s">
        <v>127</v>
      </c>
      <c r="N2788" s="2"/>
    </row>
    <row r="2789" spans="1:14" x14ac:dyDescent="0.35">
      <c r="A2789" t="s">
        <v>572</v>
      </c>
      <c r="B2789" t="s">
        <v>225</v>
      </c>
      <c r="C2789" t="s">
        <v>225</v>
      </c>
      <c r="D2789" t="s">
        <v>120</v>
      </c>
      <c r="E2789" t="s">
        <v>202</v>
      </c>
      <c r="F2789" t="s">
        <v>226</v>
      </c>
      <c r="G2789" t="str">
        <f>[1]EtOH!B538</f>
        <v xml:space="preserve">     SOx</v>
      </c>
      <c r="H2789" s="4">
        <f ca="1">[1]EtOH!EC538</f>
        <v>7.0142979438106337E-2</v>
      </c>
      <c r="I2789" t="s">
        <v>127</v>
      </c>
      <c r="N2789" s="2"/>
    </row>
    <row r="2790" spans="1:14" x14ac:dyDescent="0.35">
      <c r="A2790" t="s">
        <v>572</v>
      </c>
      <c r="B2790" t="s">
        <v>225</v>
      </c>
      <c r="C2790" t="s">
        <v>225</v>
      </c>
      <c r="D2790" t="s">
        <v>120</v>
      </c>
      <c r="E2790" t="s">
        <v>202</v>
      </c>
      <c r="F2790" t="s">
        <v>226</v>
      </c>
      <c r="G2790" t="str">
        <f>[1]EtOH!B539</f>
        <v xml:space="preserve">     BC</v>
      </c>
      <c r="H2790" s="4">
        <f ca="1">[1]EtOH!EC539</f>
        <v>1.1807499459244644E-3</v>
      </c>
      <c r="I2790" t="s">
        <v>127</v>
      </c>
      <c r="N2790" s="2"/>
    </row>
    <row r="2791" spans="1:14" x14ac:dyDescent="0.35">
      <c r="A2791" t="s">
        <v>572</v>
      </c>
      <c r="B2791" t="s">
        <v>225</v>
      </c>
      <c r="C2791" t="s">
        <v>225</v>
      </c>
      <c r="D2791" t="s">
        <v>120</v>
      </c>
      <c r="E2791" t="s">
        <v>202</v>
      </c>
      <c r="F2791" t="s">
        <v>226</v>
      </c>
      <c r="G2791" t="str">
        <f>[1]EtOH!B540</f>
        <v xml:space="preserve">     OC</v>
      </c>
      <c r="H2791" s="4">
        <f ca="1">[1]EtOH!EC540</f>
        <v>5.5162753903678745E-3</v>
      </c>
      <c r="I2791" t="s">
        <v>127</v>
      </c>
      <c r="N2791" s="2"/>
    </row>
    <row r="2792" spans="1:14" x14ac:dyDescent="0.35">
      <c r="A2792" t="s">
        <v>572</v>
      </c>
      <c r="B2792" t="s">
        <v>227</v>
      </c>
      <c r="C2792" t="s">
        <v>227</v>
      </c>
      <c r="D2792" t="s">
        <v>120</v>
      </c>
      <c r="E2792" t="s">
        <v>202</v>
      </c>
      <c r="F2792" t="s">
        <v>228</v>
      </c>
      <c r="G2792" t="s">
        <v>537</v>
      </c>
      <c r="H2792" s="4"/>
      <c r="N2792" s="2"/>
    </row>
    <row r="2793" spans="1:14" x14ac:dyDescent="0.35">
      <c r="A2793" t="s">
        <v>572</v>
      </c>
      <c r="B2793" t="s">
        <v>227</v>
      </c>
      <c r="C2793" t="s">
        <v>227</v>
      </c>
      <c r="D2793" t="s">
        <v>120</v>
      </c>
      <c r="E2793" t="s">
        <v>202</v>
      </c>
      <c r="F2793" t="s">
        <v>228</v>
      </c>
      <c r="G2793" t="str">
        <f>[1]EtOH!B511</f>
        <v xml:space="preserve">     Total energy</v>
      </c>
      <c r="H2793" s="4">
        <f ca="1">[1]EtOH!EN511</f>
        <v>337725.66786659043</v>
      </c>
      <c r="I2793" t="s">
        <v>125</v>
      </c>
      <c r="J2793" t="s">
        <v>229</v>
      </c>
      <c r="N2793" s="2"/>
    </row>
    <row r="2794" spans="1:14" x14ac:dyDescent="0.35">
      <c r="A2794" t="s">
        <v>572</v>
      </c>
      <c r="B2794" t="s">
        <v>227</v>
      </c>
      <c r="C2794" t="s">
        <v>227</v>
      </c>
      <c r="D2794" t="s">
        <v>120</v>
      </c>
      <c r="E2794" t="s">
        <v>202</v>
      </c>
      <c r="F2794" t="s">
        <v>228</v>
      </c>
      <c r="G2794" t="str">
        <f>[1]EtOH!B512</f>
        <v xml:space="preserve">     Fossil fuels</v>
      </c>
      <c r="H2794" s="4">
        <f ca="1">[1]EtOH!EN512</f>
        <v>335371.45785483206</v>
      </c>
      <c r="I2794" t="s">
        <v>125</v>
      </c>
      <c r="N2794" s="2"/>
    </row>
    <row r="2795" spans="1:14" x14ac:dyDescent="0.35">
      <c r="A2795" t="s">
        <v>572</v>
      </c>
      <c r="B2795" t="s">
        <v>227</v>
      </c>
      <c r="C2795" t="s">
        <v>227</v>
      </c>
      <c r="D2795" t="s">
        <v>120</v>
      </c>
      <c r="E2795" t="s">
        <v>202</v>
      </c>
      <c r="F2795" t="s">
        <v>228</v>
      </c>
      <c r="G2795" t="str">
        <f>[1]EtOH!B513</f>
        <v xml:space="preserve">     Coal</v>
      </c>
      <c r="H2795" s="4">
        <f ca="1">[1]EtOH!EN513</f>
        <v>1175.6298232895795</v>
      </c>
      <c r="I2795" t="s">
        <v>125</v>
      </c>
      <c r="N2795" s="2"/>
    </row>
    <row r="2796" spans="1:14" x14ac:dyDescent="0.35">
      <c r="A2796" t="s">
        <v>572</v>
      </c>
      <c r="B2796" t="s">
        <v>227</v>
      </c>
      <c r="C2796" t="s">
        <v>227</v>
      </c>
      <c r="D2796" t="s">
        <v>120</v>
      </c>
      <c r="E2796" t="s">
        <v>202</v>
      </c>
      <c r="F2796" t="s">
        <v>228</v>
      </c>
      <c r="G2796" t="str">
        <f>[1]EtOH!B514</f>
        <v xml:space="preserve">     Natural gas</v>
      </c>
      <c r="H2796" s="4">
        <f ca="1">[1]EtOH!EN514</f>
        <v>35453.146397612989</v>
      </c>
      <c r="I2796" t="s">
        <v>125</v>
      </c>
      <c r="N2796" s="2"/>
    </row>
    <row r="2797" spans="1:14" x14ac:dyDescent="0.35">
      <c r="A2797" t="s">
        <v>572</v>
      </c>
      <c r="B2797" t="s">
        <v>227</v>
      </c>
      <c r="C2797" t="s">
        <v>227</v>
      </c>
      <c r="D2797" t="s">
        <v>120</v>
      </c>
      <c r="E2797" t="s">
        <v>202</v>
      </c>
      <c r="F2797" t="s">
        <v>228</v>
      </c>
      <c r="G2797" t="str">
        <f>[1]EtOH!B515</f>
        <v xml:space="preserve">     Petroleum</v>
      </c>
      <c r="H2797" s="4">
        <f ca="1">[1]EtOH!EN515</f>
        <v>298742.68163392949</v>
      </c>
      <c r="I2797" t="s">
        <v>125</v>
      </c>
      <c r="N2797" s="2"/>
    </row>
    <row r="2798" spans="1:14" x14ac:dyDescent="0.35">
      <c r="A2798" t="s">
        <v>572</v>
      </c>
      <c r="B2798" t="s">
        <v>227</v>
      </c>
      <c r="C2798" t="s">
        <v>227</v>
      </c>
      <c r="D2798" t="s">
        <v>120</v>
      </c>
      <c r="E2798" t="s">
        <v>202</v>
      </c>
      <c r="F2798" t="s">
        <v>228</v>
      </c>
      <c r="G2798" t="str">
        <f>[1]EtOH!B516</f>
        <v>Water consumption, gallons/mmBtu of fuel throughput</v>
      </c>
      <c r="H2798" s="4">
        <f ca="1">[1]EtOH!EN516</f>
        <v>6.4848528522218754</v>
      </c>
      <c r="I2798" t="s">
        <v>126</v>
      </c>
      <c r="N2798" s="2"/>
    </row>
    <row r="2799" spans="1:14" x14ac:dyDescent="0.35">
      <c r="A2799" t="s">
        <v>572</v>
      </c>
      <c r="B2799" t="s">
        <v>227</v>
      </c>
      <c r="C2799" t="s">
        <v>227</v>
      </c>
      <c r="D2799" t="s">
        <v>120</v>
      </c>
      <c r="E2799" t="s">
        <v>202</v>
      </c>
      <c r="F2799" t="s">
        <v>228</v>
      </c>
      <c r="G2799" t="str">
        <f>[1]EtOH!B517</f>
        <v>Total Emissions: grams/mmBtu of fuel throughput, except as noted</v>
      </c>
      <c r="H2799" s="4">
        <f>[1]EtOH!EN517</f>
        <v>0</v>
      </c>
      <c r="N2799" s="2"/>
    </row>
    <row r="2800" spans="1:14" x14ac:dyDescent="0.35">
      <c r="A2800" t="s">
        <v>572</v>
      </c>
      <c r="B2800" t="s">
        <v>227</v>
      </c>
      <c r="C2800" t="s">
        <v>227</v>
      </c>
      <c r="D2800" t="s">
        <v>120</v>
      </c>
      <c r="E2800" t="s">
        <v>202</v>
      </c>
      <c r="F2800" t="s">
        <v>228</v>
      </c>
      <c r="G2800" t="str">
        <f>[1]EtOH!B518</f>
        <v xml:space="preserve">     VOC</v>
      </c>
      <c r="H2800" s="4">
        <f ca="1">[1]EtOH!EN518</f>
        <v>6.846894447102942</v>
      </c>
      <c r="I2800" t="s">
        <v>127</v>
      </c>
      <c r="N2800" s="2"/>
    </row>
    <row r="2801" spans="1:14" x14ac:dyDescent="0.35">
      <c r="A2801" t="s">
        <v>572</v>
      </c>
      <c r="B2801" t="s">
        <v>227</v>
      </c>
      <c r="C2801" t="s">
        <v>227</v>
      </c>
      <c r="D2801" t="s">
        <v>120</v>
      </c>
      <c r="E2801" t="s">
        <v>202</v>
      </c>
      <c r="F2801" t="s">
        <v>228</v>
      </c>
      <c r="G2801" t="str">
        <f>[1]EtOH!B519</f>
        <v xml:space="preserve">     CO</v>
      </c>
      <c r="H2801" s="4">
        <f ca="1">[1]EtOH!EN519</f>
        <v>53.011932434473692</v>
      </c>
      <c r="I2801" t="s">
        <v>127</v>
      </c>
      <c r="N2801" s="2"/>
    </row>
    <row r="2802" spans="1:14" x14ac:dyDescent="0.35">
      <c r="A2802" t="s">
        <v>572</v>
      </c>
      <c r="B2802" t="s">
        <v>227</v>
      </c>
      <c r="C2802" t="s">
        <v>227</v>
      </c>
      <c r="D2802" t="s">
        <v>120</v>
      </c>
      <c r="E2802" t="s">
        <v>202</v>
      </c>
      <c r="F2802" t="s">
        <v>228</v>
      </c>
      <c r="G2802" t="str">
        <f>[1]EtOH!B520</f>
        <v xml:space="preserve">     NOx</v>
      </c>
      <c r="H2802" s="4">
        <f ca="1">[1]EtOH!EN520</f>
        <v>52.390800851401224</v>
      </c>
      <c r="I2802" t="s">
        <v>127</v>
      </c>
      <c r="N2802" s="2"/>
    </row>
    <row r="2803" spans="1:14" x14ac:dyDescent="0.35">
      <c r="A2803" t="s">
        <v>572</v>
      </c>
      <c r="B2803" t="s">
        <v>227</v>
      </c>
      <c r="C2803" t="s">
        <v>227</v>
      </c>
      <c r="D2803" t="s">
        <v>120</v>
      </c>
      <c r="E2803" t="s">
        <v>202</v>
      </c>
      <c r="F2803" t="s">
        <v>228</v>
      </c>
      <c r="G2803" t="str">
        <f>[1]EtOH!B521</f>
        <v xml:space="preserve">     PM10</v>
      </c>
      <c r="H2803" s="4">
        <f ca="1">[1]EtOH!EN521</f>
        <v>3.3791405733521329</v>
      </c>
      <c r="I2803" t="s">
        <v>127</v>
      </c>
      <c r="N2803" s="2"/>
    </row>
    <row r="2804" spans="1:14" x14ac:dyDescent="0.35">
      <c r="A2804" t="s">
        <v>572</v>
      </c>
      <c r="B2804" t="s">
        <v>227</v>
      </c>
      <c r="C2804" t="s">
        <v>227</v>
      </c>
      <c r="D2804" t="s">
        <v>120</v>
      </c>
      <c r="E2804" t="s">
        <v>202</v>
      </c>
      <c r="F2804" t="s">
        <v>228</v>
      </c>
      <c r="G2804" t="str">
        <f>[1]EtOH!B522</f>
        <v xml:space="preserve">     PM2.5</v>
      </c>
      <c r="H2804" s="4">
        <f ca="1">[1]EtOH!EN522</f>
        <v>2.0489935065895732</v>
      </c>
      <c r="I2804" t="s">
        <v>127</v>
      </c>
      <c r="N2804" s="2"/>
    </row>
    <row r="2805" spans="1:14" x14ac:dyDescent="0.35">
      <c r="A2805" t="s">
        <v>572</v>
      </c>
      <c r="B2805" t="s">
        <v>227</v>
      </c>
      <c r="C2805" t="s">
        <v>227</v>
      </c>
      <c r="D2805" t="s">
        <v>120</v>
      </c>
      <c r="E2805" t="s">
        <v>202</v>
      </c>
      <c r="F2805" t="s">
        <v>228</v>
      </c>
      <c r="G2805" t="str">
        <f>[1]EtOH!B523</f>
        <v xml:space="preserve">     SOx</v>
      </c>
      <c r="H2805" s="4">
        <f ca="1">[1]EtOH!EN523</f>
        <v>1.4917710753169642</v>
      </c>
      <c r="I2805" t="s">
        <v>127</v>
      </c>
      <c r="N2805" s="2"/>
    </row>
    <row r="2806" spans="1:14" x14ac:dyDescent="0.35">
      <c r="A2806" t="s">
        <v>572</v>
      </c>
      <c r="B2806" t="s">
        <v>227</v>
      </c>
      <c r="C2806" t="s">
        <v>227</v>
      </c>
      <c r="D2806" t="s">
        <v>120</v>
      </c>
      <c r="E2806" t="s">
        <v>202</v>
      </c>
      <c r="F2806" t="s">
        <v>228</v>
      </c>
      <c r="G2806" t="str">
        <f>[1]EtOH!B524</f>
        <v xml:space="preserve">     BC</v>
      </c>
      <c r="H2806" s="4">
        <f ca="1">[1]EtOH!EN524</f>
        <v>1.2050110127732292</v>
      </c>
      <c r="I2806" t="s">
        <v>127</v>
      </c>
      <c r="N2806" s="2"/>
    </row>
    <row r="2807" spans="1:14" x14ac:dyDescent="0.35">
      <c r="A2807" t="s">
        <v>572</v>
      </c>
      <c r="B2807" t="s">
        <v>227</v>
      </c>
      <c r="C2807" t="s">
        <v>227</v>
      </c>
      <c r="D2807" t="s">
        <v>120</v>
      </c>
      <c r="E2807" t="s">
        <v>202</v>
      </c>
      <c r="F2807" t="s">
        <v>228</v>
      </c>
      <c r="G2807" t="str">
        <f>[1]EtOH!B525</f>
        <v xml:space="preserve">     OC</v>
      </c>
      <c r="H2807" s="4">
        <f ca="1">[1]EtOH!EN525</f>
        <v>0.41482331048168086</v>
      </c>
      <c r="I2807" t="s">
        <v>127</v>
      </c>
      <c r="N2807" s="2"/>
    </row>
    <row r="2808" spans="1:14" x14ac:dyDescent="0.35">
      <c r="A2808" t="s">
        <v>572</v>
      </c>
      <c r="B2808" t="s">
        <v>227</v>
      </c>
      <c r="C2808" t="s">
        <v>227</v>
      </c>
      <c r="D2808" t="s">
        <v>120</v>
      </c>
      <c r="E2808" t="s">
        <v>202</v>
      </c>
      <c r="F2808" t="s">
        <v>228</v>
      </c>
      <c r="G2808" t="str">
        <f>[1]EtOH!B526</f>
        <v xml:space="preserve">     CH4</v>
      </c>
      <c r="H2808" s="4">
        <f ca="1">[1]EtOH!EN526</f>
        <v>32.153680799575866</v>
      </c>
      <c r="I2808" t="s">
        <v>127</v>
      </c>
      <c r="N2808" s="2"/>
    </row>
    <row r="2809" spans="1:14" x14ac:dyDescent="0.35">
      <c r="A2809" t="s">
        <v>572</v>
      </c>
      <c r="B2809" t="s">
        <v>227</v>
      </c>
      <c r="C2809" t="s">
        <v>227</v>
      </c>
      <c r="D2809" t="s">
        <v>120</v>
      </c>
      <c r="E2809" t="s">
        <v>202</v>
      </c>
      <c r="F2809" t="s">
        <v>228</v>
      </c>
      <c r="G2809" t="str">
        <f>[1]EtOH!B527</f>
        <v xml:space="preserve">     N2O</v>
      </c>
      <c r="H2809" s="4">
        <f ca="1">[1]EtOH!EN527</f>
        <v>0.3613668836461274</v>
      </c>
      <c r="I2809" t="s">
        <v>127</v>
      </c>
      <c r="N2809" s="2"/>
    </row>
    <row r="2810" spans="1:14" x14ac:dyDescent="0.35">
      <c r="A2810" t="s">
        <v>572</v>
      </c>
      <c r="B2810" t="s">
        <v>227</v>
      </c>
      <c r="C2810" t="s">
        <v>227</v>
      </c>
      <c r="D2810" t="s">
        <v>120</v>
      </c>
      <c r="E2810" t="s">
        <v>202</v>
      </c>
      <c r="F2810" t="s">
        <v>228</v>
      </c>
      <c r="G2810" t="str">
        <f>[1]EtOH!B528</f>
        <v xml:space="preserve">     CO2</v>
      </c>
      <c r="H2810" s="4">
        <f ca="1">[1]EtOH!EN528</f>
        <v>25837.428147423147</v>
      </c>
      <c r="I2810" t="s">
        <v>127</v>
      </c>
      <c r="N2810" s="2"/>
    </row>
    <row r="2811" spans="1:14" x14ac:dyDescent="0.35">
      <c r="A2811" t="s">
        <v>572</v>
      </c>
      <c r="B2811" t="s">
        <v>227</v>
      </c>
      <c r="C2811" t="s">
        <v>227</v>
      </c>
      <c r="D2811" t="s">
        <v>120</v>
      </c>
      <c r="E2811" t="s">
        <v>202</v>
      </c>
      <c r="F2811" t="s">
        <v>228</v>
      </c>
      <c r="G2811" t="str">
        <f>[1]EtOH!B529</f>
        <v xml:space="preserve">     Misc. CO2</v>
      </c>
      <c r="H2811" s="4">
        <f>[1]EtOH!EN529</f>
        <v>0</v>
      </c>
      <c r="I2811" t="s">
        <v>127</v>
      </c>
      <c r="N2811" s="2"/>
    </row>
    <row r="2812" spans="1:14" x14ac:dyDescent="0.35">
      <c r="A2812" t="s">
        <v>572</v>
      </c>
      <c r="B2812" t="s">
        <v>227</v>
      </c>
      <c r="C2812" t="s">
        <v>227</v>
      </c>
      <c r="D2812" t="s">
        <v>120</v>
      </c>
      <c r="E2812" t="s">
        <v>202</v>
      </c>
      <c r="F2812" t="s">
        <v>228</v>
      </c>
      <c r="G2812" t="str">
        <f>[1]EtOH!B530</f>
        <v xml:space="preserve">     VOC from bulk terminal</v>
      </c>
      <c r="H2812" s="4">
        <f>[1]EtOH!EN530</f>
        <v>0</v>
      </c>
      <c r="I2812" t="s">
        <v>127</v>
      </c>
      <c r="N2812" s="2"/>
    </row>
    <row r="2813" spans="1:14" x14ac:dyDescent="0.35">
      <c r="A2813" t="s">
        <v>572</v>
      </c>
      <c r="B2813" t="s">
        <v>227</v>
      </c>
      <c r="C2813" t="s">
        <v>227</v>
      </c>
      <c r="D2813" t="s">
        <v>120</v>
      </c>
      <c r="E2813" t="s">
        <v>202</v>
      </c>
      <c r="F2813" t="s">
        <v>228</v>
      </c>
      <c r="G2813" t="str">
        <f>[1]EtOH!B531</f>
        <v xml:space="preserve">     VOC from refueling station</v>
      </c>
      <c r="H2813" s="4">
        <f>[1]EtOH!EN531</f>
        <v>0</v>
      </c>
      <c r="I2813" t="s">
        <v>127</v>
      </c>
      <c r="N2813" s="2"/>
    </row>
    <row r="2814" spans="1:14" x14ac:dyDescent="0.35">
      <c r="A2814" t="s">
        <v>572</v>
      </c>
      <c r="B2814" t="s">
        <v>227</v>
      </c>
      <c r="C2814" t="s">
        <v>227</v>
      </c>
      <c r="D2814" t="s">
        <v>120</v>
      </c>
      <c r="E2814" t="s">
        <v>202</v>
      </c>
      <c r="F2814" t="s">
        <v>228</v>
      </c>
      <c r="G2814" t="str">
        <f>[1]EtOH!B532</f>
        <v>Urban emissions: grams/mmBtu of fuel throughput, except as noted</v>
      </c>
      <c r="H2814" s="4">
        <f>[1]EtOH!EN532</f>
        <v>0</v>
      </c>
      <c r="N2814" s="2"/>
    </row>
    <row r="2815" spans="1:14" x14ac:dyDescent="0.35">
      <c r="A2815" t="s">
        <v>572</v>
      </c>
      <c r="B2815" t="s">
        <v>227</v>
      </c>
      <c r="C2815" t="s">
        <v>227</v>
      </c>
      <c r="D2815" t="s">
        <v>120</v>
      </c>
      <c r="E2815" t="s">
        <v>202</v>
      </c>
      <c r="F2815" t="s">
        <v>228</v>
      </c>
      <c r="G2815" t="str">
        <f>[1]EtOH!B533</f>
        <v xml:space="preserve">     VOC</v>
      </c>
      <c r="H2815" s="4">
        <f ca="1">[1]EtOH!EN533</f>
        <v>0.85162204388880802</v>
      </c>
      <c r="I2815" t="s">
        <v>127</v>
      </c>
      <c r="N2815" s="2"/>
    </row>
    <row r="2816" spans="1:14" x14ac:dyDescent="0.35">
      <c r="A2816" t="s">
        <v>572</v>
      </c>
      <c r="B2816" t="s">
        <v>227</v>
      </c>
      <c r="C2816" t="s">
        <v>227</v>
      </c>
      <c r="D2816" t="s">
        <v>120</v>
      </c>
      <c r="E2816" t="s">
        <v>202</v>
      </c>
      <c r="F2816" t="s">
        <v>228</v>
      </c>
      <c r="G2816" t="str">
        <f>[1]EtOH!B534</f>
        <v xml:space="preserve">     CO</v>
      </c>
      <c r="H2816" s="4">
        <f ca="1">[1]EtOH!EN534</f>
        <v>2.4679633054997021</v>
      </c>
      <c r="I2816" t="s">
        <v>127</v>
      </c>
      <c r="N2816" s="2"/>
    </row>
    <row r="2817" spans="1:14" x14ac:dyDescent="0.35">
      <c r="A2817" t="s">
        <v>572</v>
      </c>
      <c r="B2817" t="s">
        <v>227</v>
      </c>
      <c r="C2817" t="s">
        <v>227</v>
      </c>
      <c r="D2817" t="s">
        <v>120</v>
      </c>
      <c r="E2817" t="s">
        <v>202</v>
      </c>
      <c r="F2817" t="s">
        <v>228</v>
      </c>
      <c r="G2817" t="str">
        <f>[1]EtOH!B535</f>
        <v xml:space="preserve">     NOx</v>
      </c>
      <c r="H2817" s="4">
        <f ca="1">[1]EtOH!EN535</f>
        <v>1.9670740540131277</v>
      </c>
      <c r="I2817" t="s">
        <v>127</v>
      </c>
      <c r="N2817" s="2"/>
    </row>
    <row r="2818" spans="1:14" x14ac:dyDescent="0.35">
      <c r="A2818" t="s">
        <v>572</v>
      </c>
      <c r="B2818" t="s">
        <v>227</v>
      </c>
      <c r="C2818" t="s">
        <v>227</v>
      </c>
      <c r="D2818" t="s">
        <v>120</v>
      </c>
      <c r="E2818" t="s">
        <v>202</v>
      </c>
      <c r="F2818" t="s">
        <v>228</v>
      </c>
      <c r="G2818" t="str">
        <f>[1]EtOH!B536</f>
        <v xml:space="preserve">     PM10</v>
      </c>
      <c r="H2818" s="4">
        <f ca="1">[1]EtOH!EN536</f>
        <v>0.21270677311383202</v>
      </c>
      <c r="I2818" t="s">
        <v>127</v>
      </c>
      <c r="N2818" s="2"/>
    </row>
    <row r="2819" spans="1:14" x14ac:dyDescent="0.35">
      <c r="A2819" t="s">
        <v>572</v>
      </c>
      <c r="B2819" t="s">
        <v>227</v>
      </c>
      <c r="C2819" t="s">
        <v>227</v>
      </c>
      <c r="D2819" t="s">
        <v>120</v>
      </c>
      <c r="E2819" t="s">
        <v>202</v>
      </c>
      <c r="F2819" t="s">
        <v>228</v>
      </c>
      <c r="G2819" t="str">
        <f>[1]EtOH!B537</f>
        <v xml:space="preserve">     PM2.5</v>
      </c>
      <c r="H2819" s="4">
        <f ca="1">[1]EtOH!EN537</f>
        <v>0.13165374849545367</v>
      </c>
      <c r="I2819" t="s">
        <v>127</v>
      </c>
      <c r="N2819" s="2"/>
    </row>
    <row r="2820" spans="1:14" x14ac:dyDescent="0.35">
      <c r="A2820" t="s">
        <v>572</v>
      </c>
      <c r="B2820" t="s">
        <v>227</v>
      </c>
      <c r="C2820" t="s">
        <v>227</v>
      </c>
      <c r="D2820" t="s">
        <v>120</v>
      </c>
      <c r="E2820" t="s">
        <v>202</v>
      </c>
      <c r="F2820" t="s">
        <v>228</v>
      </c>
      <c r="G2820" t="str">
        <f>[1]EtOH!B538</f>
        <v xml:space="preserve">     SOx</v>
      </c>
      <c r="H2820" s="4">
        <f ca="1">[1]EtOH!EN538</f>
        <v>0.2613437661275656</v>
      </c>
      <c r="I2820" t="s">
        <v>127</v>
      </c>
      <c r="N2820" s="2"/>
    </row>
    <row r="2821" spans="1:14" x14ac:dyDescent="0.35">
      <c r="A2821" t="s">
        <v>572</v>
      </c>
      <c r="B2821" t="s">
        <v>227</v>
      </c>
      <c r="C2821" t="s">
        <v>227</v>
      </c>
      <c r="D2821" t="s">
        <v>120</v>
      </c>
      <c r="E2821" t="s">
        <v>202</v>
      </c>
      <c r="F2821" t="s">
        <v>228</v>
      </c>
      <c r="G2821" t="str">
        <f>[1]EtOH!B539</f>
        <v xml:space="preserve">     BC</v>
      </c>
      <c r="H2821" s="4">
        <f ca="1">[1]EtOH!EN539</f>
        <v>1.5735985993405369E-2</v>
      </c>
      <c r="I2821" t="s">
        <v>127</v>
      </c>
      <c r="N2821" s="2"/>
    </row>
    <row r="2822" spans="1:14" x14ac:dyDescent="0.35">
      <c r="A2822" t="s">
        <v>572</v>
      </c>
      <c r="B2822" t="s">
        <v>227</v>
      </c>
      <c r="C2822" t="s">
        <v>227</v>
      </c>
      <c r="D2822" t="s">
        <v>120</v>
      </c>
      <c r="E2822" t="s">
        <v>202</v>
      </c>
      <c r="F2822" t="s">
        <v>228</v>
      </c>
      <c r="G2822" t="str">
        <f>[1]EtOH!B540</f>
        <v xml:space="preserve">     OC</v>
      </c>
      <c r="H2822" s="4">
        <f ca="1">[1]EtOH!EN540</f>
        <v>2.2117589721392272E-2</v>
      </c>
      <c r="I2822" t="s">
        <v>127</v>
      </c>
      <c r="N2822" s="2"/>
    </row>
    <row r="2823" spans="1:14" x14ac:dyDescent="0.35">
      <c r="A2823" t="s">
        <v>572</v>
      </c>
      <c r="B2823" t="s">
        <v>230</v>
      </c>
      <c r="C2823" t="s">
        <v>230</v>
      </c>
      <c r="D2823" t="s">
        <v>120</v>
      </c>
      <c r="E2823" t="s">
        <v>202</v>
      </c>
      <c r="F2823" t="s">
        <v>231</v>
      </c>
      <c r="G2823" t="s">
        <v>537</v>
      </c>
      <c r="H2823" s="4"/>
      <c r="N2823" s="2"/>
    </row>
    <row r="2824" spans="1:14" x14ac:dyDescent="0.35">
      <c r="A2824" t="s">
        <v>572</v>
      </c>
      <c r="B2824" t="s">
        <v>230</v>
      </c>
      <c r="C2824" t="s">
        <v>230</v>
      </c>
      <c r="D2824" t="s">
        <v>120</v>
      </c>
      <c r="E2824" t="s">
        <v>202</v>
      </c>
      <c r="F2824" t="s">
        <v>231</v>
      </c>
      <c r="G2824" t="str">
        <f>[1]EtOH!B511</f>
        <v xml:space="preserve">     Total energy</v>
      </c>
      <c r="H2824" s="4">
        <f ca="1">[1]EtOH!IA511</f>
        <v>468970.88563185657</v>
      </c>
      <c r="I2824" t="s">
        <v>125</v>
      </c>
      <c r="J2824" t="s">
        <v>218</v>
      </c>
      <c r="N2824" s="2"/>
    </row>
    <row r="2825" spans="1:14" x14ac:dyDescent="0.35">
      <c r="A2825" t="s">
        <v>572</v>
      </c>
      <c r="B2825" t="s">
        <v>230</v>
      </c>
      <c r="C2825" t="s">
        <v>230</v>
      </c>
      <c r="D2825" t="s">
        <v>120</v>
      </c>
      <c r="E2825" t="s">
        <v>202</v>
      </c>
      <c r="F2825" t="s">
        <v>231</v>
      </c>
      <c r="G2825" t="str">
        <f>[1]EtOH!B512</f>
        <v xml:space="preserve">     Fossil fuels</v>
      </c>
      <c r="H2825" s="4">
        <f ca="1">[1]EtOH!IA512</f>
        <v>460395.84479375702</v>
      </c>
      <c r="I2825" t="s">
        <v>125</v>
      </c>
      <c r="N2825" s="2"/>
    </row>
    <row r="2826" spans="1:14" x14ac:dyDescent="0.35">
      <c r="A2826" t="s">
        <v>572</v>
      </c>
      <c r="B2826" t="s">
        <v>230</v>
      </c>
      <c r="C2826" t="s">
        <v>230</v>
      </c>
      <c r="D2826" t="s">
        <v>120</v>
      </c>
      <c r="E2826" t="s">
        <v>202</v>
      </c>
      <c r="F2826" t="s">
        <v>231</v>
      </c>
      <c r="G2826" t="str">
        <f>[1]EtOH!B513</f>
        <v xml:space="preserve">     Coal</v>
      </c>
      <c r="H2826" s="4">
        <f ca="1">[1]EtOH!IA513</f>
        <v>4624.6182885125263</v>
      </c>
      <c r="I2826" t="s">
        <v>125</v>
      </c>
      <c r="N2826" s="2"/>
    </row>
    <row r="2827" spans="1:14" x14ac:dyDescent="0.35">
      <c r="A2827" t="s">
        <v>572</v>
      </c>
      <c r="B2827" t="s">
        <v>230</v>
      </c>
      <c r="C2827" t="s">
        <v>230</v>
      </c>
      <c r="D2827" t="s">
        <v>120</v>
      </c>
      <c r="E2827" t="s">
        <v>202</v>
      </c>
      <c r="F2827" t="s">
        <v>231</v>
      </c>
      <c r="G2827" t="str">
        <f>[1]EtOH!B514</f>
        <v xml:space="preserve">     Natural gas</v>
      </c>
      <c r="H2827" s="4">
        <f ca="1">[1]EtOH!IA514</f>
        <v>191800.7216269956</v>
      </c>
      <c r="I2827" t="s">
        <v>125</v>
      </c>
      <c r="N2827" s="2"/>
    </row>
    <row r="2828" spans="1:14" x14ac:dyDescent="0.35">
      <c r="A2828" t="s">
        <v>572</v>
      </c>
      <c r="B2828" t="s">
        <v>230</v>
      </c>
      <c r="C2828" t="s">
        <v>230</v>
      </c>
      <c r="D2828" t="s">
        <v>120</v>
      </c>
      <c r="E2828" t="s">
        <v>202</v>
      </c>
      <c r="F2828" t="s">
        <v>231</v>
      </c>
      <c r="G2828" t="str">
        <f>[1]EtOH!B515</f>
        <v xml:space="preserve">     Petroleum</v>
      </c>
      <c r="H2828" s="4">
        <f ca="1">[1]EtOH!IA515</f>
        <v>263970.5048782489</v>
      </c>
      <c r="I2828" t="s">
        <v>125</v>
      </c>
      <c r="N2828" s="2"/>
    </row>
    <row r="2829" spans="1:14" x14ac:dyDescent="0.35">
      <c r="A2829" t="s">
        <v>572</v>
      </c>
      <c r="B2829" t="s">
        <v>230</v>
      </c>
      <c r="C2829" t="s">
        <v>230</v>
      </c>
      <c r="D2829" t="s">
        <v>120</v>
      </c>
      <c r="E2829" t="s">
        <v>202</v>
      </c>
      <c r="F2829" t="s">
        <v>231</v>
      </c>
      <c r="G2829" t="str">
        <f>[1]EtOH!B516</f>
        <v>Water consumption, gallons/mmBtu of fuel throughput</v>
      </c>
      <c r="H2829" s="4">
        <f ca="1">[1]EtOH!IA516</f>
        <v>39.60414014785411</v>
      </c>
      <c r="I2829" t="s">
        <v>126</v>
      </c>
      <c r="N2829" s="2"/>
    </row>
    <row r="2830" spans="1:14" x14ac:dyDescent="0.35">
      <c r="A2830" t="s">
        <v>572</v>
      </c>
      <c r="B2830" t="s">
        <v>230</v>
      </c>
      <c r="C2830" t="s">
        <v>230</v>
      </c>
      <c r="D2830" t="s">
        <v>120</v>
      </c>
      <c r="E2830" t="s">
        <v>202</v>
      </c>
      <c r="F2830" t="s">
        <v>231</v>
      </c>
      <c r="G2830" t="str">
        <f>[1]EtOH!B517</f>
        <v>Total Emissions: grams/mmBtu of fuel throughput, except as noted</v>
      </c>
      <c r="H2830" s="4">
        <f>[1]EtOH!IA517</f>
        <v>0</v>
      </c>
      <c r="N2830" s="2"/>
    </row>
    <row r="2831" spans="1:14" x14ac:dyDescent="0.35">
      <c r="A2831" t="s">
        <v>572</v>
      </c>
      <c r="B2831" t="s">
        <v>230</v>
      </c>
      <c r="C2831" t="s">
        <v>230</v>
      </c>
      <c r="D2831" t="s">
        <v>120</v>
      </c>
      <c r="E2831" t="s">
        <v>202</v>
      </c>
      <c r="F2831" t="s">
        <v>231</v>
      </c>
      <c r="G2831" t="str">
        <f>[1]EtOH!B518</f>
        <v xml:space="preserve">     VOC</v>
      </c>
      <c r="H2831" s="4">
        <f ca="1">[1]EtOH!IA518</f>
        <v>28.271603213430225</v>
      </c>
      <c r="I2831" t="s">
        <v>127</v>
      </c>
      <c r="N2831" s="2"/>
    </row>
    <row r="2832" spans="1:14" x14ac:dyDescent="0.35">
      <c r="A2832" t="s">
        <v>572</v>
      </c>
      <c r="B2832" t="s">
        <v>230</v>
      </c>
      <c r="C2832" t="s">
        <v>230</v>
      </c>
      <c r="D2832" t="s">
        <v>120</v>
      </c>
      <c r="E2832" t="s">
        <v>202</v>
      </c>
      <c r="F2832" t="s">
        <v>231</v>
      </c>
      <c r="G2832" t="str">
        <f>[1]EtOH!B519</f>
        <v xml:space="preserve">     CO</v>
      </c>
      <c r="H2832" s="4">
        <f ca="1">[1]EtOH!IA519</f>
        <v>76.795245654240802</v>
      </c>
      <c r="I2832" t="s">
        <v>127</v>
      </c>
      <c r="N2832" s="2"/>
    </row>
    <row r="2833" spans="1:14" x14ac:dyDescent="0.35">
      <c r="A2833" t="s">
        <v>572</v>
      </c>
      <c r="B2833" t="s">
        <v>230</v>
      </c>
      <c r="C2833" t="s">
        <v>230</v>
      </c>
      <c r="D2833" t="s">
        <v>120</v>
      </c>
      <c r="E2833" t="s">
        <v>202</v>
      </c>
      <c r="F2833" t="s">
        <v>231</v>
      </c>
      <c r="G2833" t="str">
        <f>[1]EtOH!B520</f>
        <v xml:space="preserve">     NOx</v>
      </c>
      <c r="H2833" s="4">
        <f ca="1">[1]EtOH!IA520</f>
        <v>148.02484465127054</v>
      </c>
      <c r="I2833" t="s">
        <v>127</v>
      </c>
      <c r="N2833" s="2"/>
    </row>
    <row r="2834" spans="1:14" x14ac:dyDescent="0.35">
      <c r="A2834" t="s">
        <v>572</v>
      </c>
      <c r="B2834" t="s">
        <v>230</v>
      </c>
      <c r="C2834" t="s">
        <v>230</v>
      </c>
      <c r="D2834" t="s">
        <v>120</v>
      </c>
      <c r="E2834" t="s">
        <v>202</v>
      </c>
      <c r="F2834" t="s">
        <v>231</v>
      </c>
      <c r="G2834" t="str">
        <f>[1]EtOH!B521</f>
        <v xml:space="preserve">     PM10</v>
      </c>
      <c r="H2834" s="4">
        <f ca="1">[1]EtOH!IA521</f>
        <v>11.225525923219854</v>
      </c>
      <c r="I2834" t="s">
        <v>127</v>
      </c>
      <c r="N2834" s="2"/>
    </row>
    <row r="2835" spans="1:14" x14ac:dyDescent="0.35">
      <c r="A2835" t="s">
        <v>572</v>
      </c>
      <c r="B2835" t="s">
        <v>230</v>
      </c>
      <c r="C2835" t="s">
        <v>230</v>
      </c>
      <c r="D2835" t="s">
        <v>120</v>
      </c>
      <c r="E2835" t="s">
        <v>202</v>
      </c>
      <c r="F2835" t="s">
        <v>231</v>
      </c>
      <c r="G2835" t="str">
        <f>[1]EtOH!B522</f>
        <v xml:space="preserve">     PM2.5</v>
      </c>
      <c r="H2835" s="4">
        <f ca="1">[1]EtOH!IA522</f>
        <v>9.2315240611214193</v>
      </c>
      <c r="I2835" t="s">
        <v>127</v>
      </c>
      <c r="N2835" s="2"/>
    </row>
    <row r="2836" spans="1:14" x14ac:dyDescent="0.35">
      <c r="A2836" t="s">
        <v>572</v>
      </c>
      <c r="B2836" t="s">
        <v>230</v>
      </c>
      <c r="C2836" t="s">
        <v>230</v>
      </c>
      <c r="D2836" t="s">
        <v>120</v>
      </c>
      <c r="E2836" t="s">
        <v>202</v>
      </c>
      <c r="F2836" t="s">
        <v>231</v>
      </c>
      <c r="G2836" t="str">
        <f>[1]EtOH!B523</f>
        <v xml:space="preserve">     SOx</v>
      </c>
      <c r="H2836" s="4">
        <f ca="1">[1]EtOH!IA523</f>
        <v>38.997404003738737</v>
      </c>
      <c r="I2836" t="s">
        <v>127</v>
      </c>
      <c r="N2836" s="2"/>
    </row>
    <row r="2837" spans="1:14" x14ac:dyDescent="0.35">
      <c r="A2837" t="s">
        <v>572</v>
      </c>
      <c r="B2837" t="s">
        <v>230</v>
      </c>
      <c r="C2837" t="s">
        <v>230</v>
      </c>
      <c r="D2837" t="s">
        <v>120</v>
      </c>
      <c r="E2837" t="s">
        <v>202</v>
      </c>
      <c r="F2837" t="s">
        <v>231</v>
      </c>
      <c r="G2837" t="str">
        <f>[1]EtOH!B524</f>
        <v xml:space="preserve">     BC</v>
      </c>
      <c r="H2837" s="4">
        <f ca="1">[1]EtOH!IA524</f>
        <v>2.6275319589952675</v>
      </c>
      <c r="I2837" t="s">
        <v>127</v>
      </c>
      <c r="N2837" s="2"/>
    </row>
    <row r="2838" spans="1:14" x14ac:dyDescent="0.35">
      <c r="A2838" t="s">
        <v>572</v>
      </c>
      <c r="B2838" t="s">
        <v>230</v>
      </c>
      <c r="C2838" t="s">
        <v>230</v>
      </c>
      <c r="D2838" t="s">
        <v>120</v>
      </c>
      <c r="E2838" t="s">
        <v>202</v>
      </c>
      <c r="F2838" t="s">
        <v>231</v>
      </c>
      <c r="G2838" t="str">
        <f>[1]EtOH!B525</f>
        <v xml:space="preserve">     OC</v>
      </c>
      <c r="H2838" s="4">
        <f ca="1">[1]EtOH!IA525</f>
        <v>2.1262454458420339</v>
      </c>
      <c r="I2838" t="s">
        <v>127</v>
      </c>
      <c r="N2838" s="2"/>
    </row>
    <row r="2839" spans="1:14" x14ac:dyDescent="0.35">
      <c r="A2839" t="s">
        <v>572</v>
      </c>
      <c r="B2839" t="s">
        <v>230</v>
      </c>
      <c r="C2839" t="s">
        <v>230</v>
      </c>
      <c r="D2839" t="s">
        <v>120</v>
      </c>
      <c r="E2839" t="s">
        <v>202</v>
      </c>
      <c r="F2839" t="s">
        <v>231</v>
      </c>
      <c r="G2839" t="str">
        <f>[1]EtOH!B526</f>
        <v xml:space="preserve">     CH4</v>
      </c>
      <c r="H2839" s="4">
        <f ca="1">[1]EtOH!IA526</f>
        <v>111.02974207898238</v>
      </c>
      <c r="I2839" t="s">
        <v>127</v>
      </c>
      <c r="N2839" s="2"/>
    </row>
    <row r="2840" spans="1:14" x14ac:dyDescent="0.35">
      <c r="A2840" t="s">
        <v>572</v>
      </c>
      <c r="B2840" t="s">
        <v>230</v>
      </c>
      <c r="C2840" t="s">
        <v>230</v>
      </c>
      <c r="D2840" t="s">
        <v>120</v>
      </c>
      <c r="E2840" t="s">
        <v>202</v>
      </c>
      <c r="F2840" t="s">
        <v>231</v>
      </c>
      <c r="G2840" t="str">
        <f>[1]EtOH!B527</f>
        <v xml:space="preserve">     N2O</v>
      </c>
      <c r="H2840" s="4">
        <f ca="1">[1]EtOH!IA527</f>
        <v>67.245945500652283</v>
      </c>
      <c r="I2840" t="s">
        <v>127</v>
      </c>
      <c r="N2840" s="2"/>
    </row>
    <row r="2841" spans="1:14" x14ac:dyDescent="0.35">
      <c r="A2841" t="s">
        <v>572</v>
      </c>
      <c r="B2841" t="s">
        <v>230</v>
      </c>
      <c r="C2841" t="s">
        <v>230</v>
      </c>
      <c r="D2841" t="s">
        <v>120</v>
      </c>
      <c r="E2841" t="s">
        <v>202</v>
      </c>
      <c r="F2841" t="s">
        <v>231</v>
      </c>
      <c r="G2841" t="str">
        <f>[1]EtOH!B528</f>
        <v xml:space="preserve">     CO2</v>
      </c>
      <c r="H2841" s="4">
        <f ca="1">[1]EtOH!IA528</f>
        <v>36486.857892123997</v>
      </c>
      <c r="I2841" t="s">
        <v>127</v>
      </c>
      <c r="N2841" s="2"/>
    </row>
    <row r="2842" spans="1:14" x14ac:dyDescent="0.35">
      <c r="A2842" t="s">
        <v>572</v>
      </c>
      <c r="B2842" t="s">
        <v>230</v>
      </c>
      <c r="C2842" t="s">
        <v>230</v>
      </c>
      <c r="D2842" t="s">
        <v>120</v>
      </c>
      <c r="E2842" t="s">
        <v>202</v>
      </c>
      <c r="F2842" t="s">
        <v>231</v>
      </c>
      <c r="G2842" t="str">
        <f>[1]EtOH!B529</f>
        <v xml:space="preserve">     Misc. CO2</v>
      </c>
      <c r="H2842" s="4">
        <f>[1]EtOH!IA529</f>
        <v>0</v>
      </c>
      <c r="I2842" t="s">
        <v>127</v>
      </c>
      <c r="N2842" s="2"/>
    </row>
    <row r="2843" spans="1:14" x14ac:dyDescent="0.35">
      <c r="A2843" t="s">
        <v>572</v>
      </c>
      <c r="B2843" t="s">
        <v>230</v>
      </c>
      <c r="C2843" t="s">
        <v>230</v>
      </c>
      <c r="D2843" t="s">
        <v>120</v>
      </c>
      <c r="E2843" t="s">
        <v>202</v>
      </c>
      <c r="F2843" t="s">
        <v>231</v>
      </c>
      <c r="G2843" t="str">
        <f>[1]EtOH!B530</f>
        <v xml:space="preserve">     VOC from bulk terminal</v>
      </c>
      <c r="H2843" s="4">
        <f>[1]EtOH!IA530</f>
        <v>0</v>
      </c>
      <c r="I2843" t="s">
        <v>127</v>
      </c>
      <c r="N2843" s="2"/>
    </row>
    <row r="2844" spans="1:14" x14ac:dyDescent="0.35">
      <c r="A2844" t="s">
        <v>572</v>
      </c>
      <c r="B2844" t="s">
        <v>230</v>
      </c>
      <c r="C2844" t="s">
        <v>230</v>
      </c>
      <c r="D2844" t="s">
        <v>120</v>
      </c>
      <c r="E2844" t="s">
        <v>202</v>
      </c>
      <c r="F2844" t="s">
        <v>231</v>
      </c>
      <c r="G2844" t="str">
        <f>[1]EtOH!B531</f>
        <v xml:space="preserve">     VOC from refueling station</v>
      </c>
      <c r="H2844" s="4">
        <f>[1]EtOH!IA531</f>
        <v>0</v>
      </c>
      <c r="I2844" t="s">
        <v>127</v>
      </c>
      <c r="N2844" s="2"/>
    </row>
    <row r="2845" spans="1:14" x14ac:dyDescent="0.35">
      <c r="A2845" t="s">
        <v>572</v>
      </c>
      <c r="B2845" t="s">
        <v>230</v>
      </c>
      <c r="C2845" t="s">
        <v>230</v>
      </c>
      <c r="D2845" t="s">
        <v>120</v>
      </c>
      <c r="E2845" t="s">
        <v>202</v>
      </c>
      <c r="F2845" t="s">
        <v>231</v>
      </c>
      <c r="G2845" t="str">
        <f>[1]EtOH!B532</f>
        <v>Urban emissions: grams/mmBtu of fuel throughput, except as noted</v>
      </c>
      <c r="H2845" s="4">
        <f>[1]EtOH!IA532</f>
        <v>0</v>
      </c>
      <c r="N2845" s="2"/>
    </row>
    <row r="2846" spans="1:14" x14ac:dyDescent="0.35">
      <c r="A2846" t="s">
        <v>572</v>
      </c>
      <c r="B2846" t="s">
        <v>230</v>
      </c>
      <c r="C2846" t="s">
        <v>230</v>
      </c>
      <c r="D2846" t="s">
        <v>120</v>
      </c>
      <c r="E2846" t="s">
        <v>202</v>
      </c>
      <c r="F2846" t="s">
        <v>231</v>
      </c>
      <c r="G2846" t="str">
        <f>[1]EtOH!B533</f>
        <v xml:space="preserve">     VOC</v>
      </c>
      <c r="H2846" s="4">
        <f ca="1">[1]EtOH!IA533</f>
        <v>0.84401159963167416</v>
      </c>
      <c r="I2846" t="s">
        <v>127</v>
      </c>
      <c r="N2846" s="2"/>
    </row>
    <row r="2847" spans="1:14" x14ac:dyDescent="0.35">
      <c r="A2847" t="s">
        <v>572</v>
      </c>
      <c r="B2847" t="s">
        <v>230</v>
      </c>
      <c r="C2847" t="s">
        <v>230</v>
      </c>
      <c r="D2847" t="s">
        <v>120</v>
      </c>
      <c r="E2847" t="s">
        <v>202</v>
      </c>
      <c r="F2847" t="s">
        <v>231</v>
      </c>
      <c r="G2847" t="str">
        <f>[1]EtOH!B534</f>
        <v xml:space="preserve">     CO</v>
      </c>
      <c r="H2847" s="4">
        <f ca="1">[1]EtOH!IA534</f>
        <v>2.0795368703646901</v>
      </c>
      <c r="I2847" t="s">
        <v>127</v>
      </c>
      <c r="N2847" s="2"/>
    </row>
    <row r="2848" spans="1:14" x14ac:dyDescent="0.35">
      <c r="A2848" t="s">
        <v>572</v>
      </c>
      <c r="B2848" t="s">
        <v>230</v>
      </c>
      <c r="C2848" t="s">
        <v>230</v>
      </c>
      <c r="D2848" t="s">
        <v>120</v>
      </c>
      <c r="E2848" t="s">
        <v>202</v>
      </c>
      <c r="F2848" t="s">
        <v>231</v>
      </c>
      <c r="G2848" t="str">
        <f>[1]EtOH!B535</f>
        <v xml:space="preserve">     NOx</v>
      </c>
      <c r="H2848" s="4">
        <f ca="1">[1]EtOH!IA535</f>
        <v>2.7349587229381607</v>
      </c>
      <c r="I2848" t="s">
        <v>127</v>
      </c>
      <c r="N2848" s="2"/>
    </row>
    <row r="2849" spans="1:14" x14ac:dyDescent="0.35">
      <c r="A2849" t="s">
        <v>572</v>
      </c>
      <c r="B2849" t="s">
        <v>230</v>
      </c>
      <c r="C2849" t="s">
        <v>230</v>
      </c>
      <c r="D2849" t="s">
        <v>120</v>
      </c>
      <c r="E2849" t="s">
        <v>202</v>
      </c>
      <c r="F2849" t="s">
        <v>231</v>
      </c>
      <c r="G2849" t="str">
        <f>[1]EtOH!B536</f>
        <v xml:space="preserve">     PM10</v>
      </c>
      <c r="H2849" s="4">
        <f ca="1">[1]EtOH!IA536</f>
        <v>0.24461809014535782</v>
      </c>
      <c r="I2849" t="s">
        <v>127</v>
      </c>
      <c r="N2849" s="2"/>
    </row>
    <row r="2850" spans="1:14" x14ac:dyDescent="0.35">
      <c r="A2850" t="s">
        <v>572</v>
      </c>
      <c r="B2850" t="s">
        <v>230</v>
      </c>
      <c r="C2850" t="s">
        <v>230</v>
      </c>
      <c r="D2850" t="s">
        <v>120</v>
      </c>
      <c r="E2850" t="s">
        <v>202</v>
      </c>
      <c r="F2850" t="s">
        <v>231</v>
      </c>
      <c r="G2850" t="str">
        <f>[1]EtOH!B537</f>
        <v xml:space="preserve">     PM2.5</v>
      </c>
      <c r="H2850" s="4">
        <f ca="1">[1]EtOH!IA537</f>
        <v>0.18482007819514157</v>
      </c>
      <c r="I2850" t="s">
        <v>127</v>
      </c>
      <c r="N2850" s="2"/>
    </row>
    <row r="2851" spans="1:14" x14ac:dyDescent="0.35">
      <c r="A2851" t="s">
        <v>572</v>
      </c>
      <c r="B2851" t="s">
        <v>230</v>
      </c>
      <c r="C2851" t="s">
        <v>230</v>
      </c>
      <c r="D2851" t="s">
        <v>120</v>
      </c>
      <c r="E2851" t="s">
        <v>202</v>
      </c>
      <c r="F2851" t="s">
        <v>231</v>
      </c>
      <c r="G2851" t="str">
        <f>[1]EtOH!B538</f>
        <v xml:space="preserve">     SOx</v>
      </c>
      <c r="H2851" s="4">
        <f ca="1">[1]EtOH!IA538</f>
        <v>0.84013355395785194</v>
      </c>
      <c r="I2851" t="s">
        <v>127</v>
      </c>
      <c r="N2851" s="2"/>
    </row>
    <row r="2852" spans="1:14" x14ac:dyDescent="0.35">
      <c r="A2852" t="s">
        <v>572</v>
      </c>
      <c r="B2852" t="s">
        <v>230</v>
      </c>
      <c r="C2852" t="s">
        <v>230</v>
      </c>
      <c r="D2852" t="s">
        <v>120</v>
      </c>
      <c r="E2852" t="s">
        <v>202</v>
      </c>
      <c r="F2852" t="s">
        <v>231</v>
      </c>
      <c r="G2852" t="str">
        <f>[1]EtOH!B539</f>
        <v xml:space="preserve">     BC</v>
      </c>
      <c r="H2852" s="4">
        <f ca="1">[1]EtOH!IA539</f>
        <v>2.2919269532969997E-2</v>
      </c>
      <c r="I2852" t="s">
        <v>127</v>
      </c>
      <c r="N2852" s="2"/>
    </row>
    <row r="2853" spans="1:14" x14ac:dyDescent="0.35">
      <c r="A2853" t="s">
        <v>572</v>
      </c>
      <c r="B2853" t="s">
        <v>230</v>
      </c>
      <c r="C2853" t="s">
        <v>230</v>
      </c>
      <c r="D2853" t="s">
        <v>120</v>
      </c>
      <c r="E2853" t="s">
        <v>202</v>
      </c>
      <c r="F2853" t="s">
        <v>231</v>
      </c>
      <c r="G2853" t="str">
        <f>[1]EtOH!B540</f>
        <v xml:space="preserve">     OC</v>
      </c>
      <c r="H2853" s="4">
        <f ca="1">[1]EtOH!IA540</f>
        <v>4.7947078562054511E-2</v>
      </c>
      <c r="I2853" t="s">
        <v>127</v>
      </c>
      <c r="N2853" s="2"/>
    </row>
    <row r="2854" spans="1:14" x14ac:dyDescent="0.35">
      <c r="A2854" t="s">
        <v>572</v>
      </c>
      <c r="B2854" t="s">
        <v>235</v>
      </c>
      <c r="C2854" t="s">
        <v>235</v>
      </c>
      <c r="D2854" t="s">
        <v>137</v>
      </c>
      <c r="E2854" t="s">
        <v>202</v>
      </c>
      <c r="F2854" s="2" t="s">
        <v>233</v>
      </c>
      <c r="G2854" t="s">
        <v>537</v>
      </c>
      <c r="H2854" s="4"/>
      <c r="N2854" s="2"/>
    </row>
    <row r="2855" spans="1:14" x14ac:dyDescent="0.35">
      <c r="A2855" t="s">
        <v>572</v>
      </c>
      <c r="B2855" t="s">
        <v>235</v>
      </c>
      <c r="C2855" t="s">
        <v>235</v>
      </c>
      <c r="D2855" t="s">
        <v>137</v>
      </c>
      <c r="E2855" t="s">
        <v>202</v>
      </c>
      <c r="F2855" s="2" t="s">
        <v>233</v>
      </c>
      <c r="G2855" t="str">
        <f>[1]Pyrolysis_IDL!A261</f>
        <v xml:space="preserve">    Total energy</v>
      </c>
      <c r="H2855" s="4">
        <f ca="1">SUM([1]Pyrolysis_IDL!$DX261:$EB261)</f>
        <v>737160.78277054895</v>
      </c>
      <c r="I2855" t="s">
        <v>125</v>
      </c>
      <c r="J2855" t="s">
        <v>238</v>
      </c>
      <c r="N2855" s="2"/>
    </row>
    <row r="2856" spans="1:14" x14ac:dyDescent="0.35">
      <c r="A2856" t="s">
        <v>572</v>
      </c>
      <c r="B2856" t="s">
        <v>235</v>
      </c>
      <c r="C2856" t="s">
        <v>235</v>
      </c>
      <c r="D2856" t="s">
        <v>137</v>
      </c>
      <c r="E2856" t="s">
        <v>202</v>
      </c>
      <c r="F2856" s="2" t="s">
        <v>233</v>
      </c>
      <c r="G2856" t="str">
        <f>[1]Pyrolysis_IDL!A262</f>
        <v xml:space="preserve">    Fossil fuels</v>
      </c>
      <c r="H2856" s="4">
        <f ca="1">SUM([1]Pyrolysis_IDL!$DX262:$EB262)</f>
        <v>632309.99903242418</v>
      </c>
      <c r="I2856" t="s">
        <v>125</v>
      </c>
      <c r="N2856" s="2"/>
    </row>
    <row r="2857" spans="1:14" x14ac:dyDescent="0.35">
      <c r="A2857" t="s">
        <v>572</v>
      </c>
      <c r="B2857" t="s">
        <v>235</v>
      </c>
      <c r="C2857" t="s">
        <v>235</v>
      </c>
      <c r="D2857" t="s">
        <v>137</v>
      </c>
      <c r="E2857" t="s">
        <v>202</v>
      </c>
      <c r="F2857" s="2" t="s">
        <v>233</v>
      </c>
      <c r="G2857" t="str">
        <f>[1]Pyrolysis_IDL!A263</f>
        <v xml:space="preserve">    Coal</v>
      </c>
      <c r="H2857" s="4">
        <f ca="1">SUM([1]Pyrolysis_IDL!$DX263:$EB263)</f>
        <v>56729.746155933222</v>
      </c>
      <c r="I2857" t="s">
        <v>125</v>
      </c>
      <c r="N2857" s="2"/>
    </row>
    <row r="2858" spans="1:14" x14ac:dyDescent="0.35">
      <c r="A2858" t="s">
        <v>572</v>
      </c>
      <c r="B2858" t="s">
        <v>235</v>
      </c>
      <c r="C2858" t="s">
        <v>235</v>
      </c>
      <c r="D2858" t="s">
        <v>137</v>
      </c>
      <c r="E2858" t="s">
        <v>202</v>
      </c>
      <c r="F2858" s="2" t="s">
        <v>233</v>
      </c>
      <c r="G2858" t="str">
        <f>[1]Pyrolysis_IDL!A264</f>
        <v xml:space="preserve">    Natural gas</v>
      </c>
      <c r="H2858" s="4">
        <f ca="1">SUM([1]Pyrolysis_IDL!$DX264:$EB264)</f>
        <v>189452.43958164449</v>
      </c>
      <c r="I2858" t="s">
        <v>125</v>
      </c>
      <c r="N2858" s="2"/>
    </row>
    <row r="2859" spans="1:14" x14ac:dyDescent="0.35">
      <c r="A2859" t="s">
        <v>572</v>
      </c>
      <c r="B2859" t="s">
        <v>235</v>
      </c>
      <c r="C2859" t="s">
        <v>235</v>
      </c>
      <c r="D2859" t="s">
        <v>137</v>
      </c>
      <c r="E2859" t="s">
        <v>202</v>
      </c>
      <c r="F2859" s="2" t="s">
        <v>233</v>
      </c>
      <c r="G2859" t="str">
        <f>[1]Pyrolysis_IDL!A265</f>
        <v xml:space="preserve">    Petroleum</v>
      </c>
      <c r="H2859" s="4">
        <f ca="1">SUM([1]Pyrolysis_IDL!$DX265:$EB265)</f>
        <v>386127.81329484639</v>
      </c>
      <c r="I2859" t="s">
        <v>125</v>
      </c>
      <c r="N2859" s="2"/>
    </row>
    <row r="2860" spans="1:14" x14ac:dyDescent="0.35">
      <c r="A2860" t="s">
        <v>572</v>
      </c>
      <c r="B2860" t="s">
        <v>235</v>
      </c>
      <c r="C2860" t="s">
        <v>235</v>
      </c>
      <c r="D2860" t="s">
        <v>137</v>
      </c>
      <c r="E2860" t="s">
        <v>202</v>
      </c>
      <c r="F2860" s="2" t="s">
        <v>233</v>
      </c>
      <c r="G2860" t="str">
        <f>[1]Pyrolysis_IDL!A266</f>
        <v>Water consumption: gallons/mmBtu of fuel throughput</v>
      </c>
      <c r="H2860" s="4">
        <f ca="1">SUM([1]Pyrolysis_IDL!$DX266:$EB266)</f>
        <v>32.752195520681816</v>
      </c>
      <c r="I2860" t="s">
        <v>126</v>
      </c>
      <c r="N2860" s="2"/>
    </row>
    <row r="2861" spans="1:14" x14ac:dyDescent="0.35">
      <c r="A2861" t="s">
        <v>572</v>
      </c>
      <c r="B2861" t="s">
        <v>235</v>
      </c>
      <c r="C2861" t="s">
        <v>235</v>
      </c>
      <c r="D2861" t="s">
        <v>137</v>
      </c>
      <c r="E2861" t="s">
        <v>202</v>
      </c>
      <c r="F2861" s="2" t="s">
        <v>233</v>
      </c>
      <c r="G2861" t="str">
        <f>[1]Pyrolysis_IDL!A267</f>
        <v>Total emissions: grams/mmBtu of fuel throughput, except as noted</v>
      </c>
      <c r="H2861" s="4"/>
      <c r="N2861" s="2"/>
    </row>
    <row r="2862" spans="1:14" x14ac:dyDescent="0.35">
      <c r="A2862" t="s">
        <v>572</v>
      </c>
      <c r="B2862" t="s">
        <v>235</v>
      </c>
      <c r="C2862" t="s">
        <v>235</v>
      </c>
      <c r="D2862" t="s">
        <v>137</v>
      </c>
      <c r="E2862" t="s">
        <v>202</v>
      </c>
      <c r="F2862" s="2" t="s">
        <v>233</v>
      </c>
      <c r="G2862" t="str">
        <f>[1]Pyrolysis_IDL!A268</f>
        <v xml:space="preserve">     VOC</v>
      </c>
      <c r="H2862" s="4">
        <f ca="1">SUM([1]Pyrolysis_IDL!$DX268:$EB268)</f>
        <v>6.3459275532240627</v>
      </c>
      <c r="I2862" t="s">
        <v>127</v>
      </c>
      <c r="N2862" s="2"/>
    </row>
    <row r="2863" spans="1:14" x14ac:dyDescent="0.35">
      <c r="A2863" t="s">
        <v>572</v>
      </c>
      <c r="B2863" t="s">
        <v>235</v>
      </c>
      <c r="C2863" t="s">
        <v>235</v>
      </c>
      <c r="D2863" t="s">
        <v>137</v>
      </c>
      <c r="E2863" t="s">
        <v>202</v>
      </c>
      <c r="F2863" s="2" t="s">
        <v>233</v>
      </c>
      <c r="G2863" t="str">
        <f>[1]Pyrolysis_IDL!A269</f>
        <v xml:space="preserve">     CO</v>
      </c>
      <c r="H2863" s="4">
        <f ca="1">SUM([1]Pyrolysis_IDL!$DX269:$EB269)</f>
        <v>159.93052983281083</v>
      </c>
      <c r="I2863" t="s">
        <v>127</v>
      </c>
      <c r="N2863" s="2"/>
    </row>
    <row r="2864" spans="1:14" x14ac:dyDescent="0.35">
      <c r="A2864" t="s">
        <v>572</v>
      </c>
      <c r="B2864" t="s">
        <v>235</v>
      </c>
      <c r="C2864" t="s">
        <v>235</v>
      </c>
      <c r="D2864" t="s">
        <v>137</v>
      </c>
      <c r="E2864" t="s">
        <v>202</v>
      </c>
      <c r="F2864" s="2" t="s">
        <v>233</v>
      </c>
      <c r="G2864" t="str">
        <f>[1]Pyrolysis_IDL!A270</f>
        <v xml:space="preserve">     NOx</v>
      </c>
      <c r="H2864" s="4">
        <f ca="1">SUM([1]Pyrolysis_IDL!$DX270:$EB270)</f>
        <v>97.253050750825651</v>
      </c>
      <c r="I2864" t="s">
        <v>127</v>
      </c>
      <c r="N2864" s="2"/>
    </row>
    <row r="2865" spans="1:14" x14ac:dyDescent="0.35">
      <c r="A2865" t="s">
        <v>572</v>
      </c>
      <c r="B2865" t="s">
        <v>235</v>
      </c>
      <c r="C2865" t="s">
        <v>235</v>
      </c>
      <c r="D2865" t="s">
        <v>137</v>
      </c>
      <c r="E2865" t="s">
        <v>202</v>
      </c>
      <c r="F2865" s="2" t="s">
        <v>233</v>
      </c>
      <c r="G2865" t="str">
        <f>[1]Pyrolysis_IDL!A271</f>
        <v xml:space="preserve">     PM10</v>
      </c>
      <c r="H2865" s="4">
        <f ca="1">SUM([1]Pyrolysis_IDL!$DX271:$EB271)</f>
        <v>7.9932421813915528</v>
      </c>
      <c r="I2865" t="s">
        <v>127</v>
      </c>
      <c r="N2865" s="2"/>
    </row>
    <row r="2866" spans="1:14" x14ac:dyDescent="0.35">
      <c r="A2866" t="s">
        <v>572</v>
      </c>
      <c r="B2866" t="s">
        <v>235</v>
      </c>
      <c r="C2866" t="s">
        <v>235</v>
      </c>
      <c r="D2866" t="s">
        <v>137</v>
      </c>
      <c r="E2866" t="s">
        <v>202</v>
      </c>
      <c r="F2866" s="2" t="s">
        <v>233</v>
      </c>
      <c r="G2866" t="str">
        <f>[1]Pyrolysis_IDL!A272</f>
        <v xml:space="preserve">     PM2.5</v>
      </c>
      <c r="H2866" s="4">
        <f ca="1">SUM([1]Pyrolysis_IDL!$DX272:$EB272)</f>
        <v>6.0506924411440481</v>
      </c>
      <c r="I2866" t="s">
        <v>127</v>
      </c>
      <c r="N2866" s="2"/>
    </row>
    <row r="2867" spans="1:14" x14ac:dyDescent="0.35">
      <c r="A2867" t="s">
        <v>572</v>
      </c>
      <c r="B2867" t="s">
        <v>235</v>
      </c>
      <c r="C2867" t="s">
        <v>235</v>
      </c>
      <c r="D2867" t="s">
        <v>137</v>
      </c>
      <c r="E2867" t="s">
        <v>202</v>
      </c>
      <c r="F2867" s="2" t="s">
        <v>233</v>
      </c>
      <c r="G2867" t="str">
        <f>[1]Pyrolysis_IDL!A273</f>
        <v xml:space="preserve">     SOx</v>
      </c>
      <c r="H2867" s="4">
        <f ca="1">SUM([1]Pyrolysis_IDL!$DX273:$EB273)</f>
        <v>9.3543322952594536</v>
      </c>
      <c r="I2867" t="s">
        <v>127</v>
      </c>
      <c r="N2867" s="2"/>
    </row>
    <row r="2868" spans="1:14" x14ac:dyDescent="0.35">
      <c r="A2868" t="s">
        <v>572</v>
      </c>
      <c r="B2868" t="s">
        <v>235</v>
      </c>
      <c r="C2868" t="s">
        <v>235</v>
      </c>
      <c r="D2868" t="s">
        <v>137</v>
      </c>
      <c r="E2868" t="s">
        <v>202</v>
      </c>
      <c r="F2868" s="2" t="s">
        <v>233</v>
      </c>
      <c r="G2868" t="str">
        <f>[1]Pyrolysis_IDL!A274</f>
        <v xml:space="preserve">     BC</v>
      </c>
      <c r="H2868" s="4">
        <f ca="1">SUM([1]Pyrolysis_IDL!$DX274:$EB274)</f>
        <v>3.8141782777369224</v>
      </c>
      <c r="I2868" t="s">
        <v>127</v>
      </c>
      <c r="N2868" s="2"/>
    </row>
    <row r="2869" spans="1:14" x14ac:dyDescent="0.35">
      <c r="A2869" t="s">
        <v>572</v>
      </c>
      <c r="B2869" t="s">
        <v>235</v>
      </c>
      <c r="C2869" t="s">
        <v>235</v>
      </c>
      <c r="D2869" t="s">
        <v>137</v>
      </c>
      <c r="E2869" t="s">
        <v>202</v>
      </c>
      <c r="F2869" s="2" t="s">
        <v>233</v>
      </c>
      <c r="G2869" t="str">
        <f>[1]Pyrolysis_IDL!A275</f>
        <v xml:space="preserve">     OC</v>
      </c>
      <c r="H2869" s="4">
        <f ca="1">SUM([1]Pyrolysis_IDL!$DX275:$EB275)</f>
        <v>1.2444671962496525</v>
      </c>
      <c r="I2869" t="s">
        <v>127</v>
      </c>
      <c r="N2869" s="2"/>
    </row>
    <row r="2870" spans="1:14" x14ac:dyDescent="0.35">
      <c r="A2870" t="s">
        <v>572</v>
      </c>
      <c r="B2870" t="s">
        <v>235</v>
      </c>
      <c r="C2870" t="s">
        <v>235</v>
      </c>
      <c r="D2870" t="s">
        <v>137</v>
      </c>
      <c r="E2870" t="s">
        <v>202</v>
      </c>
      <c r="F2870" s="2" t="s">
        <v>233</v>
      </c>
      <c r="G2870" t="str">
        <f>[1]Pyrolysis_IDL!A276</f>
        <v xml:space="preserve">     CH4</v>
      </c>
      <c r="H2870" s="4">
        <f ca="1">SUM([1]Pyrolysis_IDL!$DX276:$EB276)</f>
        <v>75.289404756176793</v>
      </c>
      <c r="I2870" t="s">
        <v>127</v>
      </c>
      <c r="N2870" s="2"/>
    </row>
    <row r="2871" spans="1:14" x14ac:dyDescent="0.35">
      <c r="A2871" t="s">
        <v>572</v>
      </c>
      <c r="B2871" t="s">
        <v>235</v>
      </c>
      <c r="C2871" t="s">
        <v>235</v>
      </c>
      <c r="D2871" t="s">
        <v>137</v>
      </c>
      <c r="E2871" t="s">
        <v>202</v>
      </c>
      <c r="F2871" s="2" t="s">
        <v>233</v>
      </c>
      <c r="G2871" t="str">
        <f>[1]Pyrolysis_IDL!A277</f>
        <v xml:space="preserve">     N2O</v>
      </c>
      <c r="H2871" s="4">
        <f ca="1">SUM([1]Pyrolysis_IDL!$DX277:$EB277)</f>
        <v>0.50616796377570461</v>
      </c>
      <c r="I2871" t="s">
        <v>127</v>
      </c>
      <c r="N2871" s="2"/>
    </row>
    <row r="2872" spans="1:14" x14ac:dyDescent="0.35">
      <c r="A2872" t="s">
        <v>572</v>
      </c>
      <c r="B2872" t="s">
        <v>235</v>
      </c>
      <c r="C2872" t="s">
        <v>235</v>
      </c>
      <c r="D2872" t="s">
        <v>137</v>
      </c>
      <c r="E2872" t="s">
        <v>202</v>
      </c>
      <c r="F2872" s="2" t="s">
        <v>233</v>
      </c>
      <c r="G2872" t="str">
        <f>[1]Pyrolysis_IDL!A278</f>
        <v xml:space="preserve">     CO2</v>
      </c>
      <c r="H2872" s="4">
        <f ca="1">SUM([1]Pyrolysis_IDL!$DX278:$EB278)</f>
        <v>47371.770558627279</v>
      </c>
      <c r="I2872" t="s">
        <v>127</v>
      </c>
      <c r="N2872" s="2"/>
    </row>
    <row r="2873" spans="1:14" x14ac:dyDescent="0.35">
      <c r="A2873" t="s">
        <v>572</v>
      </c>
      <c r="B2873" t="s">
        <v>235</v>
      </c>
      <c r="C2873" t="s">
        <v>235</v>
      </c>
      <c r="D2873" t="s">
        <v>137</v>
      </c>
      <c r="E2873" t="s">
        <v>202</v>
      </c>
      <c r="F2873" s="2" t="s">
        <v>233</v>
      </c>
      <c r="G2873" t="str">
        <f>[1]Pyrolysis_IDL!A279</f>
        <v xml:space="preserve">     VOC from bulk terminal</v>
      </c>
      <c r="H2873" s="4">
        <f>SUM([1]Pyrolysis_IDL!$DX279:$EB279)</f>
        <v>0</v>
      </c>
      <c r="I2873" t="s">
        <v>127</v>
      </c>
      <c r="N2873" s="2"/>
    </row>
    <row r="2874" spans="1:14" x14ac:dyDescent="0.35">
      <c r="A2874" t="s">
        <v>572</v>
      </c>
      <c r="B2874" t="s">
        <v>235</v>
      </c>
      <c r="C2874" t="s">
        <v>235</v>
      </c>
      <c r="D2874" t="s">
        <v>137</v>
      </c>
      <c r="E2874" t="s">
        <v>202</v>
      </c>
      <c r="F2874" s="2" t="s">
        <v>233</v>
      </c>
      <c r="G2874" t="str">
        <f>[1]Pyrolysis_IDL!A280</f>
        <v xml:space="preserve">     VOC from ref. Station</v>
      </c>
      <c r="H2874" s="4">
        <f>SUM([1]Pyrolysis_IDL!$DX280:$EB280)</f>
        <v>0</v>
      </c>
      <c r="I2874" t="s">
        <v>127</v>
      </c>
      <c r="N2874" s="2"/>
    </row>
    <row r="2875" spans="1:14" x14ac:dyDescent="0.35">
      <c r="A2875" t="s">
        <v>572</v>
      </c>
      <c r="B2875" t="s">
        <v>235</v>
      </c>
      <c r="C2875" t="s">
        <v>235</v>
      </c>
      <c r="D2875" t="s">
        <v>137</v>
      </c>
      <c r="E2875" t="s">
        <v>202</v>
      </c>
      <c r="F2875" s="2" t="s">
        <v>233</v>
      </c>
      <c r="G2875" t="str">
        <f>[1]Pyrolysis_IDL!A281</f>
        <v>Biogenic CH4</v>
      </c>
      <c r="H2875" s="4">
        <f>SUM([1]Pyrolysis_IDL!$DX281:$EB281)</f>
        <v>0</v>
      </c>
      <c r="I2875" t="s">
        <v>127</v>
      </c>
      <c r="N2875" s="2"/>
    </row>
    <row r="2876" spans="1:14" x14ac:dyDescent="0.35">
      <c r="A2876" t="s">
        <v>572</v>
      </c>
      <c r="B2876" t="s">
        <v>235</v>
      </c>
      <c r="C2876" t="s">
        <v>235</v>
      </c>
      <c r="D2876" t="s">
        <v>137</v>
      </c>
      <c r="E2876" t="s">
        <v>202</v>
      </c>
      <c r="F2876" s="2" t="s">
        <v>233</v>
      </c>
      <c r="G2876" t="str">
        <f>[1]Pyrolysis_IDL!A282</f>
        <v>Urban emissions: grams/mmBtu of fuel throughput, except as noted</v>
      </c>
      <c r="H2876" s="4"/>
      <c r="N2876" s="2"/>
    </row>
    <row r="2877" spans="1:14" x14ac:dyDescent="0.35">
      <c r="A2877" t="s">
        <v>572</v>
      </c>
      <c r="B2877" t="s">
        <v>235</v>
      </c>
      <c r="C2877" t="s">
        <v>235</v>
      </c>
      <c r="D2877" t="s">
        <v>137</v>
      </c>
      <c r="E2877" t="s">
        <v>202</v>
      </c>
      <c r="F2877" s="2" t="s">
        <v>233</v>
      </c>
      <c r="G2877" t="str">
        <f>[1]Pyrolysis_IDL!A283</f>
        <v xml:space="preserve">     VOC</v>
      </c>
      <c r="H2877" s="4">
        <f ca="1">SUM([1]Pyrolysis_IDL!$DX283:$EB283)</f>
        <v>1.2083092270468452</v>
      </c>
      <c r="I2877" t="s">
        <v>127</v>
      </c>
      <c r="N2877" s="2"/>
    </row>
    <row r="2878" spans="1:14" x14ac:dyDescent="0.35">
      <c r="A2878" t="s">
        <v>572</v>
      </c>
      <c r="B2878" t="s">
        <v>235</v>
      </c>
      <c r="C2878" t="s">
        <v>235</v>
      </c>
      <c r="D2878" t="s">
        <v>137</v>
      </c>
      <c r="E2878" t="s">
        <v>202</v>
      </c>
      <c r="F2878" s="2" t="s">
        <v>233</v>
      </c>
      <c r="G2878" t="str">
        <f>[1]Pyrolysis_IDL!A284</f>
        <v xml:space="preserve">     CO</v>
      </c>
      <c r="H2878" s="4">
        <f ca="1">SUM([1]Pyrolysis_IDL!$DX284:$EB284)</f>
        <v>3.9867506617291015</v>
      </c>
      <c r="I2878" t="s">
        <v>127</v>
      </c>
      <c r="N2878" s="2"/>
    </row>
    <row r="2879" spans="1:14" x14ac:dyDescent="0.35">
      <c r="A2879" t="s">
        <v>572</v>
      </c>
      <c r="B2879" t="s">
        <v>235</v>
      </c>
      <c r="C2879" t="s">
        <v>235</v>
      </c>
      <c r="D2879" t="s">
        <v>137</v>
      </c>
      <c r="E2879" t="s">
        <v>202</v>
      </c>
      <c r="F2879" s="2" t="s">
        <v>233</v>
      </c>
      <c r="G2879" t="str">
        <f>[1]Pyrolysis_IDL!A285</f>
        <v xml:space="preserve">     NOx</v>
      </c>
      <c r="H2879" s="4">
        <f ca="1">SUM([1]Pyrolysis_IDL!$DX285:$EB285)</f>
        <v>4.7003116232228459</v>
      </c>
      <c r="I2879" t="s">
        <v>127</v>
      </c>
      <c r="N2879" s="2"/>
    </row>
    <row r="2880" spans="1:14" x14ac:dyDescent="0.35">
      <c r="A2880" t="s">
        <v>572</v>
      </c>
      <c r="B2880" t="s">
        <v>235</v>
      </c>
      <c r="C2880" t="s">
        <v>235</v>
      </c>
      <c r="D2880" t="s">
        <v>137</v>
      </c>
      <c r="E2880" t="s">
        <v>202</v>
      </c>
      <c r="F2880" s="2" t="s">
        <v>233</v>
      </c>
      <c r="G2880" t="str">
        <f>[1]Pyrolysis_IDL!A286</f>
        <v xml:space="preserve">     PM10</v>
      </c>
      <c r="H2880" s="4">
        <f ca="1">SUM([1]Pyrolysis_IDL!$DX286:$EB286)</f>
        <v>0.54092128267445372</v>
      </c>
      <c r="I2880" t="s">
        <v>127</v>
      </c>
      <c r="N2880" s="2"/>
    </row>
    <row r="2881" spans="1:14" x14ac:dyDescent="0.35">
      <c r="A2881" t="s">
        <v>572</v>
      </c>
      <c r="B2881" t="s">
        <v>235</v>
      </c>
      <c r="C2881" t="s">
        <v>235</v>
      </c>
      <c r="D2881" t="s">
        <v>137</v>
      </c>
      <c r="E2881" t="s">
        <v>202</v>
      </c>
      <c r="F2881" s="2" t="s">
        <v>233</v>
      </c>
      <c r="G2881" t="str">
        <f>[1]Pyrolysis_IDL!A287</f>
        <v xml:space="preserve">     PM2.5</v>
      </c>
      <c r="H2881" s="4">
        <f ca="1">SUM([1]Pyrolysis_IDL!$DX287:$EB287)</f>
        <v>0.41092947829261317</v>
      </c>
      <c r="I2881" t="s">
        <v>127</v>
      </c>
      <c r="N2881" s="2"/>
    </row>
    <row r="2882" spans="1:14" x14ac:dyDescent="0.35">
      <c r="A2882" t="s">
        <v>572</v>
      </c>
      <c r="B2882" t="s">
        <v>235</v>
      </c>
      <c r="C2882" t="s">
        <v>235</v>
      </c>
      <c r="D2882" t="s">
        <v>137</v>
      </c>
      <c r="E2882" t="s">
        <v>202</v>
      </c>
      <c r="F2882" s="2" t="s">
        <v>233</v>
      </c>
      <c r="G2882" t="str">
        <f>[1]Pyrolysis_IDL!A288</f>
        <v xml:space="preserve">     SOx</v>
      </c>
      <c r="H2882" s="4">
        <f ca="1">SUM([1]Pyrolysis_IDL!$DX288:$EB288)</f>
        <v>2.394484477857389</v>
      </c>
      <c r="I2882" t="s">
        <v>127</v>
      </c>
      <c r="N2882" s="2"/>
    </row>
    <row r="2883" spans="1:14" x14ac:dyDescent="0.35">
      <c r="A2883" t="s">
        <v>572</v>
      </c>
      <c r="B2883" t="s">
        <v>235</v>
      </c>
      <c r="C2883" t="s">
        <v>235</v>
      </c>
      <c r="D2883" t="s">
        <v>137</v>
      </c>
      <c r="E2883" t="s">
        <v>202</v>
      </c>
      <c r="F2883" s="2" t="s">
        <v>233</v>
      </c>
      <c r="G2883" t="str">
        <f>[1]Pyrolysis_IDL!A289</f>
        <v xml:space="preserve">     BC</v>
      </c>
      <c r="H2883" s="4">
        <f ca="1">SUM([1]Pyrolysis_IDL!$DX289:$EB289)</f>
        <v>3.1740021892069467E-2</v>
      </c>
      <c r="I2883" t="s">
        <v>127</v>
      </c>
      <c r="N2883" s="2"/>
    </row>
    <row r="2884" spans="1:14" x14ac:dyDescent="0.35">
      <c r="A2884" t="s">
        <v>572</v>
      </c>
      <c r="B2884" t="s">
        <v>235</v>
      </c>
      <c r="C2884" t="s">
        <v>235</v>
      </c>
      <c r="D2884" t="s">
        <v>137</v>
      </c>
      <c r="E2884" t="s">
        <v>202</v>
      </c>
      <c r="F2884" s="2" t="s">
        <v>233</v>
      </c>
      <c r="G2884" t="str">
        <f>[1]Pyrolysis_IDL!A290</f>
        <v xml:space="preserve">     OC</v>
      </c>
      <c r="H2884" s="4">
        <f ca="1">SUM([1]Pyrolysis_IDL!$DX290:$EB290)</f>
        <v>0.11371115988796314</v>
      </c>
      <c r="I2884" t="s">
        <v>127</v>
      </c>
      <c r="N2884" s="2"/>
    </row>
    <row r="2885" spans="1:14" x14ac:dyDescent="0.35">
      <c r="A2885" t="s">
        <v>572</v>
      </c>
      <c r="B2885" t="s">
        <v>230</v>
      </c>
      <c r="C2885" t="s">
        <v>230</v>
      </c>
      <c r="D2885" t="s">
        <v>137</v>
      </c>
      <c r="E2885" t="s">
        <v>202</v>
      </c>
      <c r="F2885" s="2" t="s">
        <v>234</v>
      </c>
      <c r="G2885" t="s">
        <v>537</v>
      </c>
      <c r="H2885" s="4"/>
      <c r="N2885" s="2"/>
    </row>
    <row r="2886" spans="1:14" x14ac:dyDescent="0.35">
      <c r="A2886" t="s">
        <v>572</v>
      </c>
      <c r="B2886" t="s">
        <v>230</v>
      </c>
      <c r="C2886" t="s">
        <v>230</v>
      </c>
      <c r="D2886" t="s">
        <v>137</v>
      </c>
      <c r="E2886" t="s">
        <v>202</v>
      </c>
      <c r="F2886" s="2" t="s">
        <v>234</v>
      </c>
      <c r="G2886" t="str">
        <f>[1]Pyrolysis_IDL!A261</f>
        <v xml:space="preserve">    Total energy</v>
      </c>
      <c r="H2886" s="4">
        <f ca="1">SUM([1]Pyrolysis_IDL!$DR261:$DW261)</f>
        <v>834603.51963823556</v>
      </c>
      <c r="I2886" t="s">
        <v>125</v>
      </c>
      <c r="N2886" s="2"/>
    </row>
    <row r="2887" spans="1:14" x14ac:dyDescent="0.35">
      <c r="A2887" t="s">
        <v>572</v>
      </c>
      <c r="B2887" t="s">
        <v>230</v>
      </c>
      <c r="C2887" t="s">
        <v>230</v>
      </c>
      <c r="D2887" t="s">
        <v>137</v>
      </c>
      <c r="E2887" t="s">
        <v>202</v>
      </c>
      <c r="F2887" s="2" t="s">
        <v>234</v>
      </c>
      <c r="G2887" t="str">
        <f>[1]Pyrolysis_IDL!A262</f>
        <v xml:space="preserve">    Fossil fuels</v>
      </c>
      <c r="H2887" s="4">
        <f ca="1">SUM([1]Pyrolysis_IDL!$DR262:$DW262)</f>
        <v>674023.32184651378</v>
      </c>
      <c r="I2887" t="s">
        <v>125</v>
      </c>
      <c r="N2887" s="2"/>
    </row>
    <row r="2888" spans="1:14" x14ac:dyDescent="0.35">
      <c r="A2888" t="s">
        <v>572</v>
      </c>
      <c r="B2888" t="s">
        <v>230</v>
      </c>
      <c r="C2888" t="s">
        <v>230</v>
      </c>
      <c r="D2888" t="s">
        <v>137</v>
      </c>
      <c r="E2888" t="s">
        <v>202</v>
      </c>
      <c r="F2888" s="2" t="s">
        <v>234</v>
      </c>
      <c r="G2888" t="str">
        <f>[1]Pyrolysis_IDL!A263</f>
        <v xml:space="preserve">    Coal</v>
      </c>
      <c r="H2888" s="4">
        <f ca="1">SUM([1]Pyrolysis_IDL!$DR263:$DW263)</f>
        <v>86972.198504811517</v>
      </c>
      <c r="I2888" t="s">
        <v>125</v>
      </c>
      <c r="N2888" s="2"/>
    </row>
    <row r="2889" spans="1:14" x14ac:dyDescent="0.35">
      <c r="A2889" t="s">
        <v>572</v>
      </c>
      <c r="B2889" t="s">
        <v>230</v>
      </c>
      <c r="C2889" t="s">
        <v>230</v>
      </c>
      <c r="D2889" t="s">
        <v>137</v>
      </c>
      <c r="E2889" t="s">
        <v>202</v>
      </c>
      <c r="F2889" s="2" t="s">
        <v>234</v>
      </c>
      <c r="G2889" t="str">
        <f>[1]Pyrolysis_IDL!A264</f>
        <v xml:space="preserve">    Natural gas</v>
      </c>
      <c r="H2889" s="4">
        <f ca="1">SUM([1]Pyrolysis_IDL!$DR264:$DW264)</f>
        <v>261553.35624651509</v>
      </c>
      <c r="I2889" t="s">
        <v>125</v>
      </c>
      <c r="N2889" s="2"/>
    </row>
    <row r="2890" spans="1:14" x14ac:dyDescent="0.35">
      <c r="A2890" t="s">
        <v>572</v>
      </c>
      <c r="B2890" t="s">
        <v>230</v>
      </c>
      <c r="C2890" t="s">
        <v>230</v>
      </c>
      <c r="D2890" t="s">
        <v>137</v>
      </c>
      <c r="E2890" t="s">
        <v>202</v>
      </c>
      <c r="F2890" s="2" t="s">
        <v>234</v>
      </c>
      <c r="G2890" t="str">
        <f>[1]Pyrolysis_IDL!A265</f>
        <v xml:space="preserve">    Petroleum</v>
      </c>
      <c r="H2890" s="4">
        <f ca="1">SUM([1]Pyrolysis_IDL!$DR265:$DW265)</f>
        <v>325497.76709518716</v>
      </c>
      <c r="I2890" t="s">
        <v>125</v>
      </c>
      <c r="N2890" s="2"/>
    </row>
    <row r="2891" spans="1:14" x14ac:dyDescent="0.35">
      <c r="A2891" t="s">
        <v>572</v>
      </c>
      <c r="B2891" t="s">
        <v>230</v>
      </c>
      <c r="C2891" t="s">
        <v>230</v>
      </c>
      <c r="D2891" t="s">
        <v>137</v>
      </c>
      <c r="E2891" t="s">
        <v>202</v>
      </c>
      <c r="F2891" s="2" t="s">
        <v>234</v>
      </c>
      <c r="G2891" t="str">
        <f>[1]Pyrolysis_IDL!A266</f>
        <v>Water consumption: gallons/mmBtu of fuel throughput</v>
      </c>
      <c r="H2891" s="4">
        <f ca="1">SUM([1]Pyrolysis_IDL!$DR266:$DW266)</f>
        <v>44.89079039763017</v>
      </c>
      <c r="I2891" t="s">
        <v>126</v>
      </c>
      <c r="N2891" s="2"/>
    </row>
    <row r="2892" spans="1:14" x14ac:dyDescent="0.35">
      <c r="A2892" t="s">
        <v>572</v>
      </c>
      <c r="B2892" t="s">
        <v>230</v>
      </c>
      <c r="C2892" t="s">
        <v>230</v>
      </c>
      <c r="D2892" t="s">
        <v>137</v>
      </c>
      <c r="E2892" t="s">
        <v>202</v>
      </c>
      <c r="F2892" s="2" t="s">
        <v>234</v>
      </c>
      <c r="G2892" t="str">
        <f>[1]Pyrolysis_IDL!A267</f>
        <v>Total emissions: grams/mmBtu of fuel throughput, except as noted</v>
      </c>
      <c r="H2892" s="4">
        <f>SUM([1]Pyrolysis_IDL!$DR267:$DW267)</f>
        <v>0</v>
      </c>
      <c r="N2892" s="2"/>
    </row>
    <row r="2893" spans="1:14" x14ac:dyDescent="0.35">
      <c r="A2893" t="s">
        <v>572</v>
      </c>
      <c r="B2893" t="s">
        <v>230</v>
      </c>
      <c r="C2893" t="s">
        <v>230</v>
      </c>
      <c r="D2893" t="s">
        <v>137</v>
      </c>
      <c r="E2893" t="s">
        <v>202</v>
      </c>
      <c r="F2893" s="2" t="s">
        <v>234</v>
      </c>
      <c r="G2893" t="str">
        <f>[1]Pyrolysis_IDL!A268</f>
        <v xml:space="preserve">     VOC</v>
      </c>
      <c r="H2893" s="4">
        <f ca="1">SUM([1]Pyrolysis_IDL!$DR268:$DW268)</f>
        <v>13.11975668323106</v>
      </c>
      <c r="I2893" t="s">
        <v>127</v>
      </c>
      <c r="N2893" s="2"/>
    </row>
    <row r="2894" spans="1:14" x14ac:dyDescent="0.35">
      <c r="A2894" t="s">
        <v>572</v>
      </c>
      <c r="B2894" t="s">
        <v>230</v>
      </c>
      <c r="C2894" t="s">
        <v>230</v>
      </c>
      <c r="D2894" t="s">
        <v>137</v>
      </c>
      <c r="E2894" t="s">
        <v>202</v>
      </c>
      <c r="F2894" s="2" t="s">
        <v>234</v>
      </c>
      <c r="G2894" t="str">
        <f>[1]Pyrolysis_IDL!A269</f>
        <v xml:space="preserve">     CO</v>
      </c>
      <c r="H2894" s="4">
        <f ca="1">SUM([1]Pyrolysis_IDL!$DR269:$DW269)</f>
        <v>94.320741667636156</v>
      </c>
      <c r="I2894" t="s">
        <v>127</v>
      </c>
      <c r="N2894" s="2"/>
    </row>
    <row r="2895" spans="1:14" x14ac:dyDescent="0.35">
      <c r="A2895" t="s">
        <v>572</v>
      </c>
      <c r="B2895" t="s">
        <v>230</v>
      </c>
      <c r="C2895" t="s">
        <v>230</v>
      </c>
      <c r="D2895" t="s">
        <v>137</v>
      </c>
      <c r="E2895" t="s">
        <v>202</v>
      </c>
      <c r="F2895" s="2" t="s">
        <v>234</v>
      </c>
      <c r="G2895" t="str">
        <f>[1]Pyrolysis_IDL!A270</f>
        <v xml:space="preserve">     NOx</v>
      </c>
      <c r="H2895" s="4">
        <f ca="1">SUM([1]Pyrolysis_IDL!$DR270:$DW270)</f>
        <v>121.86263939968896</v>
      </c>
      <c r="I2895" t="s">
        <v>127</v>
      </c>
      <c r="N2895" s="2"/>
    </row>
    <row r="2896" spans="1:14" x14ac:dyDescent="0.35">
      <c r="A2896" t="s">
        <v>572</v>
      </c>
      <c r="B2896" t="s">
        <v>230</v>
      </c>
      <c r="C2896" t="s">
        <v>230</v>
      </c>
      <c r="D2896" t="s">
        <v>137</v>
      </c>
      <c r="E2896" t="s">
        <v>202</v>
      </c>
      <c r="F2896" s="2" t="s">
        <v>234</v>
      </c>
      <c r="G2896" t="str">
        <f>[1]Pyrolysis_IDL!A271</f>
        <v xml:space="preserve">     PM10</v>
      </c>
      <c r="H2896" s="4">
        <f ca="1">SUM([1]Pyrolysis_IDL!$DR271:$DW271)</f>
        <v>9.4054992666258581</v>
      </c>
      <c r="I2896" t="s">
        <v>127</v>
      </c>
      <c r="N2896" s="2"/>
    </row>
    <row r="2897" spans="1:14" x14ac:dyDescent="0.35">
      <c r="A2897" t="s">
        <v>572</v>
      </c>
      <c r="B2897" t="s">
        <v>230</v>
      </c>
      <c r="C2897" t="s">
        <v>230</v>
      </c>
      <c r="D2897" t="s">
        <v>137</v>
      </c>
      <c r="E2897" t="s">
        <v>202</v>
      </c>
      <c r="F2897" s="2" t="s">
        <v>234</v>
      </c>
      <c r="G2897" t="str">
        <f>[1]Pyrolysis_IDL!A272</f>
        <v xml:space="preserve">     PM2.5</v>
      </c>
      <c r="H2897" s="4">
        <f ca="1">SUM([1]Pyrolysis_IDL!$DR272:$DW272)</f>
        <v>7.597448644902971</v>
      </c>
      <c r="I2897" t="s">
        <v>127</v>
      </c>
      <c r="N2897" s="2"/>
    </row>
    <row r="2898" spans="1:14" x14ac:dyDescent="0.35">
      <c r="A2898" t="s">
        <v>572</v>
      </c>
      <c r="B2898" t="s">
        <v>230</v>
      </c>
      <c r="C2898" t="s">
        <v>230</v>
      </c>
      <c r="D2898" t="s">
        <v>137</v>
      </c>
      <c r="E2898" t="s">
        <v>202</v>
      </c>
      <c r="F2898" s="2" t="s">
        <v>234</v>
      </c>
      <c r="G2898" t="str">
        <f>[1]Pyrolysis_IDL!A273</f>
        <v xml:space="preserve">     SOx</v>
      </c>
      <c r="H2898" s="4">
        <f ca="1">SUM([1]Pyrolysis_IDL!$DR273:$DW273)</f>
        <v>13.13433808315661</v>
      </c>
      <c r="I2898" t="s">
        <v>127</v>
      </c>
      <c r="N2898" s="2"/>
    </row>
    <row r="2899" spans="1:14" x14ac:dyDescent="0.35">
      <c r="A2899" t="s">
        <v>572</v>
      </c>
      <c r="B2899" t="s">
        <v>230</v>
      </c>
      <c r="C2899" t="s">
        <v>230</v>
      </c>
      <c r="D2899" t="s">
        <v>137</v>
      </c>
      <c r="E2899" t="s">
        <v>202</v>
      </c>
      <c r="F2899" s="2" t="s">
        <v>234</v>
      </c>
      <c r="G2899" t="str">
        <f>[1]Pyrolysis_IDL!A274</f>
        <v xml:space="preserve">     BC</v>
      </c>
      <c r="H2899" s="4">
        <f ca="1">SUM([1]Pyrolysis_IDL!$DR274:$DW274)</f>
        <v>3.6201244414861899</v>
      </c>
      <c r="I2899" t="s">
        <v>127</v>
      </c>
      <c r="N2899" s="2"/>
    </row>
    <row r="2900" spans="1:14" x14ac:dyDescent="0.35">
      <c r="A2900" t="s">
        <v>572</v>
      </c>
      <c r="B2900" t="s">
        <v>230</v>
      </c>
      <c r="C2900" t="s">
        <v>230</v>
      </c>
      <c r="D2900" t="s">
        <v>137</v>
      </c>
      <c r="E2900" t="s">
        <v>202</v>
      </c>
      <c r="F2900" s="2" t="s">
        <v>234</v>
      </c>
      <c r="G2900" t="str">
        <f>[1]Pyrolysis_IDL!A275</f>
        <v xml:space="preserve">     OC</v>
      </c>
      <c r="H2900" s="4">
        <f ca="1">SUM([1]Pyrolysis_IDL!$DR275:$DW275)</f>
        <v>2.4330584228589625</v>
      </c>
      <c r="I2900" t="s">
        <v>127</v>
      </c>
      <c r="N2900" s="2"/>
    </row>
    <row r="2901" spans="1:14" x14ac:dyDescent="0.35">
      <c r="A2901" t="s">
        <v>572</v>
      </c>
      <c r="B2901" t="s">
        <v>230</v>
      </c>
      <c r="C2901" t="s">
        <v>230</v>
      </c>
      <c r="D2901" t="s">
        <v>137</v>
      </c>
      <c r="E2901" t="s">
        <v>202</v>
      </c>
      <c r="F2901" s="2" t="s">
        <v>234</v>
      </c>
      <c r="G2901" t="str">
        <f>[1]Pyrolysis_IDL!A276</f>
        <v xml:space="preserve">     CH4</v>
      </c>
      <c r="H2901" s="4">
        <f ca="1">SUM([1]Pyrolysis_IDL!$DR276:$DW276)</f>
        <v>86.538652615164139</v>
      </c>
      <c r="I2901" t="s">
        <v>127</v>
      </c>
      <c r="N2901" s="2"/>
    </row>
    <row r="2902" spans="1:14" x14ac:dyDescent="0.35">
      <c r="A2902" t="s">
        <v>572</v>
      </c>
      <c r="B2902" t="s">
        <v>230</v>
      </c>
      <c r="C2902" t="s">
        <v>230</v>
      </c>
      <c r="D2902" t="s">
        <v>137</v>
      </c>
      <c r="E2902" t="s">
        <v>202</v>
      </c>
      <c r="F2902" s="2" t="s">
        <v>234</v>
      </c>
      <c r="G2902" t="str">
        <f>[1]Pyrolysis_IDL!A277</f>
        <v xml:space="preserve">     N2O</v>
      </c>
      <c r="H2902" s="4">
        <f ca="1">SUM([1]Pyrolysis_IDL!$DR277:$DW277)</f>
        <v>0.68659030980010338</v>
      </c>
      <c r="I2902" t="s">
        <v>127</v>
      </c>
      <c r="N2902" s="2"/>
    </row>
    <row r="2903" spans="1:14" x14ac:dyDescent="0.35">
      <c r="A2903" t="s">
        <v>572</v>
      </c>
      <c r="B2903" t="s">
        <v>230</v>
      </c>
      <c r="C2903" t="s">
        <v>230</v>
      </c>
      <c r="D2903" t="s">
        <v>137</v>
      </c>
      <c r="E2903" t="s">
        <v>202</v>
      </c>
      <c r="F2903" s="2" t="s">
        <v>234</v>
      </c>
      <c r="G2903" t="str">
        <f>[1]Pyrolysis_IDL!A278</f>
        <v xml:space="preserve">     CO2</v>
      </c>
      <c r="H2903" s="4">
        <f ca="1">SUM([1]Pyrolysis_IDL!$DR278:$DW278)</f>
        <v>49982.498960792</v>
      </c>
      <c r="I2903" t="s">
        <v>127</v>
      </c>
      <c r="N2903" s="2"/>
    </row>
    <row r="2904" spans="1:14" x14ac:dyDescent="0.35">
      <c r="A2904" t="s">
        <v>572</v>
      </c>
      <c r="B2904" t="s">
        <v>230</v>
      </c>
      <c r="C2904" t="s">
        <v>230</v>
      </c>
      <c r="D2904" t="s">
        <v>137</v>
      </c>
      <c r="E2904" t="s">
        <v>202</v>
      </c>
      <c r="F2904" s="2" t="s">
        <v>234</v>
      </c>
      <c r="G2904" t="str">
        <f>[1]Pyrolysis_IDL!A279</f>
        <v xml:space="preserve">     VOC from bulk terminal</v>
      </c>
      <c r="H2904" s="4">
        <f>SUM([1]Pyrolysis_IDL!$DR279:$DW279)</f>
        <v>0</v>
      </c>
      <c r="I2904" t="s">
        <v>127</v>
      </c>
      <c r="N2904" s="2"/>
    </row>
    <row r="2905" spans="1:14" x14ac:dyDescent="0.35">
      <c r="A2905" t="s">
        <v>572</v>
      </c>
      <c r="B2905" t="s">
        <v>230</v>
      </c>
      <c r="C2905" t="s">
        <v>230</v>
      </c>
      <c r="D2905" t="s">
        <v>137</v>
      </c>
      <c r="E2905" t="s">
        <v>202</v>
      </c>
      <c r="F2905" s="2" t="s">
        <v>234</v>
      </c>
      <c r="G2905" t="str">
        <f>[1]Pyrolysis_IDL!A280</f>
        <v xml:space="preserve">     VOC from ref. Station</v>
      </c>
      <c r="H2905" s="4">
        <f>SUM([1]Pyrolysis_IDL!$DR280:$DW280)</f>
        <v>0</v>
      </c>
      <c r="I2905" t="s">
        <v>127</v>
      </c>
      <c r="N2905" s="2"/>
    </row>
    <row r="2906" spans="1:14" x14ac:dyDescent="0.35">
      <c r="A2906" t="s">
        <v>572</v>
      </c>
      <c r="B2906" t="s">
        <v>230</v>
      </c>
      <c r="C2906" t="s">
        <v>230</v>
      </c>
      <c r="D2906" t="s">
        <v>137</v>
      </c>
      <c r="E2906" t="s">
        <v>202</v>
      </c>
      <c r="F2906" s="2" t="s">
        <v>234</v>
      </c>
      <c r="G2906" t="str">
        <f>[1]Pyrolysis_IDL!A281</f>
        <v>Biogenic CH4</v>
      </c>
      <c r="H2906" s="4">
        <f>SUM([1]Pyrolysis_IDL!$DR281:$DW281)</f>
        <v>0</v>
      </c>
      <c r="I2906" t="s">
        <v>127</v>
      </c>
      <c r="N2906" s="2"/>
    </row>
    <row r="2907" spans="1:14" x14ac:dyDescent="0.35">
      <c r="A2907" t="s">
        <v>572</v>
      </c>
      <c r="B2907" t="s">
        <v>230</v>
      </c>
      <c r="C2907" t="s">
        <v>230</v>
      </c>
      <c r="D2907" t="s">
        <v>137</v>
      </c>
      <c r="E2907" t="s">
        <v>202</v>
      </c>
      <c r="F2907" s="2" t="s">
        <v>234</v>
      </c>
      <c r="G2907" t="str">
        <f>[1]Pyrolysis_IDL!A282</f>
        <v>Urban emissions: grams/mmBtu of fuel throughput, except as noted</v>
      </c>
      <c r="H2907" s="4">
        <f>SUM([1]Pyrolysis_IDL!$DR282:$DW282)</f>
        <v>0</v>
      </c>
      <c r="N2907" s="2"/>
    </row>
    <row r="2908" spans="1:14" x14ac:dyDescent="0.35">
      <c r="A2908" t="s">
        <v>572</v>
      </c>
      <c r="B2908" t="s">
        <v>230</v>
      </c>
      <c r="C2908" t="s">
        <v>230</v>
      </c>
      <c r="D2908" t="s">
        <v>137</v>
      </c>
      <c r="E2908" t="s">
        <v>202</v>
      </c>
      <c r="F2908" s="2" t="s">
        <v>234</v>
      </c>
      <c r="G2908" t="str">
        <f>[1]Pyrolysis_IDL!A283</f>
        <v xml:space="preserve">     VOC</v>
      </c>
      <c r="H2908" s="4">
        <f ca="1">SUM([1]Pyrolysis_IDL!$DR283:$DW283)</f>
        <v>1.0891043902099238</v>
      </c>
      <c r="I2908" t="s">
        <v>127</v>
      </c>
      <c r="N2908" s="2"/>
    </row>
    <row r="2909" spans="1:14" x14ac:dyDescent="0.35">
      <c r="A2909" t="s">
        <v>572</v>
      </c>
      <c r="B2909" t="s">
        <v>230</v>
      </c>
      <c r="C2909" t="s">
        <v>230</v>
      </c>
      <c r="D2909" t="s">
        <v>137</v>
      </c>
      <c r="E2909" t="s">
        <v>202</v>
      </c>
      <c r="F2909" s="2" t="s">
        <v>234</v>
      </c>
      <c r="G2909" t="str">
        <f>[1]Pyrolysis_IDL!A284</f>
        <v xml:space="preserve">     CO</v>
      </c>
      <c r="H2909" s="4">
        <f ca="1">SUM([1]Pyrolysis_IDL!$DR284:$DW284)</f>
        <v>3.7439786198194165</v>
      </c>
      <c r="I2909" t="s">
        <v>127</v>
      </c>
      <c r="N2909" s="2"/>
    </row>
    <row r="2910" spans="1:14" x14ac:dyDescent="0.35">
      <c r="A2910" t="s">
        <v>572</v>
      </c>
      <c r="B2910" t="s">
        <v>230</v>
      </c>
      <c r="C2910" t="s">
        <v>230</v>
      </c>
      <c r="D2910" t="s">
        <v>137</v>
      </c>
      <c r="E2910" t="s">
        <v>202</v>
      </c>
      <c r="F2910" s="2" t="s">
        <v>234</v>
      </c>
      <c r="G2910" t="str">
        <f>[1]Pyrolysis_IDL!A285</f>
        <v xml:space="preserve">     NOx</v>
      </c>
      <c r="H2910" s="4">
        <f ca="1">SUM([1]Pyrolysis_IDL!$DR285:$DW285)</f>
        <v>5.3826527013978751</v>
      </c>
      <c r="I2910" t="s">
        <v>127</v>
      </c>
      <c r="N2910" s="2"/>
    </row>
    <row r="2911" spans="1:14" x14ac:dyDescent="0.35">
      <c r="A2911" t="s">
        <v>572</v>
      </c>
      <c r="B2911" t="s">
        <v>230</v>
      </c>
      <c r="C2911" t="s">
        <v>230</v>
      </c>
      <c r="D2911" t="s">
        <v>137</v>
      </c>
      <c r="E2911" t="s">
        <v>202</v>
      </c>
      <c r="F2911" s="2" t="s">
        <v>234</v>
      </c>
      <c r="G2911" t="str">
        <f>[1]Pyrolysis_IDL!A286</f>
        <v xml:space="preserve">     PM10</v>
      </c>
      <c r="H2911" s="4">
        <f ca="1">SUM([1]Pyrolysis_IDL!$DR286:$DW286)</f>
        <v>0.63770652754337054</v>
      </c>
      <c r="I2911" t="s">
        <v>127</v>
      </c>
      <c r="N2911" s="2"/>
    </row>
    <row r="2912" spans="1:14" x14ac:dyDescent="0.35">
      <c r="A2912" t="s">
        <v>572</v>
      </c>
      <c r="B2912" t="s">
        <v>230</v>
      </c>
      <c r="C2912" t="s">
        <v>230</v>
      </c>
      <c r="D2912" t="s">
        <v>137</v>
      </c>
      <c r="E2912" t="s">
        <v>202</v>
      </c>
      <c r="F2912" s="2" t="s">
        <v>234</v>
      </c>
      <c r="G2912" t="str">
        <f>[1]Pyrolysis_IDL!A287</f>
        <v xml:space="preserve">     PM2.5</v>
      </c>
      <c r="H2912" s="4">
        <f ca="1">SUM([1]Pyrolysis_IDL!$DR287:$DW287)</f>
        <v>0.51601146212060889</v>
      </c>
      <c r="I2912" t="s">
        <v>127</v>
      </c>
      <c r="N2912" s="2"/>
    </row>
    <row r="2913" spans="1:14" x14ac:dyDescent="0.35">
      <c r="A2913" t="s">
        <v>572</v>
      </c>
      <c r="B2913" t="s">
        <v>230</v>
      </c>
      <c r="C2913" t="s">
        <v>230</v>
      </c>
      <c r="D2913" t="s">
        <v>137</v>
      </c>
      <c r="E2913" t="s">
        <v>202</v>
      </c>
      <c r="F2913" s="2" t="s">
        <v>234</v>
      </c>
      <c r="G2913" t="str">
        <f>[1]Pyrolysis_IDL!A288</f>
        <v xml:space="preserve">     SOx</v>
      </c>
      <c r="H2913" s="4">
        <f ca="1">SUM([1]Pyrolysis_IDL!$DR288:$DW288)</f>
        <v>3.4765357120114593</v>
      </c>
      <c r="I2913" t="s">
        <v>127</v>
      </c>
      <c r="N2913" s="2"/>
    </row>
    <row r="2914" spans="1:14" x14ac:dyDescent="0.35">
      <c r="A2914" t="s">
        <v>572</v>
      </c>
      <c r="B2914" t="s">
        <v>230</v>
      </c>
      <c r="C2914" t="s">
        <v>230</v>
      </c>
      <c r="D2914" t="s">
        <v>137</v>
      </c>
      <c r="E2914" t="s">
        <v>202</v>
      </c>
      <c r="F2914" s="2" t="s">
        <v>234</v>
      </c>
      <c r="G2914" t="str">
        <f>[1]Pyrolysis_IDL!A289</f>
        <v xml:space="preserve">     BC</v>
      </c>
      <c r="H2914" s="4">
        <f ca="1">SUM([1]Pyrolysis_IDL!$DR289:$DW289)</f>
        <v>3.4809874381243805E-2</v>
      </c>
      <c r="I2914" t="s">
        <v>127</v>
      </c>
      <c r="N2914" s="2"/>
    </row>
    <row r="2915" spans="1:14" x14ac:dyDescent="0.35">
      <c r="A2915" t="s">
        <v>572</v>
      </c>
      <c r="B2915" t="s">
        <v>230</v>
      </c>
      <c r="C2915" t="s">
        <v>230</v>
      </c>
      <c r="D2915" t="s">
        <v>137</v>
      </c>
      <c r="E2915" t="s">
        <v>202</v>
      </c>
      <c r="F2915" s="2" t="s">
        <v>234</v>
      </c>
      <c r="G2915" t="str">
        <f>[1]Pyrolysis_IDL!A290</f>
        <v xml:space="preserve">     OC</v>
      </c>
      <c r="H2915" s="4">
        <f ca="1">SUM([1]Pyrolysis_IDL!$DR290:$DW290)</f>
        <v>0.1561656897489245</v>
      </c>
      <c r="I2915" t="s">
        <v>127</v>
      </c>
      <c r="N2915" s="2"/>
    </row>
    <row r="2916" spans="1:14" x14ac:dyDescent="0.35">
      <c r="A2916" t="s">
        <v>572</v>
      </c>
      <c r="B2916" t="s">
        <v>236</v>
      </c>
      <c r="C2916" t="s">
        <v>237</v>
      </c>
      <c r="D2916" t="s">
        <v>137</v>
      </c>
      <c r="E2916" t="s">
        <v>202</v>
      </c>
      <c r="F2916" s="2" t="s">
        <v>232</v>
      </c>
      <c r="G2916" t="s">
        <v>537</v>
      </c>
      <c r="H2916" s="4"/>
      <c r="N2916" s="2"/>
    </row>
    <row r="2917" spans="1:14" x14ac:dyDescent="0.35">
      <c r="A2917" t="s">
        <v>572</v>
      </c>
      <c r="B2917" t="s">
        <v>236</v>
      </c>
      <c r="C2917" t="s">
        <v>237</v>
      </c>
      <c r="D2917" t="s">
        <v>137</v>
      </c>
      <c r="E2917" t="s">
        <v>202</v>
      </c>
      <c r="F2917" s="2" t="s">
        <v>232</v>
      </c>
      <c r="G2917" t="str">
        <f>[1]Pyrolysis_IDL!A261</f>
        <v xml:space="preserve">    Total energy</v>
      </c>
      <c r="H2917" s="4">
        <f ca="1">[1]Pyrolysis_IDL!DL261</f>
        <v>1054691.6527784606</v>
      </c>
      <c r="I2917" t="s">
        <v>125</v>
      </c>
      <c r="J2917" s="4" t="s">
        <v>239</v>
      </c>
      <c r="N2917" s="2"/>
    </row>
    <row r="2918" spans="1:14" x14ac:dyDescent="0.35">
      <c r="A2918" t="s">
        <v>572</v>
      </c>
      <c r="B2918" t="s">
        <v>236</v>
      </c>
      <c r="C2918" t="s">
        <v>237</v>
      </c>
      <c r="D2918" t="s">
        <v>137</v>
      </c>
      <c r="E2918" t="s">
        <v>202</v>
      </c>
      <c r="F2918" s="2" t="s">
        <v>232</v>
      </c>
      <c r="G2918" t="str">
        <f>[1]Pyrolysis_IDL!A262</f>
        <v xml:space="preserve">    Fossil fuels</v>
      </c>
      <c r="H2918" s="4">
        <f ca="1">[1]Pyrolysis_IDL!DL262</f>
        <v>913061.91885577305</v>
      </c>
      <c r="I2918" t="s">
        <v>125</v>
      </c>
      <c r="N2918" s="2"/>
    </row>
    <row r="2919" spans="1:14" x14ac:dyDescent="0.35">
      <c r="A2919" t="s">
        <v>572</v>
      </c>
      <c r="B2919" t="s">
        <v>236</v>
      </c>
      <c r="C2919" t="s">
        <v>237</v>
      </c>
      <c r="D2919" t="s">
        <v>137</v>
      </c>
      <c r="E2919" t="s">
        <v>202</v>
      </c>
      <c r="F2919" s="2" t="s">
        <v>232</v>
      </c>
      <c r="G2919" t="str">
        <f>[1]Pyrolysis_IDL!A263</f>
        <v xml:space="preserve">    Coal</v>
      </c>
      <c r="H2919" s="4">
        <f ca="1">[1]Pyrolysis_IDL!DL263</f>
        <v>76644.318267046634</v>
      </c>
      <c r="I2919" t="s">
        <v>125</v>
      </c>
      <c r="N2919" s="2"/>
    </row>
    <row r="2920" spans="1:14" x14ac:dyDescent="0.35">
      <c r="A2920" t="s">
        <v>572</v>
      </c>
      <c r="B2920" t="s">
        <v>236</v>
      </c>
      <c r="C2920" t="s">
        <v>237</v>
      </c>
      <c r="D2920" t="s">
        <v>137</v>
      </c>
      <c r="E2920" t="s">
        <v>202</v>
      </c>
      <c r="F2920" s="2" t="s">
        <v>232</v>
      </c>
      <c r="G2920" t="str">
        <f>[1]Pyrolysis_IDL!A264</f>
        <v xml:space="preserve">    Natural gas</v>
      </c>
      <c r="H2920" s="4">
        <f ca="1">[1]Pyrolysis_IDL!DL264</f>
        <v>302955.12754312356</v>
      </c>
      <c r="I2920" t="s">
        <v>125</v>
      </c>
      <c r="N2920" s="2"/>
    </row>
    <row r="2921" spans="1:14" x14ac:dyDescent="0.35">
      <c r="A2921" t="s">
        <v>572</v>
      </c>
      <c r="B2921" t="s">
        <v>236</v>
      </c>
      <c r="C2921" t="s">
        <v>237</v>
      </c>
      <c r="D2921" t="s">
        <v>137</v>
      </c>
      <c r="E2921" t="s">
        <v>202</v>
      </c>
      <c r="F2921" s="2" t="s">
        <v>232</v>
      </c>
      <c r="G2921" t="str">
        <f>[1]Pyrolysis_IDL!A265</f>
        <v xml:space="preserve">    Petroleum</v>
      </c>
      <c r="H2921" s="4">
        <f ca="1">[1]Pyrolysis_IDL!DL265</f>
        <v>533462.47304560291</v>
      </c>
      <c r="I2921" t="s">
        <v>125</v>
      </c>
      <c r="N2921" s="2"/>
    </row>
    <row r="2922" spans="1:14" x14ac:dyDescent="0.35">
      <c r="A2922" t="s">
        <v>572</v>
      </c>
      <c r="B2922" t="s">
        <v>236</v>
      </c>
      <c r="C2922" t="s">
        <v>237</v>
      </c>
      <c r="D2922" t="s">
        <v>137</v>
      </c>
      <c r="E2922" t="s">
        <v>202</v>
      </c>
      <c r="F2922" s="2" t="s">
        <v>232</v>
      </c>
      <c r="G2922" t="str">
        <f>[1]Pyrolysis_IDL!A266</f>
        <v>Water consumption: gallons/mmBtu of fuel throughput</v>
      </c>
      <c r="H2922" s="4">
        <f ca="1">[1]Pyrolysis_IDL!DL266</f>
        <v>54.25248505235114</v>
      </c>
      <c r="I2922" t="s">
        <v>126</v>
      </c>
      <c r="N2922" s="2"/>
    </row>
    <row r="2923" spans="1:14" x14ac:dyDescent="0.35">
      <c r="A2923" t="s">
        <v>572</v>
      </c>
      <c r="B2923" t="s">
        <v>236</v>
      </c>
      <c r="C2923" t="s">
        <v>237</v>
      </c>
      <c r="D2923" t="s">
        <v>137</v>
      </c>
      <c r="E2923" t="s">
        <v>202</v>
      </c>
      <c r="F2923" s="2" t="s">
        <v>232</v>
      </c>
      <c r="G2923" t="str">
        <f>[1]Pyrolysis_IDL!A267</f>
        <v>Total emissions: grams/mmBtu of fuel throughput, except as noted</v>
      </c>
      <c r="H2923" s="4"/>
      <c r="N2923" s="2"/>
    </row>
    <row r="2924" spans="1:14" x14ac:dyDescent="0.35">
      <c r="A2924" t="s">
        <v>572</v>
      </c>
      <c r="B2924" t="s">
        <v>236</v>
      </c>
      <c r="C2924" t="s">
        <v>237</v>
      </c>
      <c r="D2924" t="s">
        <v>137</v>
      </c>
      <c r="E2924" t="s">
        <v>202</v>
      </c>
      <c r="F2924" s="2" t="s">
        <v>232</v>
      </c>
      <c r="G2924" t="str">
        <f>[1]Pyrolysis_IDL!A268</f>
        <v xml:space="preserve">     VOC</v>
      </c>
      <c r="H2924" s="4">
        <f ca="1">[1]Pyrolysis_IDL!DL268</f>
        <v>20.085751156241201</v>
      </c>
      <c r="I2924" t="s">
        <v>127</v>
      </c>
      <c r="N2924" s="2"/>
    </row>
    <row r="2925" spans="1:14" x14ac:dyDescent="0.35">
      <c r="A2925" t="s">
        <v>572</v>
      </c>
      <c r="B2925" t="s">
        <v>236</v>
      </c>
      <c r="C2925" t="s">
        <v>237</v>
      </c>
      <c r="D2925" t="s">
        <v>137</v>
      </c>
      <c r="E2925" t="s">
        <v>202</v>
      </c>
      <c r="F2925" s="2" t="s">
        <v>232</v>
      </c>
      <c r="G2925" t="str">
        <f>[1]Pyrolysis_IDL!A269</f>
        <v xml:space="preserve">     CO</v>
      </c>
      <c r="H2925" s="4">
        <f ca="1">[1]Pyrolysis_IDL!DL269</f>
        <v>170.87284265082994</v>
      </c>
      <c r="I2925" t="s">
        <v>127</v>
      </c>
      <c r="N2925" s="2"/>
    </row>
    <row r="2926" spans="1:14" x14ac:dyDescent="0.35">
      <c r="A2926" t="s">
        <v>572</v>
      </c>
      <c r="B2926" t="s">
        <v>236</v>
      </c>
      <c r="C2926" t="s">
        <v>237</v>
      </c>
      <c r="D2926" t="s">
        <v>137</v>
      </c>
      <c r="E2926" t="s">
        <v>202</v>
      </c>
      <c r="F2926" s="2" t="s">
        <v>232</v>
      </c>
      <c r="G2926" t="str">
        <f>[1]Pyrolysis_IDL!A270</f>
        <v xml:space="preserve">     NOx</v>
      </c>
      <c r="H2926" s="4">
        <f ca="1">[1]Pyrolysis_IDL!DL270</f>
        <v>166.37256115998616</v>
      </c>
      <c r="I2926" t="s">
        <v>127</v>
      </c>
      <c r="N2926" s="2"/>
    </row>
    <row r="2927" spans="1:14" x14ac:dyDescent="0.35">
      <c r="A2927" t="s">
        <v>572</v>
      </c>
      <c r="B2927" t="s">
        <v>236</v>
      </c>
      <c r="C2927" t="s">
        <v>237</v>
      </c>
      <c r="D2927" t="s">
        <v>137</v>
      </c>
      <c r="E2927" t="s">
        <v>202</v>
      </c>
      <c r="F2927" s="2" t="s">
        <v>232</v>
      </c>
      <c r="G2927" t="str">
        <f>[1]Pyrolysis_IDL!A271</f>
        <v xml:space="preserve">     PM10</v>
      </c>
      <c r="H2927" s="4">
        <f ca="1">[1]Pyrolysis_IDL!DL271</f>
        <v>13.068833441229041</v>
      </c>
      <c r="I2927" t="s">
        <v>127</v>
      </c>
      <c r="N2927" s="2"/>
    </row>
    <row r="2928" spans="1:14" x14ac:dyDescent="0.35">
      <c r="A2928" t="s">
        <v>572</v>
      </c>
      <c r="B2928" t="s">
        <v>236</v>
      </c>
      <c r="C2928" t="s">
        <v>237</v>
      </c>
      <c r="D2928" t="s">
        <v>137</v>
      </c>
      <c r="E2928" t="s">
        <v>202</v>
      </c>
      <c r="F2928" s="2" t="s">
        <v>232</v>
      </c>
      <c r="G2928" t="str">
        <f>[1]Pyrolysis_IDL!A272</f>
        <v xml:space="preserve">     PM2.5</v>
      </c>
      <c r="H2928" s="4">
        <f ca="1">[1]Pyrolysis_IDL!DL272</f>
        <v>10.614736484140289</v>
      </c>
      <c r="I2928" t="s">
        <v>127</v>
      </c>
      <c r="N2928" s="2"/>
    </row>
    <row r="2929" spans="1:14" x14ac:dyDescent="0.35">
      <c r="A2929" t="s">
        <v>572</v>
      </c>
      <c r="B2929" t="s">
        <v>236</v>
      </c>
      <c r="C2929" t="s">
        <v>237</v>
      </c>
      <c r="D2929" t="s">
        <v>137</v>
      </c>
      <c r="E2929" t="s">
        <v>202</v>
      </c>
      <c r="F2929" s="2" t="s">
        <v>232</v>
      </c>
      <c r="G2929" t="str">
        <f>[1]Pyrolysis_IDL!A273</f>
        <v xml:space="preserve">     SOx</v>
      </c>
      <c r="H2929" s="4">
        <f ca="1">[1]Pyrolysis_IDL!DL273</f>
        <v>23.923389405125565</v>
      </c>
      <c r="I2929" t="s">
        <v>127</v>
      </c>
      <c r="N2929" s="2"/>
    </row>
    <row r="2930" spans="1:14" x14ac:dyDescent="0.35">
      <c r="A2930" t="s">
        <v>572</v>
      </c>
      <c r="B2930" t="s">
        <v>236</v>
      </c>
      <c r="C2930" t="s">
        <v>237</v>
      </c>
      <c r="D2930" t="s">
        <v>137</v>
      </c>
      <c r="E2930" t="s">
        <v>202</v>
      </c>
      <c r="F2930" s="2" t="s">
        <v>232</v>
      </c>
      <c r="G2930" t="str">
        <f>[1]Pyrolysis_IDL!A274</f>
        <v xml:space="preserve">     BC</v>
      </c>
      <c r="H2930" s="4">
        <f ca="1">[1]Pyrolysis_IDL!DL274</f>
        <v>5.4890980484862126</v>
      </c>
      <c r="I2930" t="s">
        <v>127</v>
      </c>
      <c r="N2930" s="2"/>
    </row>
    <row r="2931" spans="1:14" x14ac:dyDescent="0.35">
      <c r="A2931" t="s">
        <v>572</v>
      </c>
      <c r="B2931" t="s">
        <v>236</v>
      </c>
      <c r="C2931" t="s">
        <v>237</v>
      </c>
      <c r="D2931" t="s">
        <v>137</v>
      </c>
      <c r="E2931" t="s">
        <v>202</v>
      </c>
      <c r="F2931" s="2" t="s">
        <v>232</v>
      </c>
      <c r="G2931" t="str">
        <f>[1]Pyrolysis_IDL!A275</f>
        <v xml:space="preserve">     OC</v>
      </c>
      <c r="H2931" s="4">
        <f ca="1">[1]Pyrolysis_IDL!DL275</f>
        <v>2.512036564278858</v>
      </c>
      <c r="I2931" t="s">
        <v>127</v>
      </c>
      <c r="N2931" s="2"/>
    </row>
    <row r="2932" spans="1:14" x14ac:dyDescent="0.35">
      <c r="A2932" t="s">
        <v>572</v>
      </c>
      <c r="B2932" t="s">
        <v>236</v>
      </c>
      <c r="C2932" t="s">
        <v>237</v>
      </c>
      <c r="D2932" t="s">
        <v>137</v>
      </c>
      <c r="E2932" t="s">
        <v>202</v>
      </c>
      <c r="F2932" s="2" t="s">
        <v>232</v>
      </c>
      <c r="G2932" t="str">
        <f>[1]Pyrolysis_IDL!A276</f>
        <v xml:space="preserve">     CH4</v>
      </c>
      <c r="H2932" s="4">
        <f ca="1">[1]Pyrolysis_IDL!DL276</f>
        <v>127.02500664806266</v>
      </c>
      <c r="I2932" t="s">
        <v>127</v>
      </c>
      <c r="N2932" s="2"/>
    </row>
    <row r="2933" spans="1:14" x14ac:dyDescent="0.35">
      <c r="A2933" t="s">
        <v>572</v>
      </c>
      <c r="B2933" t="s">
        <v>236</v>
      </c>
      <c r="C2933" t="s">
        <v>237</v>
      </c>
      <c r="D2933" t="s">
        <v>137</v>
      </c>
      <c r="E2933" t="s">
        <v>202</v>
      </c>
      <c r="F2933" s="2" t="s">
        <v>232</v>
      </c>
      <c r="G2933" t="str">
        <f>[1]Pyrolysis_IDL!A277</f>
        <v xml:space="preserve">     N2O</v>
      </c>
      <c r="H2933" s="4">
        <f ca="1">[1]Pyrolysis_IDL!DL277</f>
        <v>21.167908571409466</v>
      </c>
      <c r="I2933" t="s">
        <v>127</v>
      </c>
      <c r="N2933" s="2"/>
    </row>
    <row r="2934" spans="1:14" x14ac:dyDescent="0.35">
      <c r="A2934" t="s">
        <v>572</v>
      </c>
      <c r="B2934" t="s">
        <v>236</v>
      </c>
      <c r="C2934" t="s">
        <v>237</v>
      </c>
      <c r="D2934" t="s">
        <v>137</v>
      </c>
      <c r="E2934" t="s">
        <v>202</v>
      </c>
      <c r="F2934" s="2" t="s">
        <v>232</v>
      </c>
      <c r="G2934" t="str">
        <f>[1]Pyrolysis_IDL!A278</f>
        <v xml:space="preserve">     CO2</v>
      </c>
      <c r="H2934" s="4">
        <f ca="1">[1]Pyrolysis_IDL!DL278</f>
        <v>68937.726343741306</v>
      </c>
      <c r="I2934" t="s">
        <v>127</v>
      </c>
      <c r="N2934" s="2"/>
    </row>
    <row r="2935" spans="1:14" x14ac:dyDescent="0.35">
      <c r="A2935" t="s">
        <v>572</v>
      </c>
      <c r="B2935" t="s">
        <v>236</v>
      </c>
      <c r="C2935" t="s">
        <v>237</v>
      </c>
      <c r="D2935" t="s">
        <v>137</v>
      </c>
      <c r="E2935" t="s">
        <v>202</v>
      </c>
      <c r="F2935" s="2" t="s">
        <v>232</v>
      </c>
      <c r="G2935" t="str">
        <f>[1]Pyrolysis_IDL!A279</f>
        <v xml:space="preserve">     VOC from bulk terminal</v>
      </c>
      <c r="H2935" s="4">
        <f>[1]Pyrolysis_IDL!DL279</f>
        <v>0</v>
      </c>
      <c r="I2935" t="s">
        <v>127</v>
      </c>
      <c r="N2935" s="2"/>
    </row>
    <row r="2936" spans="1:14" x14ac:dyDescent="0.35">
      <c r="A2936" t="s">
        <v>572</v>
      </c>
      <c r="B2936" t="s">
        <v>236</v>
      </c>
      <c r="C2936" t="s">
        <v>237</v>
      </c>
      <c r="D2936" t="s">
        <v>137</v>
      </c>
      <c r="E2936" t="s">
        <v>202</v>
      </c>
      <c r="F2936" s="2" t="s">
        <v>232</v>
      </c>
      <c r="G2936" t="str">
        <f>[1]Pyrolysis_IDL!A280</f>
        <v xml:space="preserve">     VOC from ref. Station</v>
      </c>
      <c r="H2936" s="4">
        <f>[1]Pyrolysis_IDL!DL280</f>
        <v>0</v>
      </c>
      <c r="I2936" t="s">
        <v>127</v>
      </c>
      <c r="N2936" s="2"/>
    </row>
    <row r="2937" spans="1:14" x14ac:dyDescent="0.35">
      <c r="A2937" t="s">
        <v>572</v>
      </c>
      <c r="B2937" t="s">
        <v>236</v>
      </c>
      <c r="C2937" t="s">
        <v>237</v>
      </c>
      <c r="D2937" t="s">
        <v>137</v>
      </c>
      <c r="E2937" t="s">
        <v>202</v>
      </c>
      <c r="F2937" s="2" t="s">
        <v>232</v>
      </c>
      <c r="G2937" t="str">
        <f>[1]Pyrolysis_IDL!A281</f>
        <v>Biogenic CH4</v>
      </c>
      <c r="H2937" s="4">
        <f>[1]Pyrolysis_IDL!DL281</f>
        <v>0</v>
      </c>
      <c r="I2937" t="s">
        <v>127</v>
      </c>
      <c r="N2937" s="2"/>
    </row>
    <row r="2938" spans="1:14" x14ac:dyDescent="0.35">
      <c r="A2938" t="s">
        <v>572</v>
      </c>
      <c r="B2938" t="s">
        <v>236</v>
      </c>
      <c r="C2938" t="s">
        <v>237</v>
      </c>
      <c r="D2938" t="s">
        <v>137</v>
      </c>
      <c r="E2938" t="s">
        <v>202</v>
      </c>
      <c r="F2938" s="2" t="s">
        <v>232</v>
      </c>
      <c r="G2938" t="str">
        <f>[1]Pyrolysis_IDL!A282</f>
        <v>Urban emissions: grams/mmBtu of fuel throughput, except as noted</v>
      </c>
      <c r="H2938" s="4">
        <f>[1]Pyrolysis_IDL!DL282</f>
        <v>0</v>
      </c>
      <c r="N2938" s="2"/>
    </row>
    <row r="2939" spans="1:14" x14ac:dyDescent="0.35">
      <c r="A2939" t="s">
        <v>572</v>
      </c>
      <c r="B2939" t="s">
        <v>236</v>
      </c>
      <c r="C2939" t="s">
        <v>237</v>
      </c>
      <c r="D2939" t="s">
        <v>137</v>
      </c>
      <c r="E2939" t="s">
        <v>202</v>
      </c>
      <c r="F2939" s="2" t="s">
        <v>232</v>
      </c>
      <c r="G2939" t="str">
        <f>[1]Pyrolysis_IDL!A283</f>
        <v xml:space="preserve">     VOC</v>
      </c>
      <c r="H2939" s="4">
        <f ca="1">[1]Pyrolysis_IDL!DL283</f>
        <v>1.6654496470437252</v>
      </c>
      <c r="I2939" t="s">
        <v>127</v>
      </c>
      <c r="N2939" s="2"/>
    </row>
    <row r="2940" spans="1:14" x14ac:dyDescent="0.35">
      <c r="A2940" t="s">
        <v>572</v>
      </c>
      <c r="B2940" t="s">
        <v>236</v>
      </c>
      <c r="C2940" t="s">
        <v>237</v>
      </c>
      <c r="D2940" t="s">
        <v>137</v>
      </c>
      <c r="E2940" t="s">
        <v>202</v>
      </c>
      <c r="F2940" s="2" t="s">
        <v>232</v>
      </c>
      <c r="G2940" t="str">
        <f>[1]Pyrolysis_IDL!A284</f>
        <v xml:space="preserve">     CO</v>
      </c>
      <c r="H2940" s="4">
        <f ca="1">[1]Pyrolysis_IDL!DL284</f>
        <v>4.6126559060446644</v>
      </c>
      <c r="I2940" t="s">
        <v>127</v>
      </c>
      <c r="N2940" s="2"/>
    </row>
    <row r="2941" spans="1:14" x14ac:dyDescent="0.35">
      <c r="A2941" t="s">
        <v>572</v>
      </c>
      <c r="B2941" t="s">
        <v>236</v>
      </c>
      <c r="C2941" t="s">
        <v>237</v>
      </c>
      <c r="D2941" t="s">
        <v>137</v>
      </c>
      <c r="E2941" t="s">
        <v>202</v>
      </c>
      <c r="F2941" s="2" t="s">
        <v>232</v>
      </c>
      <c r="G2941" t="str">
        <f>[1]Pyrolysis_IDL!A285</f>
        <v xml:space="preserve">     NOx</v>
      </c>
      <c r="H2941" s="4">
        <f ca="1">[1]Pyrolysis_IDL!DL285</f>
        <v>6.1878325748398613</v>
      </c>
      <c r="I2941" t="s">
        <v>127</v>
      </c>
      <c r="N2941" s="2"/>
    </row>
    <row r="2942" spans="1:14" x14ac:dyDescent="0.35">
      <c r="A2942" t="s">
        <v>572</v>
      </c>
      <c r="B2942" t="s">
        <v>236</v>
      </c>
      <c r="C2942" t="s">
        <v>237</v>
      </c>
      <c r="D2942" t="s">
        <v>137</v>
      </c>
      <c r="E2942" t="s">
        <v>202</v>
      </c>
      <c r="F2942" s="2" t="s">
        <v>232</v>
      </c>
      <c r="G2942" t="str">
        <f>[1]Pyrolysis_IDL!A286</f>
        <v xml:space="preserve">     PM10</v>
      </c>
      <c r="H2942" s="4">
        <f ca="1">[1]Pyrolysis_IDL!DL286</f>
        <v>0.71962708432684575</v>
      </c>
      <c r="I2942" t="s">
        <v>127</v>
      </c>
      <c r="N2942" s="2"/>
    </row>
    <row r="2943" spans="1:14" x14ac:dyDescent="0.35">
      <c r="A2943" t="s">
        <v>572</v>
      </c>
      <c r="B2943" t="s">
        <v>236</v>
      </c>
      <c r="C2943" t="s">
        <v>237</v>
      </c>
      <c r="D2943" t="s">
        <v>137</v>
      </c>
      <c r="E2943" t="s">
        <v>202</v>
      </c>
      <c r="F2943" s="2" t="s">
        <v>232</v>
      </c>
      <c r="G2943" t="str">
        <f>[1]Pyrolysis_IDL!A287</f>
        <v xml:space="preserve">     PM2.5</v>
      </c>
      <c r="H2943" s="4">
        <f ca="1">[1]Pyrolysis_IDL!DL287</f>
        <v>0.57107232818360565</v>
      </c>
      <c r="I2943" t="s">
        <v>127</v>
      </c>
      <c r="N2943" s="2"/>
    </row>
    <row r="2944" spans="1:14" x14ac:dyDescent="0.35">
      <c r="A2944" t="s">
        <v>572</v>
      </c>
      <c r="B2944" t="s">
        <v>236</v>
      </c>
      <c r="C2944" t="s">
        <v>237</v>
      </c>
      <c r="D2944" t="s">
        <v>137</v>
      </c>
      <c r="E2944" t="s">
        <v>202</v>
      </c>
      <c r="F2944" s="2" t="s">
        <v>232</v>
      </c>
      <c r="G2944" t="str">
        <f>[1]Pyrolysis_IDL!A288</f>
        <v xml:space="preserve">     SOx</v>
      </c>
      <c r="H2944" s="4">
        <f ca="1">[1]Pyrolysis_IDL!DL288</f>
        <v>3.3857325602172939</v>
      </c>
      <c r="I2944" t="s">
        <v>127</v>
      </c>
      <c r="N2944" s="2"/>
    </row>
    <row r="2945" spans="1:14" x14ac:dyDescent="0.35">
      <c r="A2945" t="s">
        <v>572</v>
      </c>
      <c r="B2945" t="s">
        <v>236</v>
      </c>
      <c r="C2945" t="s">
        <v>237</v>
      </c>
      <c r="D2945" t="s">
        <v>137</v>
      </c>
      <c r="E2945" t="s">
        <v>202</v>
      </c>
      <c r="F2945" s="2" t="s">
        <v>232</v>
      </c>
      <c r="G2945" t="str">
        <f>[1]Pyrolysis_IDL!A289</f>
        <v xml:space="preserve">     BC</v>
      </c>
      <c r="H2945" s="4">
        <f ca="1">[1]Pyrolysis_IDL!DL289</f>
        <v>4.5855970209735468E-2</v>
      </c>
      <c r="I2945" t="s">
        <v>127</v>
      </c>
      <c r="N2945" s="2"/>
    </row>
    <row r="2946" spans="1:14" x14ac:dyDescent="0.35">
      <c r="A2946" t="s">
        <v>572</v>
      </c>
      <c r="B2946" t="s">
        <v>236</v>
      </c>
      <c r="C2946" t="s">
        <v>237</v>
      </c>
      <c r="D2946" t="s">
        <v>137</v>
      </c>
      <c r="E2946" t="s">
        <v>202</v>
      </c>
      <c r="F2946" s="2" t="s">
        <v>232</v>
      </c>
      <c r="G2946" t="str">
        <f>[1]Pyrolysis_IDL!A290</f>
        <v xml:space="preserve">     OC</v>
      </c>
      <c r="H2946" s="4">
        <f ca="1">[1]Pyrolysis_IDL!DL290</f>
        <v>0.16110973371733328</v>
      </c>
      <c r="I2946" t="s">
        <v>127</v>
      </c>
      <c r="N2946" s="2"/>
    </row>
    <row r="2947" spans="1:14" x14ac:dyDescent="0.35">
      <c r="A2947" t="s">
        <v>572</v>
      </c>
      <c r="B2947" t="s">
        <v>243</v>
      </c>
      <c r="C2947" t="s">
        <v>243</v>
      </c>
      <c r="D2947" t="s">
        <v>240</v>
      </c>
      <c r="E2947" t="s">
        <v>202</v>
      </c>
      <c r="F2947" s="2" t="s">
        <v>242</v>
      </c>
      <c r="G2947" t="s">
        <v>537</v>
      </c>
      <c r="H2947" s="4"/>
      <c r="N2947" s="2"/>
    </row>
    <row r="2948" spans="1:14" x14ac:dyDescent="0.35">
      <c r="A2948" t="s">
        <v>572</v>
      </c>
      <c r="B2948" t="s">
        <v>243</v>
      </c>
      <c r="C2948" t="s">
        <v>243</v>
      </c>
      <c r="D2948" t="s">
        <v>240</v>
      </c>
      <c r="E2948" t="s">
        <v>202</v>
      </c>
      <c r="F2948" s="2" t="s">
        <v>242</v>
      </c>
      <c r="G2948" t="str">
        <f>[1]IBR!A163</f>
        <v xml:space="preserve">    Total energy, Btu</v>
      </c>
      <c r="H2948" s="4">
        <f ca="1">SUM([1]IBR!$BC163:$BJ163)</f>
        <v>854558.66696014302</v>
      </c>
      <c r="I2948" t="s">
        <v>189</v>
      </c>
      <c r="J2948" s="4" t="s">
        <v>241</v>
      </c>
      <c r="N2948" s="2"/>
    </row>
    <row r="2949" spans="1:14" x14ac:dyDescent="0.35">
      <c r="A2949" t="s">
        <v>572</v>
      </c>
      <c r="B2949" t="s">
        <v>243</v>
      </c>
      <c r="C2949" t="s">
        <v>243</v>
      </c>
      <c r="D2949" t="s">
        <v>240</v>
      </c>
      <c r="E2949" t="s">
        <v>202</v>
      </c>
      <c r="F2949" s="2" t="s">
        <v>242</v>
      </c>
      <c r="G2949" t="str">
        <f>[1]IBR!A164</f>
        <v xml:space="preserve">    Fossil fuels, Btu</v>
      </c>
      <c r="H2949" s="4">
        <f ca="1">SUM([1]IBR!$BC164:$BJ164)</f>
        <v>648257.52515392518</v>
      </c>
      <c r="I2949" t="s">
        <v>189</v>
      </c>
      <c r="N2949" s="2"/>
    </row>
    <row r="2950" spans="1:14" x14ac:dyDescent="0.35">
      <c r="A2950" t="s">
        <v>572</v>
      </c>
      <c r="B2950" t="s">
        <v>243</v>
      </c>
      <c r="C2950" t="s">
        <v>243</v>
      </c>
      <c r="D2950" t="s">
        <v>240</v>
      </c>
      <c r="E2950" t="s">
        <v>202</v>
      </c>
      <c r="F2950" s="2" t="s">
        <v>242</v>
      </c>
      <c r="G2950" t="str">
        <f>[1]IBR!A165</f>
        <v xml:space="preserve">    Coal, Btu</v>
      </c>
      <c r="H2950" s="4">
        <f ca="1">SUM([1]IBR!$BC165:$BJ165)</f>
        <v>111801.72213890601</v>
      </c>
      <c r="I2950" t="s">
        <v>189</v>
      </c>
      <c r="N2950" s="2"/>
    </row>
    <row r="2951" spans="1:14" x14ac:dyDescent="0.35">
      <c r="A2951" t="s">
        <v>572</v>
      </c>
      <c r="B2951" t="s">
        <v>243</v>
      </c>
      <c r="C2951" t="s">
        <v>243</v>
      </c>
      <c r="D2951" t="s">
        <v>240</v>
      </c>
      <c r="E2951" t="s">
        <v>202</v>
      </c>
      <c r="F2951" s="2" t="s">
        <v>242</v>
      </c>
      <c r="G2951" t="str">
        <f>[1]IBR!A166</f>
        <v xml:space="preserve">    Natural gas, Btu</v>
      </c>
      <c r="H2951" s="4">
        <f ca="1">SUM([1]IBR!$BC166:$BJ166)</f>
        <v>314878.32597992197</v>
      </c>
      <c r="I2951" t="s">
        <v>189</v>
      </c>
      <c r="N2951" s="2"/>
    </row>
    <row r="2952" spans="1:14" x14ac:dyDescent="0.35">
      <c r="A2952" t="s">
        <v>572</v>
      </c>
      <c r="B2952" t="s">
        <v>243</v>
      </c>
      <c r="C2952" t="s">
        <v>243</v>
      </c>
      <c r="D2952" t="s">
        <v>240</v>
      </c>
      <c r="E2952" t="s">
        <v>202</v>
      </c>
      <c r="F2952" s="2" t="s">
        <v>242</v>
      </c>
      <c r="G2952" t="str">
        <f>[1]IBR!A167</f>
        <v xml:space="preserve">    Petroleum, Btu</v>
      </c>
      <c r="H2952" s="4">
        <f ca="1">SUM([1]IBR!$BC167:$BJ167)</f>
        <v>221577.47703509702</v>
      </c>
      <c r="I2952" t="s">
        <v>189</v>
      </c>
      <c r="N2952" s="2"/>
    </row>
    <row r="2953" spans="1:14" x14ac:dyDescent="0.35">
      <c r="A2953" t="s">
        <v>572</v>
      </c>
      <c r="B2953" t="s">
        <v>243</v>
      </c>
      <c r="C2953" t="s">
        <v>243</v>
      </c>
      <c r="D2953" t="s">
        <v>240</v>
      </c>
      <c r="E2953" t="s">
        <v>202</v>
      </c>
      <c r="F2953" s="2" t="s">
        <v>242</v>
      </c>
      <c r="G2953" t="str">
        <f>[1]IBR!A168</f>
        <v>Water consumption: gallons</v>
      </c>
      <c r="H2953" s="4">
        <f ca="1">SUM([1]IBR!$BC168:$BJ168)</f>
        <v>53.775543799402634</v>
      </c>
      <c r="I2953" t="s">
        <v>182</v>
      </c>
      <c r="N2953" s="2"/>
    </row>
    <row r="2954" spans="1:14" x14ac:dyDescent="0.35">
      <c r="A2954" t="s">
        <v>572</v>
      </c>
      <c r="B2954" t="s">
        <v>243</v>
      </c>
      <c r="C2954" t="s">
        <v>243</v>
      </c>
      <c r="D2954" t="s">
        <v>240</v>
      </c>
      <c r="E2954" t="s">
        <v>202</v>
      </c>
      <c r="F2954" s="2" t="s">
        <v>242</v>
      </c>
      <c r="G2954" t="str">
        <f>[1]IBR!A169</f>
        <v>Total emissions: grams</v>
      </c>
      <c r="H2954" s="4"/>
      <c r="N2954" s="2"/>
    </row>
    <row r="2955" spans="1:14" x14ac:dyDescent="0.35">
      <c r="A2955" t="s">
        <v>572</v>
      </c>
      <c r="B2955" t="s">
        <v>243</v>
      </c>
      <c r="C2955" t="s">
        <v>243</v>
      </c>
      <c r="D2955" t="s">
        <v>240</v>
      </c>
      <c r="E2955" t="s">
        <v>202</v>
      </c>
      <c r="F2955" s="2" t="s">
        <v>242</v>
      </c>
      <c r="G2955" t="str">
        <f>[1]IBR!A170</f>
        <v xml:space="preserve">     VOC</v>
      </c>
      <c r="H2955" s="4">
        <f ca="1">SUM([1]IBR!$BC170:$BJ170)</f>
        <v>10.274859373722352</v>
      </c>
      <c r="I2955" t="s">
        <v>127</v>
      </c>
      <c r="N2955" s="2"/>
    </row>
    <row r="2956" spans="1:14" x14ac:dyDescent="0.35">
      <c r="A2956" t="s">
        <v>572</v>
      </c>
      <c r="B2956" t="s">
        <v>243</v>
      </c>
      <c r="C2956" t="s">
        <v>243</v>
      </c>
      <c r="D2956" t="s">
        <v>240</v>
      </c>
      <c r="E2956" t="s">
        <v>202</v>
      </c>
      <c r="F2956" s="2" t="s">
        <v>242</v>
      </c>
      <c r="G2956" t="str">
        <f>[1]IBR!A171</f>
        <v xml:space="preserve">     CO</v>
      </c>
      <c r="H2956" s="4">
        <f ca="1">SUM([1]IBR!$BC171:$BJ171)</f>
        <v>65.404885774637052</v>
      </c>
      <c r="I2956" t="s">
        <v>127</v>
      </c>
      <c r="N2956" s="2"/>
    </row>
    <row r="2957" spans="1:14" x14ac:dyDescent="0.35">
      <c r="A2957" t="s">
        <v>572</v>
      </c>
      <c r="B2957" t="s">
        <v>243</v>
      </c>
      <c r="C2957" t="s">
        <v>243</v>
      </c>
      <c r="D2957" t="s">
        <v>240</v>
      </c>
      <c r="E2957" t="s">
        <v>202</v>
      </c>
      <c r="F2957" s="2" t="s">
        <v>242</v>
      </c>
      <c r="G2957" t="str">
        <f>[1]IBR!A172</f>
        <v xml:space="preserve">     NOx</v>
      </c>
      <c r="H2957" s="4">
        <f ca="1">SUM([1]IBR!$BC172:$BJ172)</f>
        <v>85.915623265810098</v>
      </c>
      <c r="I2957" t="s">
        <v>127</v>
      </c>
      <c r="N2957" s="2"/>
    </row>
    <row r="2958" spans="1:14" x14ac:dyDescent="0.35">
      <c r="A2958" t="s">
        <v>572</v>
      </c>
      <c r="B2958" t="s">
        <v>243</v>
      </c>
      <c r="C2958" t="s">
        <v>243</v>
      </c>
      <c r="D2958" t="s">
        <v>240</v>
      </c>
      <c r="E2958" t="s">
        <v>202</v>
      </c>
      <c r="F2958" s="2" t="s">
        <v>242</v>
      </c>
      <c r="G2958" t="str">
        <f>[1]IBR!A173</f>
        <v xml:space="preserve">     PM10</v>
      </c>
      <c r="H2958" s="4">
        <f ca="1">SUM([1]IBR!$BC173:$BJ173)</f>
        <v>7.0779822997486148</v>
      </c>
      <c r="I2958" t="s">
        <v>127</v>
      </c>
      <c r="N2958" s="2"/>
    </row>
    <row r="2959" spans="1:14" x14ac:dyDescent="0.35">
      <c r="A2959" t="s">
        <v>572</v>
      </c>
      <c r="B2959" t="s">
        <v>243</v>
      </c>
      <c r="C2959" t="s">
        <v>243</v>
      </c>
      <c r="D2959" t="s">
        <v>240</v>
      </c>
      <c r="E2959" t="s">
        <v>202</v>
      </c>
      <c r="F2959" s="2" t="s">
        <v>242</v>
      </c>
      <c r="G2959" t="str">
        <f>[1]IBR!A174</f>
        <v xml:space="preserve">     PM2.5</v>
      </c>
      <c r="H2959" s="4">
        <f ca="1">SUM([1]IBR!$BC174:$BJ174)</f>
        <v>5.0940833937473986</v>
      </c>
      <c r="I2959" t="s">
        <v>127</v>
      </c>
      <c r="N2959" s="2"/>
    </row>
    <row r="2960" spans="1:14" x14ac:dyDescent="0.35">
      <c r="A2960" t="s">
        <v>572</v>
      </c>
      <c r="B2960" t="s">
        <v>243</v>
      </c>
      <c r="C2960" t="s">
        <v>243</v>
      </c>
      <c r="D2960" t="s">
        <v>240</v>
      </c>
      <c r="E2960" t="s">
        <v>202</v>
      </c>
      <c r="F2960" s="2" t="s">
        <v>242</v>
      </c>
      <c r="G2960" t="str">
        <f>[1]IBR!A175</f>
        <v xml:space="preserve">     SOx</v>
      </c>
      <c r="H2960" s="4">
        <f ca="1">SUM([1]IBR!$BC175:$BJ175)</f>
        <v>15.992791716018212</v>
      </c>
      <c r="I2960" t="s">
        <v>127</v>
      </c>
      <c r="N2960" s="2"/>
    </row>
    <row r="2961" spans="1:14" x14ac:dyDescent="0.35">
      <c r="A2961" t="s">
        <v>572</v>
      </c>
      <c r="B2961" t="s">
        <v>243</v>
      </c>
      <c r="C2961" t="s">
        <v>243</v>
      </c>
      <c r="D2961" t="s">
        <v>240</v>
      </c>
      <c r="E2961" t="s">
        <v>202</v>
      </c>
      <c r="F2961" s="2" t="s">
        <v>242</v>
      </c>
      <c r="G2961" t="str">
        <f>[1]IBR!A176</f>
        <v xml:space="preserve">     BC</v>
      </c>
      <c r="H2961" s="4">
        <f ca="1">SUM([1]IBR!$BC176:$BJ176)</f>
        <v>1.8733349890077686</v>
      </c>
      <c r="I2961" t="s">
        <v>127</v>
      </c>
      <c r="N2961" s="2"/>
    </row>
    <row r="2962" spans="1:14" x14ac:dyDescent="0.35">
      <c r="A2962" t="s">
        <v>572</v>
      </c>
      <c r="B2962" t="s">
        <v>243</v>
      </c>
      <c r="C2962" t="s">
        <v>243</v>
      </c>
      <c r="D2962" t="s">
        <v>240</v>
      </c>
      <c r="E2962" t="s">
        <v>202</v>
      </c>
      <c r="F2962" s="2" t="s">
        <v>242</v>
      </c>
      <c r="G2962" t="str">
        <f>[1]IBR!A177</f>
        <v xml:space="preserve">     OC</v>
      </c>
      <c r="H2962" s="4">
        <f ca="1">SUM([1]IBR!$BC177:$BJ177)</f>
        <v>1.6912308157605975</v>
      </c>
      <c r="I2962" t="s">
        <v>127</v>
      </c>
      <c r="N2962" s="2"/>
    </row>
    <row r="2963" spans="1:14" x14ac:dyDescent="0.35">
      <c r="A2963" t="s">
        <v>572</v>
      </c>
      <c r="B2963" t="s">
        <v>243</v>
      </c>
      <c r="C2963" t="s">
        <v>243</v>
      </c>
      <c r="D2963" t="s">
        <v>240</v>
      </c>
      <c r="E2963" t="s">
        <v>202</v>
      </c>
      <c r="F2963" s="2" t="s">
        <v>242</v>
      </c>
      <c r="G2963" t="str">
        <f>[1]IBR!A178</f>
        <v xml:space="preserve">     CH4</v>
      </c>
      <c r="H2963" s="4">
        <f ca="1">SUM([1]IBR!$BC178:$BJ178)</f>
        <v>90.517756963705949</v>
      </c>
      <c r="I2963" t="s">
        <v>127</v>
      </c>
      <c r="N2963" s="2"/>
    </row>
    <row r="2964" spans="1:14" x14ac:dyDescent="0.35">
      <c r="A2964" t="s">
        <v>572</v>
      </c>
      <c r="B2964" t="s">
        <v>243</v>
      </c>
      <c r="C2964" t="s">
        <v>243</v>
      </c>
      <c r="D2964" t="s">
        <v>240</v>
      </c>
      <c r="E2964" t="s">
        <v>202</v>
      </c>
      <c r="F2964" s="2" t="s">
        <v>242</v>
      </c>
      <c r="G2964" t="str">
        <f>[1]IBR!A179</f>
        <v xml:space="preserve">     N2O</v>
      </c>
      <c r="H2964" s="4">
        <f ca="1">SUM([1]IBR!$BC179:$BJ179)</f>
        <v>0.70208627255506406</v>
      </c>
      <c r="I2964" t="s">
        <v>127</v>
      </c>
      <c r="N2964" s="2"/>
    </row>
    <row r="2965" spans="1:14" x14ac:dyDescent="0.35">
      <c r="A2965" t="s">
        <v>572</v>
      </c>
      <c r="B2965" t="s">
        <v>243</v>
      </c>
      <c r="C2965" t="s">
        <v>243</v>
      </c>
      <c r="D2965" t="s">
        <v>240</v>
      </c>
      <c r="E2965" t="s">
        <v>202</v>
      </c>
      <c r="F2965" s="2" t="s">
        <v>242</v>
      </c>
      <c r="G2965" t="str">
        <f>[1]IBR!A180</f>
        <v xml:space="preserve">     CO2</v>
      </c>
      <c r="H2965" s="4">
        <f ca="1">SUM([1]IBR!$BC180:$BJ180)</f>
        <v>47464.625854956561</v>
      </c>
      <c r="I2965" t="s">
        <v>127</v>
      </c>
      <c r="N2965" s="2"/>
    </row>
    <row r="2966" spans="1:14" x14ac:dyDescent="0.35">
      <c r="A2966" t="s">
        <v>572</v>
      </c>
      <c r="B2966" t="s">
        <v>243</v>
      </c>
      <c r="C2966" t="s">
        <v>243</v>
      </c>
      <c r="D2966" t="s">
        <v>240</v>
      </c>
      <c r="E2966" t="s">
        <v>202</v>
      </c>
      <c r="F2966" s="2" t="s">
        <v>242</v>
      </c>
      <c r="G2966" t="str">
        <f>[1]IBR!A181</f>
        <v xml:space="preserve">     VOC from bulk terminal</v>
      </c>
      <c r="H2966" s="4">
        <f>SUM([1]IBR!$BC181:$BJ181)</f>
        <v>0</v>
      </c>
      <c r="I2966" t="s">
        <v>127</v>
      </c>
      <c r="N2966" s="2"/>
    </row>
    <row r="2967" spans="1:14" x14ac:dyDescent="0.35">
      <c r="A2967" t="s">
        <v>572</v>
      </c>
      <c r="B2967" t="s">
        <v>243</v>
      </c>
      <c r="C2967" t="s">
        <v>243</v>
      </c>
      <c r="D2967" t="s">
        <v>240</v>
      </c>
      <c r="E2967" t="s">
        <v>202</v>
      </c>
      <c r="F2967" s="2" t="s">
        <v>242</v>
      </c>
      <c r="G2967" t="str">
        <f>[1]IBR!A182</f>
        <v xml:space="preserve">     VOC from ref. Station</v>
      </c>
      <c r="H2967" s="4">
        <f>SUM([1]IBR!$BC182:$BJ182)</f>
        <v>0</v>
      </c>
      <c r="I2967" t="s">
        <v>127</v>
      </c>
      <c r="N2967" s="2"/>
    </row>
    <row r="2968" spans="1:14" x14ac:dyDescent="0.35">
      <c r="A2968" t="s">
        <v>572</v>
      </c>
      <c r="B2968" t="s">
        <v>243</v>
      </c>
      <c r="C2968" t="s">
        <v>243</v>
      </c>
      <c r="D2968" t="s">
        <v>240</v>
      </c>
      <c r="E2968" t="s">
        <v>202</v>
      </c>
      <c r="F2968" s="2" t="s">
        <v>242</v>
      </c>
      <c r="G2968" t="str">
        <f>[1]IBR!A183</f>
        <v>Urban emissions: grams</v>
      </c>
      <c r="H2968" s="4"/>
      <c r="N2968" s="2"/>
    </row>
    <row r="2969" spans="1:14" x14ac:dyDescent="0.35">
      <c r="A2969" t="s">
        <v>572</v>
      </c>
      <c r="B2969" t="s">
        <v>243</v>
      </c>
      <c r="C2969" t="s">
        <v>243</v>
      </c>
      <c r="D2969" t="s">
        <v>240</v>
      </c>
      <c r="E2969" t="s">
        <v>202</v>
      </c>
      <c r="F2969" s="2" t="s">
        <v>242</v>
      </c>
      <c r="G2969" t="str">
        <f>[1]IBR!A184</f>
        <v xml:space="preserve">     VOC</v>
      </c>
      <c r="H2969" s="4">
        <f ca="1">SUM([1]IBR!$BC184:$BJ184)</f>
        <v>0.87128547507850018</v>
      </c>
      <c r="I2969" t="s">
        <v>127</v>
      </c>
      <c r="N2969" s="2"/>
    </row>
    <row r="2970" spans="1:14" x14ac:dyDescent="0.35">
      <c r="A2970" t="s">
        <v>572</v>
      </c>
      <c r="B2970" t="s">
        <v>243</v>
      </c>
      <c r="C2970" t="s">
        <v>243</v>
      </c>
      <c r="D2970" t="s">
        <v>240</v>
      </c>
      <c r="E2970" t="s">
        <v>202</v>
      </c>
      <c r="F2970" s="2" t="s">
        <v>242</v>
      </c>
      <c r="G2970" t="str">
        <f>[1]IBR!A185</f>
        <v xml:space="preserve">     CO</v>
      </c>
      <c r="H2970" s="4">
        <f ca="1">SUM([1]IBR!$BC185:$BJ185)</f>
        <v>4.172940055317353</v>
      </c>
      <c r="I2970" t="s">
        <v>127</v>
      </c>
      <c r="N2970" s="2"/>
    </row>
    <row r="2971" spans="1:14" x14ac:dyDescent="0.35">
      <c r="A2971" t="s">
        <v>572</v>
      </c>
      <c r="B2971" t="s">
        <v>243</v>
      </c>
      <c r="C2971" t="s">
        <v>243</v>
      </c>
      <c r="D2971" t="s">
        <v>240</v>
      </c>
      <c r="E2971" t="s">
        <v>202</v>
      </c>
      <c r="F2971" s="2" t="s">
        <v>242</v>
      </c>
      <c r="G2971" t="str">
        <f>[1]IBR!A186</f>
        <v xml:space="preserve">     NOx</v>
      </c>
      <c r="H2971" s="4">
        <f ca="1">SUM([1]IBR!$BC186:$BJ186)</f>
        <v>6.242066414532915</v>
      </c>
      <c r="I2971" t="s">
        <v>127</v>
      </c>
      <c r="N2971" s="2"/>
    </row>
    <row r="2972" spans="1:14" x14ac:dyDescent="0.35">
      <c r="A2972" t="s">
        <v>572</v>
      </c>
      <c r="B2972" t="s">
        <v>243</v>
      </c>
      <c r="C2972" t="s">
        <v>243</v>
      </c>
      <c r="D2972" t="s">
        <v>240</v>
      </c>
      <c r="E2972" t="s">
        <v>202</v>
      </c>
      <c r="F2972" s="2" t="s">
        <v>242</v>
      </c>
      <c r="G2972" t="str">
        <f>[1]IBR!A187</f>
        <v xml:space="preserve">     PM10</v>
      </c>
      <c r="H2972" s="4">
        <f ca="1">SUM([1]IBR!$BC187:$BJ187)</f>
        <v>0.72033637710833021</v>
      </c>
      <c r="I2972" t="s">
        <v>127</v>
      </c>
      <c r="N2972" s="2"/>
    </row>
    <row r="2973" spans="1:14" x14ac:dyDescent="0.35">
      <c r="A2973" t="s">
        <v>572</v>
      </c>
      <c r="B2973" t="s">
        <v>243</v>
      </c>
      <c r="C2973" t="s">
        <v>243</v>
      </c>
      <c r="D2973" t="s">
        <v>240</v>
      </c>
      <c r="E2973" t="s">
        <v>202</v>
      </c>
      <c r="F2973" s="2" t="s">
        <v>242</v>
      </c>
      <c r="G2973" t="str">
        <f>[1]IBR!A188</f>
        <v xml:space="preserve">     PM2.5</v>
      </c>
      <c r="H2973" s="4">
        <f ca="1">SUM([1]IBR!$BC188:$BJ188)</f>
        <v>0.58597919297747025</v>
      </c>
      <c r="I2973" t="s">
        <v>127</v>
      </c>
      <c r="N2973" s="2"/>
    </row>
    <row r="2974" spans="1:14" x14ac:dyDescent="0.35">
      <c r="A2974" t="s">
        <v>572</v>
      </c>
      <c r="B2974" t="s">
        <v>243</v>
      </c>
      <c r="C2974" t="s">
        <v>243</v>
      </c>
      <c r="D2974" t="s">
        <v>240</v>
      </c>
      <c r="E2974" t="s">
        <v>202</v>
      </c>
      <c r="F2974" s="2" t="s">
        <v>242</v>
      </c>
      <c r="G2974" t="str">
        <f>[1]IBR!A189</f>
        <v xml:space="preserve">     SOx</v>
      </c>
      <c r="H2974" s="4">
        <f ca="1">SUM([1]IBR!$BC189:$BJ189)</f>
        <v>4.3277941237296824</v>
      </c>
      <c r="I2974" t="s">
        <v>127</v>
      </c>
      <c r="N2974" s="2"/>
    </row>
    <row r="2975" spans="1:14" x14ac:dyDescent="0.35">
      <c r="A2975" t="s">
        <v>572</v>
      </c>
      <c r="B2975" t="s">
        <v>243</v>
      </c>
      <c r="C2975" t="s">
        <v>243</v>
      </c>
      <c r="D2975" t="s">
        <v>240</v>
      </c>
      <c r="E2975" t="s">
        <v>202</v>
      </c>
      <c r="F2975" s="2" t="s">
        <v>242</v>
      </c>
      <c r="G2975" t="str">
        <f>[1]IBR!A190</f>
        <v xml:space="preserve">     BC</v>
      </c>
      <c r="H2975" s="4">
        <f ca="1">SUM([1]IBR!$BC190:$BJ190)</f>
        <v>3.4704984540804666E-2</v>
      </c>
      <c r="I2975" t="s">
        <v>127</v>
      </c>
      <c r="N2975" s="2"/>
    </row>
    <row r="2976" spans="1:14" x14ac:dyDescent="0.35">
      <c r="A2976" t="s">
        <v>572</v>
      </c>
      <c r="B2976" t="s">
        <v>243</v>
      </c>
      <c r="C2976" t="s">
        <v>243</v>
      </c>
      <c r="D2976" t="s">
        <v>240</v>
      </c>
      <c r="E2976" t="s">
        <v>202</v>
      </c>
      <c r="F2976" s="2" t="s">
        <v>242</v>
      </c>
      <c r="G2976" t="str">
        <f>[1]IBR!A191</f>
        <v xml:space="preserve">     OC</v>
      </c>
      <c r="H2976" s="4">
        <f ca="1">SUM([1]IBR!$BC191:$BJ191)</f>
        <v>0.18765310893291468</v>
      </c>
      <c r="I2976" t="s">
        <v>127</v>
      </c>
      <c r="N2976" s="2"/>
    </row>
    <row r="2977" spans="1:14" x14ac:dyDescent="0.35">
      <c r="A2977" t="s">
        <v>572</v>
      </c>
      <c r="B2977" t="s">
        <v>244</v>
      </c>
      <c r="C2977" t="s">
        <v>244</v>
      </c>
      <c r="D2977" t="s">
        <v>240</v>
      </c>
      <c r="E2977" t="s">
        <v>202</v>
      </c>
      <c r="F2977" s="2" t="s">
        <v>245</v>
      </c>
      <c r="G2977" t="s">
        <v>537</v>
      </c>
      <c r="H2977" s="4"/>
      <c r="N2977" s="2"/>
    </row>
    <row r="2978" spans="1:14" x14ac:dyDescent="0.35">
      <c r="A2978" t="s">
        <v>572</v>
      </c>
      <c r="B2978" t="s">
        <v>244</v>
      </c>
      <c r="C2978" t="s">
        <v>244</v>
      </c>
      <c r="D2978" t="s">
        <v>240</v>
      </c>
      <c r="E2978" t="s">
        <v>202</v>
      </c>
      <c r="F2978" s="2" t="s">
        <v>245</v>
      </c>
      <c r="G2978" t="str">
        <f>[1]IBR!A163</f>
        <v xml:space="preserve">    Total energy, Btu</v>
      </c>
      <c r="H2978" s="4">
        <f ca="1">SUM([1]IBR!$AK163:$AR163)</f>
        <v>935035.11213687924</v>
      </c>
      <c r="I2978" t="s">
        <v>189</v>
      </c>
      <c r="N2978" s="2"/>
    </row>
    <row r="2979" spans="1:14" x14ac:dyDescent="0.35">
      <c r="A2979" t="s">
        <v>572</v>
      </c>
      <c r="B2979" t="s">
        <v>244</v>
      </c>
      <c r="C2979" t="s">
        <v>244</v>
      </c>
      <c r="D2979" t="s">
        <v>240</v>
      </c>
      <c r="E2979" t="s">
        <v>202</v>
      </c>
      <c r="F2979" s="2" t="s">
        <v>245</v>
      </c>
      <c r="G2979" t="str">
        <f>[1]IBR!A164</f>
        <v xml:space="preserve">    Fossil fuels, Btu</v>
      </c>
      <c r="H2979" s="4">
        <f ca="1">SUM([1]IBR!$AK164:$AR164)</f>
        <v>728172.7299897013</v>
      </c>
      <c r="I2979" t="s">
        <v>189</v>
      </c>
      <c r="N2979" s="2"/>
    </row>
    <row r="2980" spans="1:14" x14ac:dyDescent="0.35">
      <c r="A2980" t="s">
        <v>572</v>
      </c>
      <c r="B2980" t="s">
        <v>244</v>
      </c>
      <c r="C2980" t="s">
        <v>244</v>
      </c>
      <c r="D2980" t="s">
        <v>240</v>
      </c>
      <c r="E2980" t="s">
        <v>202</v>
      </c>
      <c r="F2980" s="2" t="s">
        <v>245</v>
      </c>
      <c r="G2980" t="str">
        <f>[1]IBR!A165</f>
        <v xml:space="preserve">    Coal, Btu</v>
      </c>
      <c r="H2980" s="4">
        <f ca="1">SUM([1]IBR!$AK165:$AR165)</f>
        <v>112082.00189406473</v>
      </c>
      <c r="I2980" t="s">
        <v>189</v>
      </c>
      <c r="N2980" s="2"/>
    </row>
    <row r="2981" spans="1:14" x14ac:dyDescent="0.35">
      <c r="A2981" t="s">
        <v>572</v>
      </c>
      <c r="B2981" t="s">
        <v>244</v>
      </c>
      <c r="C2981" t="s">
        <v>244</v>
      </c>
      <c r="D2981" t="s">
        <v>240</v>
      </c>
      <c r="E2981" t="s">
        <v>202</v>
      </c>
      <c r="F2981" s="2" t="s">
        <v>245</v>
      </c>
      <c r="G2981" t="str">
        <f>[1]IBR!A166</f>
        <v xml:space="preserve">    Natural gas, Btu</v>
      </c>
      <c r="H2981" s="4">
        <f ca="1">SUM([1]IBR!$AK166:$AR166)</f>
        <v>323326.72371160192</v>
      </c>
      <c r="I2981" t="s">
        <v>189</v>
      </c>
      <c r="N2981" s="2"/>
    </row>
    <row r="2982" spans="1:14" x14ac:dyDescent="0.35">
      <c r="A2982" t="s">
        <v>572</v>
      </c>
      <c r="B2982" t="s">
        <v>244</v>
      </c>
      <c r="C2982" t="s">
        <v>244</v>
      </c>
      <c r="D2982" t="s">
        <v>240</v>
      </c>
      <c r="E2982" t="s">
        <v>202</v>
      </c>
      <c r="F2982" s="2" t="s">
        <v>245</v>
      </c>
      <c r="G2982" t="str">
        <f>[1]IBR!A167</f>
        <v xml:space="preserve">    Petroleum, Btu</v>
      </c>
      <c r="H2982" s="4">
        <f ca="1">SUM([1]IBR!$AK167:$AR167)</f>
        <v>292764.00438403443</v>
      </c>
      <c r="I2982" t="s">
        <v>189</v>
      </c>
      <c r="N2982" s="2"/>
    </row>
    <row r="2983" spans="1:14" x14ac:dyDescent="0.35">
      <c r="A2983" t="s">
        <v>572</v>
      </c>
      <c r="B2983" t="s">
        <v>244</v>
      </c>
      <c r="C2983" t="s">
        <v>244</v>
      </c>
      <c r="D2983" t="s">
        <v>240</v>
      </c>
      <c r="E2983" t="s">
        <v>202</v>
      </c>
      <c r="F2983" s="2" t="s">
        <v>245</v>
      </c>
      <c r="G2983" t="str">
        <f>[1]IBR!A168</f>
        <v>Water consumption: gallons</v>
      </c>
      <c r="H2983" s="4">
        <f ca="1">SUM([1]IBR!$AK168:$AR168)</f>
        <v>55.320863409296557</v>
      </c>
      <c r="I2983" t="s">
        <v>182</v>
      </c>
      <c r="N2983" s="2"/>
    </row>
    <row r="2984" spans="1:14" x14ac:dyDescent="0.35">
      <c r="A2984" t="s">
        <v>572</v>
      </c>
      <c r="B2984" t="s">
        <v>244</v>
      </c>
      <c r="C2984" t="s">
        <v>244</v>
      </c>
      <c r="D2984" t="s">
        <v>240</v>
      </c>
      <c r="E2984" t="s">
        <v>202</v>
      </c>
      <c r="F2984" s="2" t="s">
        <v>245</v>
      </c>
      <c r="G2984" t="str">
        <f>[1]IBR!A169</f>
        <v>Total emissions: grams</v>
      </c>
      <c r="H2984" s="4"/>
      <c r="N2984" s="2"/>
    </row>
    <row r="2985" spans="1:14" x14ac:dyDescent="0.35">
      <c r="A2985" t="s">
        <v>572</v>
      </c>
      <c r="B2985" t="s">
        <v>244</v>
      </c>
      <c r="C2985" t="s">
        <v>244</v>
      </c>
      <c r="D2985" t="s">
        <v>240</v>
      </c>
      <c r="E2985" t="s">
        <v>202</v>
      </c>
      <c r="F2985" s="2" t="s">
        <v>245</v>
      </c>
      <c r="G2985" t="str">
        <f>[1]IBR!A170</f>
        <v xml:space="preserve">     VOC</v>
      </c>
      <c r="H2985" s="4">
        <f ca="1">SUM([1]IBR!$AK170:$AR170)</f>
        <v>12.054412799078806</v>
      </c>
      <c r="I2985" t="s">
        <v>127</v>
      </c>
      <c r="N2985" s="2"/>
    </row>
    <row r="2986" spans="1:14" x14ac:dyDescent="0.35">
      <c r="A2986" t="s">
        <v>572</v>
      </c>
      <c r="B2986" t="s">
        <v>244</v>
      </c>
      <c r="C2986" t="s">
        <v>244</v>
      </c>
      <c r="D2986" t="s">
        <v>240</v>
      </c>
      <c r="E2986" t="s">
        <v>202</v>
      </c>
      <c r="F2986" s="2" t="s">
        <v>245</v>
      </c>
      <c r="G2986" t="str">
        <f>[1]IBR!A171</f>
        <v xml:space="preserve">     CO</v>
      </c>
      <c r="H2986" s="4">
        <f ca="1">SUM([1]IBR!$AK171:$AR171)</f>
        <v>82.337764293673956</v>
      </c>
      <c r="I2986" t="s">
        <v>127</v>
      </c>
      <c r="N2986" s="2"/>
    </row>
    <row r="2987" spans="1:14" x14ac:dyDescent="0.35">
      <c r="A2987" t="s">
        <v>572</v>
      </c>
      <c r="B2987" t="s">
        <v>244</v>
      </c>
      <c r="C2987" t="s">
        <v>244</v>
      </c>
      <c r="D2987" t="s">
        <v>240</v>
      </c>
      <c r="E2987" t="s">
        <v>202</v>
      </c>
      <c r="F2987" s="2" t="s">
        <v>245</v>
      </c>
      <c r="G2987" t="str">
        <f>[1]IBR!A172</f>
        <v xml:space="preserve">     NOx</v>
      </c>
      <c r="H2987" s="4">
        <f ca="1">SUM([1]IBR!$AK172:$AR172)</f>
        <v>103.71186733937617</v>
      </c>
      <c r="I2987" t="s">
        <v>127</v>
      </c>
      <c r="N2987" s="2"/>
    </row>
    <row r="2988" spans="1:14" x14ac:dyDescent="0.35">
      <c r="A2988" t="s">
        <v>572</v>
      </c>
      <c r="B2988" t="s">
        <v>244</v>
      </c>
      <c r="C2988" t="s">
        <v>244</v>
      </c>
      <c r="D2988" t="s">
        <v>240</v>
      </c>
      <c r="E2988" t="s">
        <v>202</v>
      </c>
      <c r="F2988" s="2" t="s">
        <v>245</v>
      </c>
      <c r="G2988" t="str">
        <f>[1]IBR!A173</f>
        <v xml:space="preserve">     PM10</v>
      </c>
      <c r="H2988" s="4">
        <f ca="1">SUM([1]IBR!$AK173:$AR173)</f>
        <v>8.2585881100809342</v>
      </c>
      <c r="I2988" t="s">
        <v>127</v>
      </c>
      <c r="N2988" s="2"/>
    </row>
    <row r="2989" spans="1:14" x14ac:dyDescent="0.35">
      <c r="A2989" t="s">
        <v>572</v>
      </c>
      <c r="B2989" t="s">
        <v>244</v>
      </c>
      <c r="C2989" t="s">
        <v>244</v>
      </c>
      <c r="D2989" t="s">
        <v>240</v>
      </c>
      <c r="E2989" t="s">
        <v>202</v>
      </c>
      <c r="F2989" s="2" t="s">
        <v>245</v>
      </c>
      <c r="G2989" t="str">
        <f>[1]IBR!A174</f>
        <v xml:space="preserve">     PM2.5</v>
      </c>
      <c r="H2989" s="4">
        <f ca="1">SUM([1]IBR!$AK174:$AR174)</f>
        <v>5.8703080040032658</v>
      </c>
      <c r="I2989" t="s">
        <v>127</v>
      </c>
      <c r="N2989" s="2"/>
    </row>
    <row r="2990" spans="1:14" x14ac:dyDescent="0.35">
      <c r="A2990" t="s">
        <v>572</v>
      </c>
      <c r="B2990" t="s">
        <v>244</v>
      </c>
      <c r="C2990" t="s">
        <v>244</v>
      </c>
      <c r="D2990" t="s">
        <v>240</v>
      </c>
      <c r="E2990" t="s">
        <v>202</v>
      </c>
      <c r="F2990" s="2" t="s">
        <v>245</v>
      </c>
      <c r="G2990" t="str">
        <f>[1]IBR!A175</f>
        <v xml:space="preserve">     SOx</v>
      </c>
      <c r="H2990" s="4">
        <f ca="1">SUM([1]IBR!$AK175:$AR175)</f>
        <v>16.352759731939205</v>
      </c>
      <c r="I2990" t="s">
        <v>127</v>
      </c>
      <c r="N2990" s="2"/>
    </row>
    <row r="2991" spans="1:14" x14ac:dyDescent="0.35">
      <c r="A2991" t="s">
        <v>572</v>
      </c>
      <c r="B2991" t="s">
        <v>244</v>
      </c>
      <c r="C2991" t="s">
        <v>244</v>
      </c>
      <c r="D2991" t="s">
        <v>240</v>
      </c>
      <c r="E2991" t="s">
        <v>202</v>
      </c>
      <c r="F2991" s="2" t="s">
        <v>245</v>
      </c>
      <c r="G2991" t="str">
        <f>[1]IBR!A176</f>
        <v xml:space="preserve">     BC</v>
      </c>
      <c r="H2991" s="4">
        <f ca="1">SUM([1]IBR!$AK176:$AR176)</f>
        <v>2.2404607860522252</v>
      </c>
      <c r="I2991" t="s">
        <v>127</v>
      </c>
      <c r="N2991" s="2"/>
    </row>
    <row r="2992" spans="1:14" x14ac:dyDescent="0.35">
      <c r="A2992" t="s">
        <v>572</v>
      </c>
      <c r="B2992" t="s">
        <v>244</v>
      </c>
      <c r="C2992" t="s">
        <v>244</v>
      </c>
      <c r="D2992" t="s">
        <v>240</v>
      </c>
      <c r="E2992" t="s">
        <v>202</v>
      </c>
      <c r="F2992" s="2" t="s">
        <v>245</v>
      </c>
      <c r="G2992" t="str">
        <f>[1]IBR!A177</f>
        <v xml:space="preserve">     OC</v>
      </c>
      <c r="H2992" s="4">
        <f ca="1">SUM([1]IBR!$AK177:$AR177)</f>
        <v>1.9350129473679483</v>
      </c>
      <c r="I2992" t="s">
        <v>127</v>
      </c>
      <c r="N2992" s="2"/>
    </row>
    <row r="2993" spans="1:14" x14ac:dyDescent="0.35">
      <c r="A2993" t="s">
        <v>572</v>
      </c>
      <c r="B2993" t="s">
        <v>244</v>
      </c>
      <c r="C2993" t="s">
        <v>244</v>
      </c>
      <c r="D2993" t="s">
        <v>240</v>
      </c>
      <c r="E2993" t="s">
        <v>202</v>
      </c>
      <c r="F2993" s="2" t="s">
        <v>245</v>
      </c>
      <c r="G2993" t="str">
        <f>[1]IBR!A178</f>
        <v xml:space="preserve">     CH4</v>
      </c>
      <c r="H2993" s="4">
        <f ca="1">SUM([1]IBR!$AK178:$AR178)</f>
        <v>98.145805779877861</v>
      </c>
      <c r="I2993" t="s">
        <v>127</v>
      </c>
      <c r="N2993" s="2"/>
    </row>
    <row r="2994" spans="1:14" x14ac:dyDescent="0.35">
      <c r="A2994" t="s">
        <v>572</v>
      </c>
      <c r="B2994" t="s">
        <v>244</v>
      </c>
      <c r="C2994" t="s">
        <v>244</v>
      </c>
      <c r="D2994" t="s">
        <v>240</v>
      </c>
      <c r="E2994" t="s">
        <v>202</v>
      </c>
      <c r="F2994" s="2" t="s">
        <v>245</v>
      </c>
      <c r="G2994" t="str">
        <f>[1]IBR!A179</f>
        <v xml:space="preserve">     N2O</v>
      </c>
      <c r="H2994" s="4">
        <f ca="1">SUM([1]IBR!$AK179:$AR179)</f>
        <v>0.74632339908993039</v>
      </c>
      <c r="I2994" t="s">
        <v>127</v>
      </c>
      <c r="N2994" s="2"/>
    </row>
    <row r="2995" spans="1:14" x14ac:dyDescent="0.35">
      <c r="A2995" t="s">
        <v>572</v>
      </c>
      <c r="B2995" t="s">
        <v>244</v>
      </c>
      <c r="C2995" t="s">
        <v>244</v>
      </c>
      <c r="D2995" t="s">
        <v>240</v>
      </c>
      <c r="E2995" t="s">
        <v>202</v>
      </c>
      <c r="F2995" s="2" t="s">
        <v>245</v>
      </c>
      <c r="G2995" t="str">
        <f>[1]IBR!A180</f>
        <v xml:space="preserve">     CO2</v>
      </c>
      <c r="H2995" s="4">
        <f ca="1">SUM([1]IBR!$AK180:$AR180)</f>
        <v>53614.261365675658</v>
      </c>
      <c r="I2995" t="s">
        <v>127</v>
      </c>
      <c r="N2995" s="2"/>
    </row>
    <row r="2996" spans="1:14" x14ac:dyDescent="0.35">
      <c r="A2996" t="s">
        <v>572</v>
      </c>
      <c r="B2996" t="s">
        <v>244</v>
      </c>
      <c r="C2996" t="s">
        <v>244</v>
      </c>
      <c r="D2996" t="s">
        <v>240</v>
      </c>
      <c r="E2996" t="s">
        <v>202</v>
      </c>
      <c r="F2996" s="2" t="s">
        <v>245</v>
      </c>
      <c r="G2996" t="str">
        <f>[1]IBR!A181</f>
        <v xml:space="preserve">     VOC from bulk terminal</v>
      </c>
      <c r="H2996" s="4">
        <f>SUM([1]IBR!$AK181:$AR181)</f>
        <v>0</v>
      </c>
      <c r="I2996" t="s">
        <v>127</v>
      </c>
      <c r="N2996" s="2"/>
    </row>
    <row r="2997" spans="1:14" x14ac:dyDescent="0.35">
      <c r="A2997" t="s">
        <v>572</v>
      </c>
      <c r="B2997" t="s">
        <v>244</v>
      </c>
      <c r="C2997" t="s">
        <v>244</v>
      </c>
      <c r="D2997" t="s">
        <v>240</v>
      </c>
      <c r="E2997" t="s">
        <v>202</v>
      </c>
      <c r="F2997" s="2" t="s">
        <v>245</v>
      </c>
      <c r="G2997" t="str">
        <f>[1]IBR!A182</f>
        <v xml:space="preserve">     VOC from ref. Station</v>
      </c>
      <c r="H2997" s="4">
        <f>SUM([1]IBR!$AK182:$AR182)</f>
        <v>0</v>
      </c>
      <c r="I2997" t="s">
        <v>127</v>
      </c>
      <c r="N2997" s="2"/>
    </row>
    <row r="2998" spans="1:14" x14ac:dyDescent="0.35">
      <c r="A2998" t="s">
        <v>572</v>
      </c>
      <c r="B2998" t="s">
        <v>244</v>
      </c>
      <c r="C2998" t="s">
        <v>244</v>
      </c>
      <c r="D2998" t="s">
        <v>240</v>
      </c>
      <c r="E2998" t="s">
        <v>202</v>
      </c>
      <c r="F2998" s="2" t="s">
        <v>245</v>
      </c>
      <c r="G2998" t="str">
        <f>[1]IBR!A183</f>
        <v>Urban emissions: grams</v>
      </c>
      <c r="H2998" s="4"/>
      <c r="N2998" s="2"/>
    </row>
    <row r="2999" spans="1:14" x14ac:dyDescent="0.35">
      <c r="A2999" t="s">
        <v>572</v>
      </c>
      <c r="B2999" t="s">
        <v>244</v>
      </c>
      <c r="C2999" t="s">
        <v>244</v>
      </c>
      <c r="D2999" t="s">
        <v>240</v>
      </c>
      <c r="E2999" t="s">
        <v>202</v>
      </c>
      <c r="F2999" s="2" t="s">
        <v>245</v>
      </c>
      <c r="G2999" t="str">
        <f>[1]IBR!A184</f>
        <v xml:space="preserve">     VOC</v>
      </c>
      <c r="H2999" s="4">
        <f ca="1">SUM([1]IBR!$AK184:$AR184)</f>
        <v>1.0781550965509523</v>
      </c>
      <c r="I2999" t="s">
        <v>127</v>
      </c>
      <c r="N2999" s="2"/>
    </row>
    <row r="3000" spans="1:14" x14ac:dyDescent="0.35">
      <c r="A3000" t="s">
        <v>572</v>
      </c>
      <c r="B3000" t="s">
        <v>244</v>
      </c>
      <c r="C3000" t="s">
        <v>244</v>
      </c>
      <c r="D3000" t="s">
        <v>240</v>
      </c>
      <c r="E3000" t="s">
        <v>202</v>
      </c>
      <c r="F3000" s="2" t="s">
        <v>245</v>
      </c>
      <c r="G3000" t="str">
        <f>[1]IBR!A185</f>
        <v xml:space="preserve">     CO</v>
      </c>
      <c r="H3000" s="4">
        <f ca="1">SUM([1]IBR!$AK185:$AR185)</f>
        <v>4.8853535197506615</v>
      </c>
      <c r="I3000" t="s">
        <v>127</v>
      </c>
      <c r="N3000" s="2"/>
    </row>
    <row r="3001" spans="1:14" x14ac:dyDescent="0.35">
      <c r="A3001" t="s">
        <v>572</v>
      </c>
      <c r="B3001" t="s">
        <v>244</v>
      </c>
      <c r="C3001" t="s">
        <v>244</v>
      </c>
      <c r="D3001" t="s">
        <v>240</v>
      </c>
      <c r="E3001" t="s">
        <v>202</v>
      </c>
      <c r="F3001" s="2" t="s">
        <v>245</v>
      </c>
      <c r="G3001" t="str">
        <f>[1]IBR!A186</f>
        <v xml:space="preserve">     NOx</v>
      </c>
      <c r="H3001" s="4">
        <f ca="1">SUM([1]IBR!$AK186:$AR186)</f>
        <v>6.7858470612212409</v>
      </c>
      <c r="I3001" t="s">
        <v>127</v>
      </c>
      <c r="N3001" s="2"/>
    </row>
    <row r="3002" spans="1:14" x14ac:dyDescent="0.35">
      <c r="A3002" t="s">
        <v>572</v>
      </c>
      <c r="B3002" t="s">
        <v>244</v>
      </c>
      <c r="C3002" t="s">
        <v>244</v>
      </c>
      <c r="D3002" t="s">
        <v>240</v>
      </c>
      <c r="E3002" t="s">
        <v>202</v>
      </c>
      <c r="F3002" s="2" t="s">
        <v>245</v>
      </c>
      <c r="G3002" t="str">
        <f>[1]IBR!A187</f>
        <v xml:space="preserve">     PM10</v>
      </c>
      <c r="H3002" s="4">
        <f ca="1">SUM([1]IBR!$AK187:$AR187)</f>
        <v>0.77573941061967278</v>
      </c>
      <c r="I3002" t="s">
        <v>127</v>
      </c>
      <c r="N3002" s="2"/>
    </row>
    <row r="3003" spans="1:14" x14ac:dyDescent="0.35">
      <c r="A3003" t="s">
        <v>572</v>
      </c>
      <c r="B3003" t="s">
        <v>244</v>
      </c>
      <c r="C3003" t="s">
        <v>244</v>
      </c>
      <c r="D3003" t="s">
        <v>240</v>
      </c>
      <c r="E3003" t="s">
        <v>202</v>
      </c>
      <c r="F3003" s="2" t="s">
        <v>245</v>
      </c>
      <c r="G3003" t="str">
        <f>[1]IBR!A188</f>
        <v xml:space="preserve">     PM2.5</v>
      </c>
      <c r="H3003" s="4">
        <f ca="1">SUM([1]IBR!$AK188:$AR188)</f>
        <v>0.61811916859119009</v>
      </c>
      <c r="I3003" t="s">
        <v>127</v>
      </c>
      <c r="N3003" s="2"/>
    </row>
    <row r="3004" spans="1:14" x14ac:dyDescent="0.35">
      <c r="A3004" t="s">
        <v>572</v>
      </c>
      <c r="B3004" t="s">
        <v>244</v>
      </c>
      <c r="C3004" t="s">
        <v>244</v>
      </c>
      <c r="D3004" t="s">
        <v>240</v>
      </c>
      <c r="E3004" t="s">
        <v>202</v>
      </c>
      <c r="F3004" s="2" t="s">
        <v>245</v>
      </c>
      <c r="G3004" t="str">
        <f>[1]IBR!A189</f>
        <v xml:space="preserve">     SOx</v>
      </c>
      <c r="H3004" s="4">
        <f ca="1">SUM([1]IBR!$AK189:$AR189)</f>
        <v>4.3903414394979174</v>
      </c>
      <c r="I3004" t="s">
        <v>127</v>
      </c>
      <c r="N3004" s="2"/>
    </row>
    <row r="3005" spans="1:14" x14ac:dyDescent="0.35">
      <c r="A3005" t="s">
        <v>572</v>
      </c>
      <c r="B3005" t="s">
        <v>244</v>
      </c>
      <c r="C3005" t="s">
        <v>244</v>
      </c>
      <c r="D3005" t="s">
        <v>240</v>
      </c>
      <c r="E3005" t="s">
        <v>202</v>
      </c>
      <c r="F3005" s="2" t="s">
        <v>245</v>
      </c>
      <c r="G3005" t="str">
        <f>[1]IBR!A190</f>
        <v xml:space="preserve">     BC</v>
      </c>
      <c r="H3005" s="4">
        <f ca="1">SUM([1]IBR!$AK190:$AR190)</f>
        <v>3.8475864049809225E-2</v>
      </c>
      <c r="I3005" t="s">
        <v>127</v>
      </c>
      <c r="N3005" s="2"/>
    </row>
    <row r="3006" spans="1:14" x14ac:dyDescent="0.35">
      <c r="A3006" t="s">
        <v>572</v>
      </c>
      <c r="B3006" t="s">
        <v>244</v>
      </c>
      <c r="C3006" t="s">
        <v>244</v>
      </c>
      <c r="D3006" t="s">
        <v>240</v>
      </c>
      <c r="E3006" t="s">
        <v>202</v>
      </c>
      <c r="F3006" s="2" t="s">
        <v>245</v>
      </c>
      <c r="G3006" t="str">
        <f>[1]IBR!A191</f>
        <v xml:space="preserve">     OC</v>
      </c>
      <c r="H3006" s="4">
        <f ca="1">SUM([1]IBR!$AK191:$AR191)</f>
        <v>0.19295977845989334</v>
      </c>
      <c r="I3006" t="s">
        <v>127</v>
      </c>
      <c r="N3006" s="2"/>
    </row>
    <row r="3007" spans="1:14" x14ac:dyDescent="0.35">
      <c r="A3007" t="s">
        <v>572</v>
      </c>
      <c r="B3007" t="s">
        <v>48</v>
      </c>
      <c r="C3007" t="s">
        <v>267</v>
      </c>
      <c r="D3007" t="s">
        <v>191</v>
      </c>
      <c r="E3007" t="s">
        <v>192</v>
      </c>
      <c r="G3007" t="str">
        <f>'[1]T&amp;D'!A176</f>
        <v>Energy Consumption: Btu/mmBtu of fuel transported</v>
      </c>
      <c r="H3007" s="4" t="str">
        <f>'[1]T&amp;D'!FO176</f>
        <v>Per ton</v>
      </c>
      <c r="N3007" s="2"/>
    </row>
    <row r="3008" spans="1:14" x14ac:dyDescent="0.35">
      <c r="A3008" t="s">
        <v>572</v>
      </c>
      <c r="B3008" t="s">
        <v>48</v>
      </c>
      <c r="C3008" t="s">
        <v>267</v>
      </c>
      <c r="D3008" t="s">
        <v>191</v>
      </c>
      <c r="E3008" t="s">
        <v>192</v>
      </c>
      <c r="G3008" t="str">
        <f>'[1]T&amp;D'!A177</f>
        <v xml:space="preserve">           Total energy </v>
      </c>
      <c r="H3008" s="4">
        <f ca="1">'[1]T&amp;D'!FO177</f>
        <v>86991.736472934295</v>
      </c>
      <c r="I3008" t="s">
        <v>189</v>
      </c>
      <c r="N3008" s="2"/>
    </row>
    <row r="3009" spans="1:14" x14ac:dyDescent="0.35">
      <c r="A3009" t="s">
        <v>572</v>
      </c>
      <c r="B3009" t="s">
        <v>48</v>
      </c>
      <c r="C3009" t="s">
        <v>267</v>
      </c>
      <c r="D3009" t="s">
        <v>191</v>
      </c>
      <c r="E3009" t="s">
        <v>192</v>
      </c>
      <c r="G3009" t="str">
        <f>'[1]T&amp;D'!A178</f>
        <v xml:space="preserve">           Fossil energy</v>
      </c>
      <c r="H3009" s="4">
        <f ca="1">'[1]T&amp;D'!FO178</f>
        <v>86385.336555988324</v>
      </c>
      <c r="I3009" t="s">
        <v>189</v>
      </c>
      <c r="N3009" s="2"/>
    </row>
    <row r="3010" spans="1:14" x14ac:dyDescent="0.35">
      <c r="A3010" t="s">
        <v>572</v>
      </c>
      <c r="B3010" t="s">
        <v>48</v>
      </c>
      <c r="C3010" t="s">
        <v>267</v>
      </c>
      <c r="D3010" t="s">
        <v>191</v>
      </c>
      <c r="E3010" t="s">
        <v>192</v>
      </c>
      <c r="G3010" t="str">
        <f>'[1]T&amp;D'!A179</f>
        <v xml:space="preserve">           Coal</v>
      </c>
      <c r="H3010" s="4">
        <f ca="1">'[1]T&amp;D'!FO179</f>
        <v>302.81997937369829</v>
      </c>
      <c r="I3010" t="s">
        <v>189</v>
      </c>
      <c r="N3010" s="2"/>
    </row>
    <row r="3011" spans="1:14" x14ac:dyDescent="0.35">
      <c r="A3011" t="s">
        <v>572</v>
      </c>
      <c r="B3011" t="s">
        <v>48</v>
      </c>
      <c r="C3011" t="s">
        <v>267</v>
      </c>
      <c r="D3011" t="s">
        <v>191</v>
      </c>
      <c r="E3011" t="s">
        <v>192</v>
      </c>
      <c r="G3011" t="str">
        <f>'[1]T&amp;D'!A180</f>
        <v xml:space="preserve">           Natural gas</v>
      </c>
      <c r="H3011" s="4">
        <f ca="1">'[1]T&amp;D'!FO180</f>
        <v>9132.0591296478342</v>
      </c>
      <c r="I3011" t="s">
        <v>189</v>
      </c>
      <c r="N3011" s="2"/>
    </row>
    <row r="3012" spans="1:14" x14ac:dyDescent="0.35">
      <c r="A3012" t="s">
        <v>572</v>
      </c>
      <c r="B3012" t="s">
        <v>48</v>
      </c>
      <c r="C3012" t="s">
        <v>267</v>
      </c>
      <c r="D3012" t="s">
        <v>191</v>
      </c>
      <c r="E3012" t="s">
        <v>192</v>
      </c>
      <c r="G3012" t="str">
        <f>'[1]T&amp;D'!A181</f>
        <v xml:space="preserve">           Petroleum</v>
      </c>
      <c r="H3012" s="4">
        <f ca="1">'[1]T&amp;D'!FO181</f>
        <v>76950.457446966786</v>
      </c>
      <c r="I3012" t="s">
        <v>189</v>
      </c>
      <c r="N3012" s="2"/>
    </row>
    <row r="3013" spans="1:14" x14ac:dyDescent="0.35">
      <c r="A3013" t="s">
        <v>572</v>
      </c>
      <c r="B3013" t="s">
        <v>48</v>
      </c>
      <c r="C3013" t="s">
        <v>267</v>
      </c>
      <c r="D3013" t="s">
        <v>191</v>
      </c>
      <c r="E3013" t="s">
        <v>192</v>
      </c>
      <c r="G3013" t="str">
        <f>'[1]T&amp;D'!A182</f>
        <v>Water consumption: gallons/mmBtu of fuel transported</v>
      </c>
      <c r="H3013" s="4">
        <f ca="1">'[1]T&amp;D'!FO182</f>
        <v>1.6703752899500837</v>
      </c>
      <c r="I3013" t="s">
        <v>182</v>
      </c>
      <c r="N3013" s="2"/>
    </row>
    <row r="3014" spans="1:14" x14ac:dyDescent="0.35">
      <c r="A3014" t="s">
        <v>572</v>
      </c>
      <c r="B3014" t="s">
        <v>48</v>
      </c>
      <c r="C3014" t="s">
        <v>267</v>
      </c>
      <c r="D3014" t="s">
        <v>191</v>
      </c>
      <c r="E3014" t="s">
        <v>192</v>
      </c>
      <c r="G3014" t="str">
        <f>'[1]T&amp;D'!A183</f>
        <v>Total Emissions: grams/mmBtu fuel transported</v>
      </c>
      <c r="H3014" s="4" t="str">
        <f>'[1]T&amp;D'!FO183</f>
        <v>Per ton</v>
      </c>
      <c r="N3014" s="2"/>
    </row>
    <row r="3015" spans="1:14" x14ac:dyDescent="0.35">
      <c r="A3015" t="s">
        <v>572</v>
      </c>
      <c r="B3015" t="s">
        <v>48</v>
      </c>
      <c r="C3015" t="s">
        <v>267</v>
      </c>
      <c r="D3015" t="s">
        <v>191</v>
      </c>
      <c r="E3015" t="s">
        <v>192</v>
      </c>
      <c r="G3015" t="str">
        <f>'[1]T&amp;D'!A184</f>
        <v xml:space="preserve">              VOC</v>
      </c>
      <c r="H3015" s="4">
        <f ca="1">'[1]T&amp;D'!FO184</f>
        <v>1.4041123938161999</v>
      </c>
      <c r="I3015" t="s">
        <v>127</v>
      </c>
      <c r="N3015" s="2"/>
    </row>
    <row r="3016" spans="1:14" x14ac:dyDescent="0.35">
      <c r="A3016" t="s">
        <v>572</v>
      </c>
      <c r="B3016" t="s">
        <v>48</v>
      </c>
      <c r="C3016" t="s">
        <v>267</v>
      </c>
      <c r="D3016" t="s">
        <v>191</v>
      </c>
      <c r="E3016" t="s">
        <v>192</v>
      </c>
      <c r="G3016" t="str">
        <f>'[1]T&amp;D'!A185</f>
        <v xml:space="preserve">              CO</v>
      </c>
      <c r="H3016" s="4">
        <f ca="1">'[1]T&amp;D'!FO185</f>
        <v>8.6993369130688354</v>
      </c>
      <c r="I3016" t="s">
        <v>127</v>
      </c>
      <c r="N3016" s="2"/>
    </row>
    <row r="3017" spans="1:14" x14ac:dyDescent="0.35">
      <c r="A3017" t="s">
        <v>572</v>
      </c>
      <c r="B3017" t="s">
        <v>48</v>
      </c>
      <c r="C3017" t="s">
        <v>267</v>
      </c>
      <c r="D3017" t="s">
        <v>191</v>
      </c>
      <c r="E3017" t="s">
        <v>192</v>
      </c>
      <c r="G3017" t="str">
        <f>'[1]T&amp;D'!A186</f>
        <v xml:space="preserve">              NOx</v>
      </c>
      <c r="H3017" s="4">
        <f ca="1">'[1]T&amp;D'!FO186</f>
        <v>6.650707748345507</v>
      </c>
      <c r="I3017" t="s">
        <v>127</v>
      </c>
      <c r="N3017" s="2"/>
    </row>
    <row r="3018" spans="1:14" x14ac:dyDescent="0.35">
      <c r="A3018" t="s">
        <v>572</v>
      </c>
      <c r="B3018" t="s">
        <v>48</v>
      </c>
      <c r="C3018" t="s">
        <v>267</v>
      </c>
      <c r="D3018" t="s">
        <v>191</v>
      </c>
      <c r="E3018" t="s">
        <v>192</v>
      </c>
      <c r="G3018" t="str">
        <f>'[1]T&amp;D'!A187</f>
        <v xml:space="preserve">              PM10</v>
      </c>
      <c r="H3018" s="4">
        <f ca="1">'[1]T&amp;D'!FO187</f>
        <v>0.70141604487812248</v>
      </c>
      <c r="I3018" t="s">
        <v>127</v>
      </c>
      <c r="N3018" s="2"/>
    </row>
    <row r="3019" spans="1:14" x14ac:dyDescent="0.35">
      <c r="A3019" t="s">
        <v>572</v>
      </c>
      <c r="B3019" t="s">
        <v>48</v>
      </c>
      <c r="C3019" t="s">
        <v>267</v>
      </c>
      <c r="D3019" t="s">
        <v>191</v>
      </c>
      <c r="E3019" t="s">
        <v>192</v>
      </c>
      <c r="G3019" t="str">
        <f>'[1]T&amp;D'!A188</f>
        <v xml:space="preserve">              PM2.5</v>
      </c>
      <c r="H3019" s="4">
        <f ca="1">'[1]T&amp;D'!FO188</f>
        <v>0.20116887505437536</v>
      </c>
      <c r="I3019" t="s">
        <v>127</v>
      </c>
      <c r="N3019" s="2"/>
    </row>
    <row r="3020" spans="1:14" x14ac:dyDescent="0.35">
      <c r="A3020" t="s">
        <v>572</v>
      </c>
      <c r="B3020" t="s">
        <v>48</v>
      </c>
      <c r="C3020" t="s">
        <v>267</v>
      </c>
      <c r="D3020" t="s">
        <v>191</v>
      </c>
      <c r="E3020" t="s">
        <v>192</v>
      </c>
      <c r="G3020" t="str">
        <f>'[1]T&amp;D'!A189</f>
        <v xml:space="preserve">              SOx</v>
      </c>
      <c r="H3020" s="4">
        <f ca="1">'[1]T&amp;D'!FO189</f>
        <v>0.38914719786728907</v>
      </c>
      <c r="I3020" t="s">
        <v>127</v>
      </c>
      <c r="N3020" s="2"/>
    </row>
    <row r="3021" spans="1:14" x14ac:dyDescent="0.35">
      <c r="A3021" t="s">
        <v>572</v>
      </c>
      <c r="B3021" t="s">
        <v>48</v>
      </c>
      <c r="C3021" t="s">
        <v>267</v>
      </c>
      <c r="D3021" t="s">
        <v>191</v>
      </c>
      <c r="E3021" t="s">
        <v>192</v>
      </c>
      <c r="G3021" t="str">
        <f>'[1]T&amp;D'!A190</f>
        <v xml:space="preserve">              BC</v>
      </c>
      <c r="H3021" s="4">
        <f ca="1">'[1]T&amp;D'!FO190</f>
        <v>1.8648538461060973E-2</v>
      </c>
      <c r="I3021" t="s">
        <v>127</v>
      </c>
      <c r="N3021" s="2"/>
    </row>
    <row r="3022" spans="1:14" x14ac:dyDescent="0.35">
      <c r="A3022" t="s">
        <v>572</v>
      </c>
      <c r="B3022" t="s">
        <v>48</v>
      </c>
      <c r="C3022" t="s">
        <v>267</v>
      </c>
      <c r="D3022" t="s">
        <v>191</v>
      </c>
      <c r="E3022" t="s">
        <v>192</v>
      </c>
      <c r="G3022" t="str">
        <f>'[1]T&amp;D'!A191</f>
        <v xml:space="preserve">              OC</v>
      </c>
      <c r="H3022" s="4">
        <f ca="1">'[1]T&amp;D'!FO191</f>
        <v>3.3280777860825055E-2</v>
      </c>
      <c r="I3022" t="s">
        <v>127</v>
      </c>
      <c r="N3022" s="2"/>
    </row>
    <row r="3023" spans="1:14" x14ac:dyDescent="0.35">
      <c r="A3023" t="s">
        <v>572</v>
      </c>
      <c r="B3023" t="s">
        <v>48</v>
      </c>
      <c r="C3023" t="s">
        <v>267</v>
      </c>
      <c r="D3023" t="s">
        <v>191</v>
      </c>
      <c r="E3023" t="s">
        <v>192</v>
      </c>
      <c r="G3023" t="str">
        <f>'[1]T&amp;D'!A192</f>
        <v xml:space="preserve">              CH4</v>
      </c>
      <c r="H3023" s="4">
        <f ca="1">'[1]T&amp;D'!FO192</f>
        <v>8.3553546658270701</v>
      </c>
      <c r="I3023" t="s">
        <v>127</v>
      </c>
      <c r="N3023" s="2"/>
    </row>
    <row r="3024" spans="1:14" x14ac:dyDescent="0.35">
      <c r="A3024" t="s">
        <v>572</v>
      </c>
      <c r="B3024" t="s">
        <v>48</v>
      </c>
      <c r="C3024" t="s">
        <v>267</v>
      </c>
      <c r="D3024" t="s">
        <v>191</v>
      </c>
      <c r="E3024" t="s">
        <v>192</v>
      </c>
      <c r="G3024" t="str">
        <f>'[1]T&amp;D'!A193</f>
        <v xml:space="preserve">              N2O</v>
      </c>
      <c r="H3024" s="4">
        <f ca="1">'[1]T&amp;D'!FO193</f>
        <v>4.1720294788640637E-2</v>
      </c>
      <c r="I3024" t="s">
        <v>127</v>
      </c>
      <c r="N3024" s="2"/>
    </row>
    <row r="3025" spans="1:14" x14ac:dyDescent="0.35">
      <c r="A3025" t="s">
        <v>572</v>
      </c>
      <c r="B3025" t="s">
        <v>48</v>
      </c>
      <c r="C3025" t="s">
        <v>267</v>
      </c>
      <c r="D3025" t="s">
        <v>191</v>
      </c>
      <c r="E3025" t="s">
        <v>192</v>
      </c>
      <c r="G3025" t="str">
        <f>'[1]T&amp;D'!A194</f>
        <v xml:space="preserve">              CO2</v>
      </c>
      <c r="H3025" s="4">
        <f ca="1">'[1]T&amp;D'!FO194</f>
        <v>6663.9387343415901</v>
      </c>
      <c r="I3025" t="s">
        <v>127</v>
      </c>
      <c r="N3025" s="2"/>
    </row>
    <row r="3026" spans="1:14" x14ac:dyDescent="0.35">
      <c r="A3026" t="s">
        <v>572</v>
      </c>
      <c r="B3026" t="s">
        <v>48</v>
      </c>
      <c r="C3026" t="s">
        <v>267</v>
      </c>
      <c r="D3026" t="s">
        <v>191</v>
      </c>
      <c r="E3026" t="s">
        <v>192</v>
      </c>
      <c r="G3026" t="str">
        <f>'[1]T&amp;D'!A195</f>
        <v>Urban Emissions: grams/mmBtu of fuel transported</v>
      </c>
      <c r="H3026" s="4">
        <f>'[1]T&amp;D'!FO195</f>
        <v>0</v>
      </c>
      <c r="N3026" s="2"/>
    </row>
    <row r="3027" spans="1:14" x14ac:dyDescent="0.35">
      <c r="A3027" t="s">
        <v>572</v>
      </c>
      <c r="B3027" t="s">
        <v>48</v>
      </c>
      <c r="C3027" t="s">
        <v>267</v>
      </c>
      <c r="D3027" t="s">
        <v>191</v>
      </c>
      <c r="E3027" t="s">
        <v>192</v>
      </c>
      <c r="G3027" t="str">
        <f>'[1]T&amp;D'!A196</f>
        <v xml:space="preserve">              VOC</v>
      </c>
      <c r="H3027" s="4">
        <f ca="1">'[1]T&amp;D'!FO196</f>
        <v>0.24628758732054615</v>
      </c>
      <c r="I3027" t="s">
        <v>127</v>
      </c>
      <c r="N3027" s="2"/>
    </row>
    <row r="3028" spans="1:14" x14ac:dyDescent="0.35">
      <c r="A3028" t="s">
        <v>572</v>
      </c>
      <c r="B3028" t="s">
        <v>48</v>
      </c>
      <c r="C3028" t="s">
        <v>267</v>
      </c>
      <c r="D3028" t="s">
        <v>191</v>
      </c>
      <c r="E3028" t="s">
        <v>192</v>
      </c>
      <c r="G3028" t="str">
        <f>'[1]T&amp;D'!A197</f>
        <v xml:space="preserve">              CO</v>
      </c>
      <c r="H3028" s="4">
        <f ca="1">'[1]T&amp;D'!FO197</f>
        <v>0.52442535453460393</v>
      </c>
      <c r="I3028" t="s">
        <v>127</v>
      </c>
      <c r="N3028" s="2"/>
    </row>
    <row r="3029" spans="1:14" x14ac:dyDescent="0.35">
      <c r="A3029" t="s">
        <v>572</v>
      </c>
      <c r="B3029" t="s">
        <v>48</v>
      </c>
      <c r="C3029" t="s">
        <v>267</v>
      </c>
      <c r="D3029" t="s">
        <v>191</v>
      </c>
      <c r="E3029" t="s">
        <v>192</v>
      </c>
      <c r="G3029" t="str">
        <f>'[1]T&amp;D'!A198</f>
        <v xml:space="preserve">              NOx</v>
      </c>
      <c r="H3029" s="4">
        <f ca="1">'[1]T&amp;D'!FO198</f>
        <v>0.46755947828653188</v>
      </c>
      <c r="I3029" t="s">
        <v>127</v>
      </c>
      <c r="N3029" s="2"/>
    </row>
    <row r="3030" spans="1:14" x14ac:dyDescent="0.35">
      <c r="A3030" t="s">
        <v>572</v>
      </c>
      <c r="B3030" t="s">
        <v>48</v>
      </c>
      <c r="C3030" t="s">
        <v>267</v>
      </c>
      <c r="D3030" t="s">
        <v>191</v>
      </c>
      <c r="E3030" t="s">
        <v>192</v>
      </c>
      <c r="G3030" t="str">
        <f>'[1]T&amp;D'!A199</f>
        <v xml:space="preserve">              PM10</v>
      </c>
      <c r="H3030" s="4">
        <f ca="1">'[1]T&amp;D'!FO199</f>
        <v>6.6114649131557873E-2</v>
      </c>
      <c r="I3030" t="s">
        <v>127</v>
      </c>
      <c r="N3030" s="2"/>
    </row>
    <row r="3031" spans="1:14" x14ac:dyDescent="0.35">
      <c r="A3031" t="s">
        <v>572</v>
      </c>
      <c r="B3031" t="s">
        <v>48</v>
      </c>
      <c r="C3031" t="s">
        <v>267</v>
      </c>
      <c r="D3031" t="s">
        <v>191</v>
      </c>
      <c r="E3031" t="s">
        <v>192</v>
      </c>
      <c r="G3031" t="str">
        <f>'[1]T&amp;D'!A200</f>
        <v xml:space="preserve">              PM2.5</v>
      </c>
      <c r="H3031" s="4">
        <f ca="1">'[1]T&amp;D'!FO200</f>
        <v>3.6762897757318405E-2</v>
      </c>
      <c r="I3031" t="s">
        <v>127</v>
      </c>
      <c r="N3031" s="2"/>
    </row>
    <row r="3032" spans="1:14" x14ac:dyDescent="0.35">
      <c r="A3032" t="s">
        <v>572</v>
      </c>
      <c r="B3032" t="s">
        <v>48</v>
      </c>
      <c r="C3032" t="s">
        <v>267</v>
      </c>
      <c r="D3032" t="s">
        <v>191</v>
      </c>
      <c r="E3032" t="s">
        <v>192</v>
      </c>
      <c r="G3032" t="str">
        <f>'[1]T&amp;D'!A201</f>
        <v xml:space="preserve">              SOx</v>
      </c>
      <c r="H3032" s="4">
        <f ca="1">'[1]T&amp;D'!FO201</f>
        <v>6.8244472944830645E-2</v>
      </c>
      <c r="I3032" t="s">
        <v>127</v>
      </c>
      <c r="N3032" s="2"/>
    </row>
    <row r="3033" spans="1:14" x14ac:dyDescent="0.35">
      <c r="A3033" t="s">
        <v>572</v>
      </c>
      <c r="B3033" t="s">
        <v>48</v>
      </c>
      <c r="C3033" t="s">
        <v>267</v>
      </c>
      <c r="D3033" t="s">
        <v>191</v>
      </c>
      <c r="E3033" t="s">
        <v>192</v>
      </c>
      <c r="G3033" t="str">
        <f>'[1]T&amp;D'!A202</f>
        <v xml:space="preserve">              BC</v>
      </c>
      <c r="H3033" s="4">
        <f ca="1">'[1]T&amp;D'!FO202</f>
        <v>4.260974161741325E-3</v>
      </c>
      <c r="I3033" t="s">
        <v>127</v>
      </c>
      <c r="N3033" s="2"/>
    </row>
    <row r="3034" spans="1:14" x14ac:dyDescent="0.35">
      <c r="A3034" t="s">
        <v>572</v>
      </c>
      <c r="B3034" t="s">
        <v>48</v>
      </c>
      <c r="C3034" t="s">
        <v>267</v>
      </c>
      <c r="D3034" t="s">
        <v>191</v>
      </c>
      <c r="E3034" t="s">
        <v>192</v>
      </c>
      <c r="G3034" t="str">
        <f>'[1]T&amp;D'!A203</f>
        <v xml:space="preserve">              OC</v>
      </c>
      <c r="H3034" s="4">
        <f ca="1">'[1]T&amp;D'!FO203</f>
        <v>6.06097543160231E-3</v>
      </c>
      <c r="I3034" t="s">
        <v>127</v>
      </c>
      <c r="N3034" s="2"/>
    </row>
    <row r="3035" spans="1:14" x14ac:dyDescent="0.35">
      <c r="A3035" t="s">
        <v>572</v>
      </c>
      <c r="B3035" t="s">
        <v>49</v>
      </c>
      <c r="C3035" t="s">
        <v>267</v>
      </c>
      <c r="D3035" t="s">
        <v>191</v>
      </c>
      <c r="E3035" t="s">
        <v>192</v>
      </c>
      <c r="G3035" t="str">
        <f>'[1]T&amp;D'!A176</f>
        <v>Energy Consumption: Btu/mmBtu of fuel transported</v>
      </c>
      <c r="H3035" s="4" t="str">
        <f>'[1]T&amp;D'!FO176</f>
        <v>Per ton</v>
      </c>
      <c r="N3035" s="2"/>
    </row>
    <row r="3036" spans="1:14" x14ac:dyDescent="0.35">
      <c r="A3036" t="s">
        <v>572</v>
      </c>
      <c r="B3036" t="s">
        <v>49</v>
      </c>
      <c r="C3036" t="s">
        <v>267</v>
      </c>
      <c r="D3036" t="s">
        <v>191</v>
      </c>
      <c r="E3036" t="s">
        <v>192</v>
      </c>
      <c r="G3036" t="str">
        <f>'[1]T&amp;D'!A177</f>
        <v xml:space="preserve">           Total energy </v>
      </c>
      <c r="H3036" s="4">
        <f ca="1">'[1]T&amp;D'!FO177</f>
        <v>86991.736472934295</v>
      </c>
      <c r="I3036" t="s">
        <v>189</v>
      </c>
      <c r="N3036" s="2"/>
    </row>
    <row r="3037" spans="1:14" x14ac:dyDescent="0.35">
      <c r="A3037" t="s">
        <v>572</v>
      </c>
      <c r="B3037" t="s">
        <v>49</v>
      </c>
      <c r="C3037" t="s">
        <v>267</v>
      </c>
      <c r="D3037" t="s">
        <v>191</v>
      </c>
      <c r="E3037" t="s">
        <v>192</v>
      </c>
      <c r="G3037" t="str">
        <f>'[1]T&amp;D'!A178</f>
        <v xml:space="preserve">           Fossil energy</v>
      </c>
      <c r="H3037" s="4">
        <f ca="1">'[1]T&amp;D'!FO178</f>
        <v>86385.336555988324</v>
      </c>
      <c r="I3037" t="s">
        <v>189</v>
      </c>
      <c r="N3037" s="2"/>
    </row>
    <row r="3038" spans="1:14" x14ac:dyDescent="0.35">
      <c r="A3038" t="s">
        <v>572</v>
      </c>
      <c r="B3038" t="s">
        <v>49</v>
      </c>
      <c r="C3038" t="s">
        <v>267</v>
      </c>
      <c r="D3038" t="s">
        <v>191</v>
      </c>
      <c r="E3038" t="s">
        <v>192</v>
      </c>
      <c r="G3038" t="str">
        <f>'[1]T&amp;D'!A179</f>
        <v xml:space="preserve">           Coal</v>
      </c>
      <c r="H3038" s="4">
        <f ca="1">'[1]T&amp;D'!FO179</f>
        <v>302.81997937369829</v>
      </c>
      <c r="I3038" t="s">
        <v>189</v>
      </c>
      <c r="N3038" s="2"/>
    </row>
    <row r="3039" spans="1:14" x14ac:dyDescent="0.35">
      <c r="A3039" t="s">
        <v>572</v>
      </c>
      <c r="B3039" t="s">
        <v>49</v>
      </c>
      <c r="C3039" t="s">
        <v>267</v>
      </c>
      <c r="D3039" t="s">
        <v>191</v>
      </c>
      <c r="E3039" t="s">
        <v>192</v>
      </c>
      <c r="G3039" t="str">
        <f>'[1]T&amp;D'!A180</f>
        <v xml:space="preserve">           Natural gas</v>
      </c>
      <c r="H3039" s="4">
        <f ca="1">'[1]T&amp;D'!FO180</f>
        <v>9132.0591296478342</v>
      </c>
      <c r="I3039" t="s">
        <v>189</v>
      </c>
      <c r="N3039" s="2"/>
    </row>
    <row r="3040" spans="1:14" x14ac:dyDescent="0.35">
      <c r="A3040" t="s">
        <v>572</v>
      </c>
      <c r="B3040" t="s">
        <v>49</v>
      </c>
      <c r="C3040" t="s">
        <v>267</v>
      </c>
      <c r="D3040" t="s">
        <v>191</v>
      </c>
      <c r="E3040" t="s">
        <v>192</v>
      </c>
      <c r="G3040" t="str">
        <f>'[1]T&amp;D'!A181</f>
        <v xml:space="preserve">           Petroleum</v>
      </c>
      <c r="H3040" s="4">
        <f ca="1">'[1]T&amp;D'!FO181</f>
        <v>76950.457446966786</v>
      </c>
      <c r="I3040" t="s">
        <v>189</v>
      </c>
      <c r="N3040" s="2"/>
    </row>
    <row r="3041" spans="1:14" x14ac:dyDescent="0.35">
      <c r="A3041" t="s">
        <v>572</v>
      </c>
      <c r="B3041" t="s">
        <v>49</v>
      </c>
      <c r="C3041" t="s">
        <v>267</v>
      </c>
      <c r="D3041" t="s">
        <v>191</v>
      </c>
      <c r="E3041" t="s">
        <v>192</v>
      </c>
      <c r="G3041" t="str">
        <f>'[1]T&amp;D'!A182</f>
        <v>Water consumption: gallons/mmBtu of fuel transported</v>
      </c>
      <c r="H3041" s="4">
        <f ca="1">'[1]T&amp;D'!FO182</f>
        <v>1.6703752899500837</v>
      </c>
      <c r="I3041" t="s">
        <v>182</v>
      </c>
      <c r="N3041" s="2"/>
    </row>
    <row r="3042" spans="1:14" x14ac:dyDescent="0.35">
      <c r="A3042" t="s">
        <v>572</v>
      </c>
      <c r="B3042" t="s">
        <v>49</v>
      </c>
      <c r="C3042" t="s">
        <v>267</v>
      </c>
      <c r="D3042" t="s">
        <v>191</v>
      </c>
      <c r="E3042" t="s">
        <v>192</v>
      </c>
      <c r="G3042" t="str">
        <f>'[1]T&amp;D'!A183</f>
        <v>Total Emissions: grams/mmBtu fuel transported</v>
      </c>
      <c r="H3042" s="4" t="str">
        <f>'[1]T&amp;D'!FO183</f>
        <v>Per ton</v>
      </c>
      <c r="N3042" s="2"/>
    </row>
    <row r="3043" spans="1:14" x14ac:dyDescent="0.35">
      <c r="A3043" t="s">
        <v>572</v>
      </c>
      <c r="B3043" t="s">
        <v>49</v>
      </c>
      <c r="C3043" t="s">
        <v>267</v>
      </c>
      <c r="D3043" t="s">
        <v>191</v>
      </c>
      <c r="E3043" t="s">
        <v>192</v>
      </c>
      <c r="G3043" t="str">
        <f>'[1]T&amp;D'!A184</f>
        <v xml:space="preserve">              VOC</v>
      </c>
      <c r="H3043" s="4">
        <f ca="1">'[1]T&amp;D'!FO184</f>
        <v>1.4041123938161999</v>
      </c>
      <c r="I3043" t="s">
        <v>127</v>
      </c>
      <c r="N3043" s="2"/>
    </row>
    <row r="3044" spans="1:14" x14ac:dyDescent="0.35">
      <c r="A3044" t="s">
        <v>572</v>
      </c>
      <c r="B3044" t="s">
        <v>49</v>
      </c>
      <c r="C3044" t="s">
        <v>267</v>
      </c>
      <c r="D3044" t="s">
        <v>191</v>
      </c>
      <c r="E3044" t="s">
        <v>192</v>
      </c>
      <c r="G3044" t="str">
        <f>'[1]T&amp;D'!A185</f>
        <v xml:space="preserve">              CO</v>
      </c>
      <c r="H3044" s="4">
        <f ca="1">'[1]T&amp;D'!FO185</f>
        <v>8.6993369130688354</v>
      </c>
      <c r="I3044" t="s">
        <v>127</v>
      </c>
      <c r="N3044" s="2"/>
    </row>
    <row r="3045" spans="1:14" x14ac:dyDescent="0.35">
      <c r="A3045" t="s">
        <v>572</v>
      </c>
      <c r="B3045" t="s">
        <v>49</v>
      </c>
      <c r="C3045" t="s">
        <v>267</v>
      </c>
      <c r="D3045" t="s">
        <v>191</v>
      </c>
      <c r="E3045" t="s">
        <v>192</v>
      </c>
      <c r="G3045" t="str">
        <f>'[1]T&amp;D'!A186</f>
        <v xml:space="preserve">              NOx</v>
      </c>
      <c r="H3045" s="4">
        <f ca="1">'[1]T&amp;D'!FO186</f>
        <v>6.650707748345507</v>
      </c>
      <c r="I3045" t="s">
        <v>127</v>
      </c>
      <c r="N3045" s="2"/>
    </row>
    <row r="3046" spans="1:14" x14ac:dyDescent="0.35">
      <c r="A3046" t="s">
        <v>572</v>
      </c>
      <c r="B3046" t="s">
        <v>49</v>
      </c>
      <c r="C3046" t="s">
        <v>267</v>
      </c>
      <c r="D3046" t="s">
        <v>191</v>
      </c>
      <c r="E3046" t="s">
        <v>192</v>
      </c>
      <c r="G3046" t="str">
        <f>'[1]T&amp;D'!A187</f>
        <v xml:space="preserve">              PM10</v>
      </c>
      <c r="H3046" s="4">
        <f ca="1">'[1]T&amp;D'!FO187</f>
        <v>0.70141604487812248</v>
      </c>
      <c r="I3046" t="s">
        <v>127</v>
      </c>
      <c r="N3046" s="2"/>
    </row>
    <row r="3047" spans="1:14" x14ac:dyDescent="0.35">
      <c r="A3047" t="s">
        <v>572</v>
      </c>
      <c r="B3047" t="s">
        <v>49</v>
      </c>
      <c r="C3047" t="s">
        <v>267</v>
      </c>
      <c r="D3047" t="s">
        <v>191</v>
      </c>
      <c r="E3047" t="s">
        <v>192</v>
      </c>
      <c r="G3047" t="str">
        <f>'[1]T&amp;D'!A188</f>
        <v xml:space="preserve">              PM2.5</v>
      </c>
      <c r="H3047" s="4">
        <f ca="1">'[1]T&amp;D'!FO188</f>
        <v>0.20116887505437536</v>
      </c>
      <c r="I3047" t="s">
        <v>127</v>
      </c>
      <c r="N3047" s="2"/>
    </row>
    <row r="3048" spans="1:14" x14ac:dyDescent="0.35">
      <c r="A3048" t="s">
        <v>572</v>
      </c>
      <c r="B3048" t="s">
        <v>49</v>
      </c>
      <c r="C3048" t="s">
        <v>267</v>
      </c>
      <c r="D3048" t="s">
        <v>191</v>
      </c>
      <c r="E3048" t="s">
        <v>192</v>
      </c>
      <c r="G3048" t="str">
        <f>'[1]T&amp;D'!A189</f>
        <v xml:space="preserve">              SOx</v>
      </c>
      <c r="H3048" s="4">
        <f ca="1">'[1]T&amp;D'!FO189</f>
        <v>0.38914719786728907</v>
      </c>
      <c r="I3048" t="s">
        <v>127</v>
      </c>
      <c r="N3048" s="2"/>
    </row>
    <row r="3049" spans="1:14" x14ac:dyDescent="0.35">
      <c r="A3049" t="s">
        <v>572</v>
      </c>
      <c r="B3049" t="s">
        <v>49</v>
      </c>
      <c r="C3049" t="s">
        <v>267</v>
      </c>
      <c r="D3049" t="s">
        <v>191</v>
      </c>
      <c r="E3049" t="s">
        <v>192</v>
      </c>
      <c r="G3049" t="str">
        <f>'[1]T&amp;D'!A190</f>
        <v xml:space="preserve">              BC</v>
      </c>
      <c r="H3049" s="4">
        <f ca="1">'[1]T&amp;D'!FO190</f>
        <v>1.8648538461060973E-2</v>
      </c>
      <c r="I3049" t="s">
        <v>127</v>
      </c>
      <c r="N3049" s="2"/>
    </row>
    <row r="3050" spans="1:14" x14ac:dyDescent="0.35">
      <c r="A3050" t="s">
        <v>572</v>
      </c>
      <c r="B3050" t="s">
        <v>49</v>
      </c>
      <c r="C3050" t="s">
        <v>267</v>
      </c>
      <c r="D3050" t="s">
        <v>191</v>
      </c>
      <c r="E3050" t="s">
        <v>192</v>
      </c>
      <c r="G3050" t="str">
        <f>'[1]T&amp;D'!A191</f>
        <v xml:space="preserve">              OC</v>
      </c>
      <c r="H3050" s="4">
        <f ca="1">'[1]T&amp;D'!FO191</f>
        <v>3.3280777860825055E-2</v>
      </c>
      <c r="I3050" t="s">
        <v>127</v>
      </c>
      <c r="N3050" s="2"/>
    </row>
    <row r="3051" spans="1:14" x14ac:dyDescent="0.35">
      <c r="A3051" t="s">
        <v>572</v>
      </c>
      <c r="B3051" t="s">
        <v>49</v>
      </c>
      <c r="C3051" t="s">
        <v>267</v>
      </c>
      <c r="D3051" t="s">
        <v>191</v>
      </c>
      <c r="E3051" t="s">
        <v>192</v>
      </c>
      <c r="G3051" t="str">
        <f>'[1]T&amp;D'!A192</f>
        <v xml:space="preserve">              CH4</v>
      </c>
      <c r="H3051" s="4">
        <f ca="1">'[1]T&amp;D'!FO192</f>
        <v>8.3553546658270701</v>
      </c>
      <c r="I3051" t="s">
        <v>127</v>
      </c>
      <c r="N3051" s="2"/>
    </row>
    <row r="3052" spans="1:14" x14ac:dyDescent="0.35">
      <c r="A3052" t="s">
        <v>572</v>
      </c>
      <c r="B3052" t="s">
        <v>49</v>
      </c>
      <c r="C3052" t="s">
        <v>267</v>
      </c>
      <c r="D3052" t="s">
        <v>191</v>
      </c>
      <c r="E3052" t="s">
        <v>192</v>
      </c>
      <c r="G3052" t="str">
        <f>'[1]T&amp;D'!A193</f>
        <v xml:space="preserve">              N2O</v>
      </c>
      <c r="H3052" s="4">
        <f ca="1">'[1]T&amp;D'!FO193</f>
        <v>4.1720294788640637E-2</v>
      </c>
      <c r="I3052" t="s">
        <v>127</v>
      </c>
      <c r="N3052" s="2"/>
    </row>
    <row r="3053" spans="1:14" x14ac:dyDescent="0.35">
      <c r="A3053" t="s">
        <v>572</v>
      </c>
      <c r="B3053" t="s">
        <v>49</v>
      </c>
      <c r="C3053" t="s">
        <v>267</v>
      </c>
      <c r="D3053" t="s">
        <v>191</v>
      </c>
      <c r="E3053" t="s">
        <v>192</v>
      </c>
      <c r="G3053" t="str">
        <f>'[1]T&amp;D'!A194</f>
        <v xml:space="preserve">              CO2</v>
      </c>
      <c r="H3053" s="4">
        <f ca="1">'[1]T&amp;D'!FO194</f>
        <v>6663.9387343415901</v>
      </c>
      <c r="I3053" t="s">
        <v>127</v>
      </c>
      <c r="N3053" s="2"/>
    </row>
    <row r="3054" spans="1:14" x14ac:dyDescent="0.35">
      <c r="A3054" t="s">
        <v>572</v>
      </c>
      <c r="B3054" t="s">
        <v>49</v>
      </c>
      <c r="C3054" t="s">
        <v>267</v>
      </c>
      <c r="D3054" t="s">
        <v>191</v>
      </c>
      <c r="E3054" t="s">
        <v>192</v>
      </c>
      <c r="G3054" t="str">
        <f>'[1]T&amp;D'!A195</f>
        <v>Urban Emissions: grams/mmBtu of fuel transported</v>
      </c>
      <c r="H3054" s="4">
        <f>'[1]T&amp;D'!FO195</f>
        <v>0</v>
      </c>
      <c r="N3054" s="2"/>
    </row>
    <row r="3055" spans="1:14" x14ac:dyDescent="0.35">
      <c r="A3055" t="s">
        <v>572</v>
      </c>
      <c r="B3055" t="s">
        <v>49</v>
      </c>
      <c r="C3055" t="s">
        <v>267</v>
      </c>
      <c r="D3055" t="s">
        <v>191</v>
      </c>
      <c r="E3055" t="s">
        <v>192</v>
      </c>
      <c r="G3055" t="str">
        <f>'[1]T&amp;D'!A196</f>
        <v xml:space="preserve">              VOC</v>
      </c>
      <c r="H3055" s="4">
        <f ca="1">'[1]T&amp;D'!FO196</f>
        <v>0.24628758732054615</v>
      </c>
      <c r="I3055" t="s">
        <v>127</v>
      </c>
      <c r="N3055" s="2"/>
    </row>
    <row r="3056" spans="1:14" x14ac:dyDescent="0.35">
      <c r="A3056" t="s">
        <v>572</v>
      </c>
      <c r="B3056" t="s">
        <v>49</v>
      </c>
      <c r="C3056" t="s">
        <v>267</v>
      </c>
      <c r="D3056" t="s">
        <v>191</v>
      </c>
      <c r="E3056" t="s">
        <v>192</v>
      </c>
      <c r="G3056" t="str">
        <f>'[1]T&amp;D'!A197</f>
        <v xml:space="preserve">              CO</v>
      </c>
      <c r="H3056" s="4">
        <f ca="1">'[1]T&amp;D'!FO197</f>
        <v>0.52442535453460393</v>
      </c>
      <c r="I3056" t="s">
        <v>127</v>
      </c>
      <c r="N3056" s="2"/>
    </row>
    <row r="3057" spans="1:14" x14ac:dyDescent="0.35">
      <c r="A3057" t="s">
        <v>572</v>
      </c>
      <c r="B3057" t="s">
        <v>49</v>
      </c>
      <c r="C3057" t="s">
        <v>267</v>
      </c>
      <c r="D3057" t="s">
        <v>191</v>
      </c>
      <c r="E3057" t="s">
        <v>192</v>
      </c>
      <c r="G3057" t="str">
        <f>'[1]T&amp;D'!A198</f>
        <v xml:space="preserve">              NOx</v>
      </c>
      <c r="H3057" s="4">
        <f ca="1">'[1]T&amp;D'!FO198</f>
        <v>0.46755947828653188</v>
      </c>
      <c r="I3057" t="s">
        <v>127</v>
      </c>
      <c r="N3057" s="2"/>
    </row>
    <row r="3058" spans="1:14" x14ac:dyDescent="0.35">
      <c r="A3058" t="s">
        <v>572</v>
      </c>
      <c r="B3058" t="s">
        <v>49</v>
      </c>
      <c r="C3058" t="s">
        <v>267</v>
      </c>
      <c r="D3058" t="s">
        <v>191</v>
      </c>
      <c r="E3058" t="s">
        <v>192</v>
      </c>
      <c r="G3058" t="str">
        <f>'[1]T&amp;D'!A199</f>
        <v xml:space="preserve">              PM10</v>
      </c>
      <c r="H3058" s="4">
        <f ca="1">'[1]T&amp;D'!FO199</f>
        <v>6.6114649131557873E-2</v>
      </c>
      <c r="I3058" t="s">
        <v>127</v>
      </c>
      <c r="N3058" s="2"/>
    </row>
    <row r="3059" spans="1:14" x14ac:dyDescent="0.35">
      <c r="A3059" t="s">
        <v>572</v>
      </c>
      <c r="B3059" t="s">
        <v>49</v>
      </c>
      <c r="C3059" t="s">
        <v>267</v>
      </c>
      <c r="D3059" t="s">
        <v>191</v>
      </c>
      <c r="E3059" t="s">
        <v>192</v>
      </c>
      <c r="G3059" t="str">
        <f>'[1]T&amp;D'!A200</f>
        <v xml:space="preserve">              PM2.5</v>
      </c>
      <c r="H3059" s="4">
        <f ca="1">'[1]T&amp;D'!FO200</f>
        <v>3.6762897757318405E-2</v>
      </c>
      <c r="I3059" t="s">
        <v>127</v>
      </c>
      <c r="N3059" s="2"/>
    </row>
    <row r="3060" spans="1:14" x14ac:dyDescent="0.35">
      <c r="A3060" t="s">
        <v>572</v>
      </c>
      <c r="B3060" t="s">
        <v>49</v>
      </c>
      <c r="C3060" t="s">
        <v>267</v>
      </c>
      <c r="D3060" t="s">
        <v>191</v>
      </c>
      <c r="E3060" t="s">
        <v>192</v>
      </c>
      <c r="G3060" t="str">
        <f>'[1]T&amp;D'!A201</f>
        <v xml:space="preserve">              SOx</v>
      </c>
      <c r="H3060" s="4">
        <f ca="1">'[1]T&amp;D'!FO201</f>
        <v>6.8244472944830645E-2</v>
      </c>
      <c r="I3060" t="s">
        <v>127</v>
      </c>
      <c r="N3060" s="2"/>
    </row>
    <row r="3061" spans="1:14" x14ac:dyDescent="0.35">
      <c r="A3061" t="s">
        <v>572</v>
      </c>
      <c r="B3061" t="s">
        <v>49</v>
      </c>
      <c r="C3061" t="s">
        <v>267</v>
      </c>
      <c r="D3061" t="s">
        <v>191</v>
      </c>
      <c r="E3061" t="s">
        <v>192</v>
      </c>
      <c r="G3061" t="str">
        <f>'[1]T&amp;D'!A202</f>
        <v xml:space="preserve">              BC</v>
      </c>
      <c r="H3061" s="4">
        <f ca="1">'[1]T&amp;D'!FO202</f>
        <v>4.260974161741325E-3</v>
      </c>
      <c r="I3061" t="s">
        <v>127</v>
      </c>
      <c r="N3061" s="2"/>
    </row>
    <row r="3062" spans="1:14" x14ac:dyDescent="0.35">
      <c r="A3062" t="s">
        <v>572</v>
      </c>
      <c r="B3062" t="s">
        <v>49</v>
      </c>
      <c r="C3062" t="s">
        <v>267</v>
      </c>
      <c r="D3062" t="s">
        <v>191</v>
      </c>
      <c r="E3062" t="s">
        <v>192</v>
      </c>
      <c r="G3062" t="str">
        <f>'[1]T&amp;D'!A203</f>
        <v xml:space="preserve">              OC</v>
      </c>
      <c r="H3062" s="4">
        <f ca="1">'[1]T&amp;D'!FO203</f>
        <v>6.06097543160231E-3</v>
      </c>
      <c r="I3062" t="s">
        <v>127</v>
      </c>
      <c r="N3062" s="2"/>
    </row>
    <row r="3063" spans="1:14" x14ac:dyDescent="0.35">
      <c r="A3063" t="s">
        <v>572</v>
      </c>
      <c r="B3063" t="s">
        <v>273</v>
      </c>
      <c r="C3063" t="s">
        <v>274</v>
      </c>
      <c r="D3063" t="s">
        <v>16</v>
      </c>
      <c r="E3063" t="s">
        <v>122</v>
      </c>
      <c r="G3063" t="str">
        <f>[1]Catalyst!A166</f>
        <v>Energy: mmBtu/ton</v>
      </c>
      <c r="H3063" s="4">
        <f>[1]Catalyst!AB166</f>
        <v>0</v>
      </c>
      <c r="N3063" s="2"/>
    </row>
    <row r="3064" spans="1:14" x14ac:dyDescent="0.35">
      <c r="A3064" t="s">
        <v>572</v>
      </c>
      <c r="B3064" t="s">
        <v>273</v>
      </c>
      <c r="C3064" t="s">
        <v>274</v>
      </c>
      <c r="D3064" t="s">
        <v>16</v>
      </c>
      <c r="E3064" t="s">
        <v>122</v>
      </c>
      <c r="G3064" t="str">
        <f>[1]Catalyst!A167</f>
        <v xml:space="preserve">     Total energy</v>
      </c>
      <c r="H3064" s="4">
        <f>[1]Catalyst!AB167</f>
        <v>5.0815372194494755</v>
      </c>
      <c r="I3064" t="s">
        <v>125</v>
      </c>
      <c r="N3064" s="2"/>
    </row>
    <row r="3065" spans="1:14" x14ac:dyDescent="0.35">
      <c r="A3065" t="s">
        <v>572</v>
      </c>
      <c r="B3065" t="s">
        <v>273</v>
      </c>
      <c r="C3065" t="s">
        <v>274</v>
      </c>
      <c r="D3065" t="s">
        <v>16</v>
      </c>
      <c r="E3065" t="s">
        <v>122</v>
      </c>
      <c r="G3065" t="str">
        <f>[1]Catalyst!A168</f>
        <v xml:space="preserve">     Fossil fuels</v>
      </c>
      <c r="H3065" s="4">
        <f>[1]Catalyst!AB168</f>
        <v>5.0745403840135523</v>
      </c>
      <c r="I3065" t="s">
        <v>125</v>
      </c>
      <c r="N3065" s="2"/>
    </row>
    <row r="3066" spans="1:14" x14ac:dyDescent="0.35">
      <c r="A3066" t="s">
        <v>572</v>
      </c>
      <c r="B3066" t="s">
        <v>273</v>
      </c>
      <c r="C3066" t="s">
        <v>274</v>
      </c>
      <c r="D3066" t="s">
        <v>16</v>
      </c>
      <c r="E3066" t="s">
        <v>122</v>
      </c>
      <c r="G3066" t="str">
        <f>[1]Catalyst!A169</f>
        <v xml:space="preserve">     Coal</v>
      </c>
      <c r="H3066" s="4">
        <f>[1]Catalyst!AB169</f>
        <v>4.241209914299791</v>
      </c>
      <c r="I3066" t="s">
        <v>125</v>
      </c>
      <c r="N3066" s="2"/>
    </row>
    <row r="3067" spans="1:14" x14ac:dyDescent="0.35">
      <c r="A3067" t="s">
        <v>572</v>
      </c>
      <c r="B3067" t="s">
        <v>273</v>
      </c>
      <c r="C3067" t="s">
        <v>274</v>
      </c>
      <c r="D3067" t="s">
        <v>16</v>
      </c>
      <c r="E3067" t="s">
        <v>122</v>
      </c>
      <c r="G3067" t="str">
        <f>[1]Catalyst!A170</f>
        <v xml:space="preserve">     Natural gas</v>
      </c>
      <c r="H3067" s="4">
        <f>[1]Catalyst!AB170</f>
        <v>7.8615078252256998E-2</v>
      </c>
      <c r="I3067" t="s">
        <v>125</v>
      </c>
      <c r="N3067" s="2"/>
    </row>
    <row r="3068" spans="1:14" x14ac:dyDescent="0.35">
      <c r="A3068" t="s">
        <v>572</v>
      </c>
      <c r="B3068" t="s">
        <v>273</v>
      </c>
      <c r="C3068" t="s">
        <v>274</v>
      </c>
      <c r="D3068" t="s">
        <v>16</v>
      </c>
      <c r="E3068" t="s">
        <v>122</v>
      </c>
      <c r="G3068" t="str">
        <f>[1]Catalyst!A171</f>
        <v xml:space="preserve">     Petroleum</v>
      </c>
      <c r="H3068" s="4">
        <f>[1]Catalyst!AB171</f>
        <v>0.75471539146150546</v>
      </c>
      <c r="I3068" t="s">
        <v>125</v>
      </c>
      <c r="N3068" s="2"/>
    </row>
    <row r="3069" spans="1:14" x14ac:dyDescent="0.35">
      <c r="A3069" t="s">
        <v>572</v>
      </c>
      <c r="B3069" t="s">
        <v>273</v>
      </c>
      <c r="C3069" t="s">
        <v>274</v>
      </c>
      <c r="D3069" t="s">
        <v>16</v>
      </c>
      <c r="E3069" t="s">
        <v>122</v>
      </c>
      <c r="G3069" t="str">
        <f>[1]Catalyst!A172</f>
        <v>Water consumption, gallons/ton</v>
      </c>
      <c r="H3069" s="4">
        <f>[1]Catalyst!AB172</f>
        <v>30.906970432787446</v>
      </c>
      <c r="I3069" t="s">
        <v>182</v>
      </c>
      <c r="N3069" s="2"/>
    </row>
    <row r="3070" spans="1:14" x14ac:dyDescent="0.35">
      <c r="A3070" t="s">
        <v>572</v>
      </c>
      <c r="B3070" t="s">
        <v>273</v>
      </c>
      <c r="C3070" t="s">
        <v>274</v>
      </c>
      <c r="D3070" t="s">
        <v>16</v>
      </c>
      <c r="E3070" t="s">
        <v>122</v>
      </c>
      <c r="G3070" t="str">
        <f>[1]Catalyst!A173</f>
        <v>Total Emissions: grams/ton</v>
      </c>
      <c r="H3070" s="4"/>
      <c r="N3070" s="2"/>
    </row>
    <row r="3071" spans="1:14" x14ac:dyDescent="0.35">
      <c r="A3071" t="s">
        <v>572</v>
      </c>
      <c r="B3071" t="s">
        <v>273</v>
      </c>
      <c r="C3071" t="s">
        <v>274</v>
      </c>
      <c r="D3071" t="s">
        <v>16</v>
      </c>
      <c r="E3071" t="s">
        <v>122</v>
      </c>
      <c r="G3071" t="str">
        <f>[1]Catalyst!A174</f>
        <v xml:space="preserve">     VOC</v>
      </c>
      <c r="H3071" s="4">
        <f>[1]Catalyst!AB174</f>
        <v>80.580956003067755</v>
      </c>
      <c r="I3071" t="s">
        <v>127</v>
      </c>
      <c r="N3071" s="2"/>
    </row>
    <row r="3072" spans="1:14" x14ac:dyDescent="0.35">
      <c r="A3072" t="s">
        <v>572</v>
      </c>
      <c r="B3072" t="s">
        <v>273</v>
      </c>
      <c r="C3072" t="s">
        <v>274</v>
      </c>
      <c r="D3072" t="s">
        <v>16</v>
      </c>
      <c r="E3072" t="s">
        <v>122</v>
      </c>
      <c r="G3072" t="str">
        <f>[1]Catalyst!A175</f>
        <v xml:space="preserve">     CO</v>
      </c>
      <c r="H3072" s="4">
        <f>[1]Catalyst!AB175</f>
        <v>497.67714113108025</v>
      </c>
      <c r="I3072" t="s">
        <v>127</v>
      </c>
      <c r="N3072" s="2"/>
    </row>
    <row r="3073" spans="1:14" x14ac:dyDescent="0.35">
      <c r="A3073" t="s">
        <v>572</v>
      </c>
      <c r="B3073" t="s">
        <v>273</v>
      </c>
      <c r="C3073" t="s">
        <v>274</v>
      </c>
      <c r="D3073" t="s">
        <v>16</v>
      </c>
      <c r="E3073" t="s">
        <v>122</v>
      </c>
      <c r="G3073" t="str">
        <f>[1]Catalyst!A176</f>
        <v xml:space="preserve">     NOx</v>
      </c>
      <c r="H3073" s="4">
        <f>[1]Catalyst!AB176</f>
        <v>289.16737081226091</v>
      </c>
      <c r="I3073" t="s">
        <v>127</v>
      </c>
      <c r="N3073" s="2"/>
    </row>
    <row r="3074" spans="1:14" x14ac:dyDescent="0.35">
      <c r="A3074" t="s">
        <v>572</v>
      </c>
      <c r="B3074" t="s">
        <v>273</v>
      </c>
      <c r="C3074" t="s">
        <v>274</v>
      </c>
      <c r="D3074" t="s">
        <v>16</v>
      </c>
      <c r="E3074" t="s">
        <v>122</v>
      </c>
      <c r="G3074" t="str">
        <f>[1]Catalyst!A177</f>
        <v xml:space="preserve">     PM10</v>
      </c>
      <c r="H3074" s="4">
        <f>[1]Catalyst!AB177</f>
        <v>152.46673568680046</v>
      </c>
      <c r="I3074" t="s">
        <v>127</v>
      </c>
      <c r="N3074" s="2"/>
    </row>
    <row r="3075" spans="1:14" x14ac:dyDescent="0.35">
      <c r="A3075" t="s">
        <v>572</v>
      </c>
      <c r="B3075" t="s">
        <v>273</v>
      </c>
      <c r="C3075" t="s">
        <v>274</v>
      </c>
      <c r="D3075" t="s">
        <v>16</v>
      </c>
      <c r="E3075" t="s">
        <v>122</v>
      </c>
      <c r="G3075" t="str">
        <f>[1]Catalyst!A178</f>
        <v xml:space="preserve">     PM2.5</v>
      </c>
      <c r="H3075" s="4">
        <f>[1]Catalyst!AB178</f>
        <v>96.830399810456981</v>
      </c>
      <c r="I3075" t="s">
        <v>127</v>
      </c>
      <c r="N3075" s="2"/>
    </row>
    <row r="3076" spans="1:14" x14ac:dyDescent="0.35">
      <c r="A3076" t="s">
        <v>572</v>
      </c>
      <c r="B3076" t="s">
        <v>273</v>
      </c>
      <c r="C3076" t="s">
        <v>274</v>
      </c>
      <c r="D3076" t="s">
        <v>16</v>
      </c>
      <c r="E3076" t="s">
        <v>122</v>
      </c>
      <c r="G3076" t="str">
        <f>[1]Catalyst!A179</f>
        <v xml:space="preserve">     SOx</v>
      </c>
      <c r="H3076" s="4">
        <f>[1]Catalyst!AB179</f>
        <v>164.20428102094451</v>
      </c>
      <c r="I3076" t="s">
        <v>127</v>
      </c>
      <c r="N3076" s="2"/>
    </row>
    <row r="3077" spans="1:14" x14ac:dyDescent="0.35">
      <c r="A3077" t="s">
        <v>572</v>
      </c>
      <c r="B3077" t="s">
        <v>273</v>
      </c>
      <c r="C3077" t="s">
        <v>274</v>
      </c>
      <c r="D3077" t="s">
        <v>16</v>
      </c>
      <c r="E3077" t="s">
        <v>122</v>
      </c>
      <c r="G3077" t="str">
        <f>[1]Catalyst!A180</f>
        <v xml:space="preserve">     BC</v>
      </c>
      <c r="H3077" s="4">
        <f>[1]Catalyst!AB180</f>
        <v>4.3126753762693806</v>
      </c>
      <c r="I3077" t="s">
        <v>127</v>
      </c>
      <c r="N3077" s="2"/>
    </row>
    <row r="3078" spans="1:14" x14ac:dyDescent="0.35">
      <c r="A3078" t="s">
        <v>572</v>
      </c>
      <c r="B3078" t="s">
        <v>273</v>
      </c>
      <c r="C3078" t="s">
        <v>274</v>
      </c>
      <c r="D3078" t="s">
        <v>16</v>
      </c>
      <c r="E3078" t="s">
        <v>122</v>
      </c>
      <c r="G3078" t="str">
        <f>[1]Catalyst!A181</f>
        <v xml:space="preserve">     OC</v>
      </c>
      <c r="H3078" s="4">
        <f>[1]Catalyst!AB181</f>
        <v>7.7400838266734286</v>
      </c>
      <c r="I3078" t="s">
        <v>127</v>
      </c>
      <c r="N3078" s="2"/>
    </row>
    <row r="3079" spans="1:14" x14ac:dyDescent="0.35">
      <c r="A3079" t="s">
        <v>572</v>
      </c>
      <c r="B3079" t="s">
        <v>273</v>
      </c>
      <c r="C3079" t="s">
        <v>274</v>
      </c>
      <c r="D3079" t="s">
        <v>16</v>
      </c>
      <c r="E3079" t="s">
        <v>122</v>
      </c>
      <c r="G3079" t="str">
        <f>[1]Catalyst!A182</f>
        <v xml:space="preserve">     CH4</v>
      </c>
      <c r="H3079" s="4">
        <f>[1]Catalyst!AB182</f>
        <v>696.46018085944559</v>
      </c>
      <c r="I3079" t="s">
        <v>127</v>
      </c>
      <c r="N3079" s="2"/>
    </row>
    <row r="3080" spans="1:14" x14ac:dyDescent="0.35">
      <c r="A3080" t="s">
        <v>572</v>
      </c>
      <c r="B3080" t="s">
        <v>273</v>
      </c>
      <c r="C3080" t="s">
        <v>274</v>
      </c>
      <c r="D3080" t="s">
        <v>16</v>
      </c>
      <c r="E3080" t="s">
        <v>122</v>
      </c>
      <c r="G3080" t="str">
        <f>[1]Catalyst!A183</f>
        <v xml:space="preserve">     N2O</v>
      </c>
      <c r="H3080" s="4">
        <f>[1]Catalyst!AB183</f>
        <v>1.0005581895682276</v>
      </c>
      <c r="I3080" t="s">
        <v>127</v>
      </c>
      <c r="N3080" s="2"/>
    </row>
    <row r="3081" spans="1:14" x14ac:dyDescent="0.35">
      <c r="A3081" t="s">
        <v>572</v>
      </c>
      <c r="B3081" t="s">
        <v>273</v>
      </c>
      <c r="C3081" t="s">
        <v>274</v>
      </c>
      <c r="D3081" t="s">
        <v>16</v>
      </c>
      <c r="E3081" t="s">
        <v>122</v>
      </c>
      <c r="G3081" t="str">
        <f>[1]Catalyst!A184</f>
        <v xml:space="preserve">     CO2</v>
      </c>
      <c r="H3081" s="4">
        <f>[1]Catalyst!AB184</f>
        <v>618052.39184041834</v>
      </c>
      <c r="I3081" t="s">
        <v>127</v>
      </c>
      <c r="N3081" s="2"/>
    </row>
    <row r="3082" spans="1:14" x14ac:dyDescent="0.35">
      <c r="A3082" t="s">
        <v>572</v>
      </c>
      <c r="B3082" t="s">
        <v>273</v>
      </c>
      <c r="C3082" t="s">
        <v>274</v>
      </c>
      <c r="D3082" t="s">
        <v>16</v>
      </c>
      <c r="E3082" t="s">
        <v>122</v>
      </c>
      <c r="G3082" t="str">
        <f>[1]Catalyst!A185</f>
        <v>Urban emissions: grams/ton</v>
      </c>
      <c r="H3082" s="4"/>
      <c r="N3082" s="2"/>
    </row>
    <row r="3083" spans="1:14" x14ac:dyDescent="0.35">
      <c r="A3083" t="s">
        <v>572</v>
      </c>
      <c r="B3083" t="s">
        <v>273</v>
      </c>
      <c r="C3083" t="s">
        <v>274</v>
      </c>
      <c r="D3083" t="s">
        <v>16</v>
      </c>
      <c r="E3083" t="s">
        <v>122</v>
      </c>
      <c r="G3083" t="str">
        <f>[1]Catalyst!A186</f>
        <v xml:space="preserve">     VOC</v>
      </c>
      <c r="H3083" s="4">
        <f>[1]Catalyst!AB186</f>
        <v>1.8101540320459986</v>
      </c>
      <c r="I3083" t="s">
        <v>127</v>
      </c>
      <c r="N3083" s="2"/>
    </row>
    <row r="3084" spans="1:14" x14ac:dyDescent="0.35">
      <c r="A3084" t="s">
        <v>572</v>
      </c>
      <c r="B3084" t="s">
        <v>273</v>
      </c>
      <c r="C3084" t="s">
        <v>274</v>
      </c>
      <c r="D3084" t="s">
        <v>16</v>
      </c>
      <c r="E3084" t="s">
        <v>122</v>
      </c>
      <c r="G3084" t="str">
        <f>[1]Catalyst!A187</f>
        <v xml:space="preserve">     CO</v>
      </c>
      <c r="H3084" s="4">
        <f>[1]Catalyst!AB187</f>
        <v>1.4069759726283109</v>
      </c>
      <c r="I3084" t="s">
        <v>127</v>
      </c>
      <c r="N3084" s="2"/>
    </row>
    <row r="3085" spans="1:14" x14ac:dyDescent="0.35">
      <c r="A3085" t="s">
        <v>572</v>
      </c>
      <c r="B3085" t="s">
        <v>273</v>
      </c>
      <c r="C3085" t="s">
        <v>274</v>
      </c>
      <c r="D3085" t="s">
        <v>16</v>
      </c>
      <c r="E3085" t="s">
        <v>122</v>
      </c>
      <c r="G3085" t="str">
        <f>[1]Catalyst!A188</f>
        <v xml:space="preserve">     NOx</v>
      </c>
      <c r="H3085" s="4">
        <f>[1]Catalyst!AB188</f>
        <v>3.2488242409348689</v>
      </c>
      <c r="I3085" t="s">
        <v>127</v>
      </c>
      <c r="N3085" s="2"/>
    </row>
    <row r="3086" spans="1:14" x14ac:dyDescent="0.35">
      <c r="A3086" t="s">
        <v>572</v>
      </c>
      <c r="B3086" t="s">
        <v>273</v>
      </c>
      <c r="C3086" t="s">
        <v>274</v>
      </c>
      <c r="D3086" t="s">
        <v>16</v>
      </c>
      <c r="E3086" t="s">
        <v>122</v>
      </c>
      <c r="G3086" t="str">
        <f>[1]Catalyst!A189</f>
        <v xml:space="preserve">     PM10</v>
      </c>
      <c r="H3086" s="4">
        <f>[1]Catalyst!AB189</f>
        <v>0.36844983935349446</v>
      </c>
      <c r="I3086" t="s">
        <v>127</v>
      </c>
      <c r="N3086" s="2"/>
    </row>
    <row r="3087" spans="1:14" x14ac:dyDescent="0.35">
      <c r="A3087" t="s">
        <v>572</v>
      </c>
      <c r="B3087" t="s">
        <v>273</v>
      </c>
      <c r="C3087" t="s">
        <v>274</v>
      </c>
      <c r="D3087" t="s">
        <v>16</v>
      </c>
      <c r="E3087" t="s">
        <v>122</v>
      </c>
      <c r="G3087" t="str">
        <f>[1]Catalyst!A190</f>
        <v xml:space="preserve">     PM2.5</v>
      </c>
      <c r="H3087" s="4">
        <f>[1]Catalyst!AB190</f>
        <v>0.32089576977984841</v>
      </c>
      <c r="I3087" t="s">
        <v>127</v>
      </c>
      <c r="N3087" s="2"/>
    </row>
    <row r="3088" spans="1:14" x14ac:dyDescent="0.35">
      <c r="A3088" t="s">
        <v>572</v>
      </c>
      <c r="B3088" t="s">
        <v>273</v>
      </c>
      <c r="C3088" t="s">
        <v>274</v>
      </c>
      <c r="D3088" t="s">
        <v>16</v>
      </c>
      <c r="E3088" t="s">
        <v>122</v>
      </c>
      <c r="G3088" t="str">
        <f>[1]Catalyst!A191</f>
        <v xml:space="preserve">     SOx</v>
      </c>
      <c r="H3088" s="4">
        <f>[1]Catalyst!AB191</f>
        <v>0.95863031027826773</v>
      </c>
      <c r="I3088" t="s">
        <v>127</v>
      </c>
      <c r="N3088" s="2"/>
    </row>
    <row r="3089" spans="1:14" x14ac:dyDescent="0.35">
      <c r="A3089" t="s">
        <v>572</v>
      </c>
      <c r="B3089" t="s">
        <v>273</v>
      </c>
      <c r="C3089" t="s">
        <v>274</v>
      </c>
      <c r="D3089" t="s">
        <v>16</v>
      </c>
      <c r="E3089" t="s">
        <v>122</v>
      </c>
      <c r="G3089" t="str">
        <f>[1]Catalyst!A192</f>
        <v xml:space="preserve">     BC</v>
      </c>
      <c r="H3089" s="4">
        <f>[1]Catalyst!AB192</f>
        <v>3.5399753420620218E-2</v>
      </c>
      <c r="I3089" t="s">
        <v>127</v>
      </c>
      <c r="N3089" s="2"/>
    </row>
    <row r="3090" spans="1:14" x14ac:dyDescent="0.35">
      <c r="A3090" t="s">
        <v>572</v>
      </c>
      <c r="B3090" t="s">
        <v>273</v>
      </c>
      <c r="C3090" t="s">
        <v>274</v>
      </c>
      <c r="D3090" t="s">
        <v>16</v>
      </c>
      <c r="E3090" t="s">
        <v>122</v>
      </c>
      <c r="G3090" t="str">
        <f>[1]Catalyst!A193</f>
        <v xml:space="preserve">     OC</v>
      </c>
      <c r="H3090" s="4">
        <f>[1]Catalyst!AB193</f>
        <v>6.9322754334187608E-2</v>
      </c>
      <c r="I3090" t="s">
        <v>127</v>
      </c>
      <c r="N3090" s="2"/>
    </row>
    <row r="3091" spans="1:14" x14ac:dyDescent="0.35">
      <c r="A3091" t="s">
        <v>572</v>
      </c>
      <c r="B3091" t="s">
        <v>275</v>
      </c>
      <c r="C3091" t="s">
        <v>267</v>
      </c>
      <c r="D3091" t="s">
        <v>191</v>
      </c>
      <c r="E3091" t="s">
        <v>192</v>
      </c>
      <c r="G3091" t="str">
        <f>'[1]T&amp;D'!A176</f>
        <v>Energy Consumption: Btu/mmBtu of fuel transported</v>
      </c>
      <c r="H3091" s="4" t="str">
        <f>'[1]T&amp;D'!FO176</f>
        <v>Per ton</v>
      </c>
      <c r="N3091" s="2"/>
    </row>
    <row r="3092" spans="1:14" x14ac:dyDescent="0.35">
      <c r="A3092" t="s">
        <v>572</v>
      </c>
      <c r="B3092" t="s">
        <v>275</v>
      </c>
      <c r="C3092" t="s">
        <v>267</v>
      </c>
      <c r="D3092" t="s">
        <v>191</v>
      </c>
      <c r="E3092" t="s">
        <v>192</v>
      </c>
      <c r="G3092" t="str">
        <f>'[1]T&amp;D'!A177</f>
        <v xml:space="preserve">           Total energy </v>
      </c>
      <c r="H3092" s="4">
        <f ca="1">'[1]T&amp;D'!FO177</f>
        <v>86991.736472934295</v>
      </c>
      <c r="I3092" t="s">
        <v>189</v>
      </c>
      <c r="N3092" s="2"/>
    </row>
    <row r="3093" spans="1:14" x14ac:dyDescent="0.35">
      <c r="A3093" t="s">
        <v>572</v>
      </c>
      <c r="B3093" t="s">
        <v>275</v>
      </c>
      <c r="C3093" t="s">
        <v>267</v>
      </c>
      <c r="D3093" t="s">
        <v>191</v>
      </c>
      <c r="E3093" t="s">
        <v>192</v>
      </c>
      <c r="G3093" t="str">
        <f>'[1]T&amp;D'!A178</f>
        <v xml:space="preserve">           Fossil energy</v>
      </c>
      <c r="H3093" s="4">
        <f ca="1">'[1]T&amp;D'!FO178</f>
        <v>86385.336555988324</v>
      </c>
      <c r="I3093" t="s">
        <v>189</v>
      </c>
      <c r="N3093" s="2"/>
    </row>
    <row r="3094" spans="1:14" x14ac:dyDescent="0.35">
      <c r="A3094" t="s">
        <v>572</v>
      </c>
      <c r="B3094" t="s">
        <v>275</v>
      </c>
      <c r="C3094" t="s">
        <v>267</v>
      </c>
      <c r="D3094" t="s">
        <v>191</v>
      </c>
      <c r="E3094" t="s">
        <v>192</v>
      </c>
      <c r="G3094" t="str">
        <f>'[1]T&amp;D'!A179</f>
        <v xml:space="preserve">           Coal</v>
      </c>
      <c r="H3094" s="4">
        <f ca="1">'[1]T&amp;D'!FO179</f>
        <v>302.81997937369829</v>
      </c>
      <c r="I3094" t="s">
        <v>189</v>
      </c>
      <c r="N3094" s="2"/>
    </row>
    <row r="3095" spans="1:14" x14ac:dyDescent="0.35">
      <c r="A3095" t="s">
        <v>572</v>
      </c>
      <c r="B3095" t="s">
        <v>275</v>
      </c>
      <c r="C3095" t="s">
        <v>267</v>
      </c>
      <c r="D3095" t="s">
        <v>191</v>
      </c>
      <c r="E3095" t="s">
        <v>192</v>
      </c>
      <c r="G3095" t="str">
        <f>'[1]T&amp;D'!A180</f>
        <v xml:space="preserve">           Natural gas</v>
      </c>
      <c r="H3095" s="4">
        <f ca="1">'[1]T&amp;D'!FO180</f>
        <v>9132.0591296478342</v>
      </c>
      <c r="I3095" t="s">
        <v>189</v>
      </c>
      <c r="N3095" s="2"/>
    </row>
    <row r="3096" spans="1:14" x14ac:dyDescent="0.35">
      <c r="A3096" t="s">
        <v>572</v>
      </c>
      <c r="B3096" t="s">
        <v>275</v>
      </c>
      <c r="C3096" t="s">
        <v>267</v>
      </c>
      <c r="D3096" t="s">
        <v>191</v>
      </c>
      <c r="E3096" t="s">
        <v>192</v>
      </c>
      <c r="G3096" t="str">
        <f>'[1]T&amp;D'!A181</f>
        <v xml:space="preserve">           Petroleum</v>
      </c>
      <c r="H3096" s="4">
        <f ca="1">'[1]T&amp;D'!FO181</f>
        <v>76950.457446966786</v>
      </c>
      <c r="I3096" t="s">
        <v>189</v>
      </c>
      <c r="N3096" s="2"/>
    </row>
    <row r="3097" spans="1:14" x14ac:dyDescent="0.35">
      <c r="A3097" t="s">
        <v>572</v>
      </c>
      <c r="B3097" t="s">
        <v>275</v>
      </c>
      <c r="C3097" t="s">
        <v>267</v>
      </c>
      <c r="D3097" t="s">
        <v>191</v>
      </c>
      <c r="E3097" t="s">
        <v>192</v>
      </c>
      <c r="G3097" t="str">
        <f>'[1]T&amp;D'!A182</f>
        <v>Water consumption: gallons/mmBtu of fuel transported</v>
      </c>
      <c r="H3097" s="4">
        <f ca="1">'[1]T&amp;D'!FO182</f>
        <v>1.6703752899500837</v>
      </c>
      <c r="I3097" t="s">
        <v>182</v>
      </c>
      <c r="N3097" s="2"/>
    </row>
    <row r="3098" spans="1:14" x14ac:dyDescent="0.35">
      <c r="A3098" t="s">
        <v>572</v>
      </c>
      <c r="B3098" t="s">
        <v>275</v>
      </c>
      <c r="C3098" t="s">
        <v>267</v>
      </c>
      <c r="D3098" t="s">
        <v>191</v>
      </c>
      <c r="E3098" t="s">
        <v>192</v>
      </c>
      <c r="G3098" t="str">
        <f>'[1]T&amp;D'!A183</f>
        <v>Total Emissions: grams/mmBtu fuel transported</v>
      </c>
      <c r="H3098" s="4" t="str">
        <f>'[1]T&amp;D'!FO183</f>
        <v>Per ton</v>
      </c>
      <c r="N3098" s="2"/>
    </row>
    <row r="3099" spans="1:14" x14ac:dyDescent="0.35">
      <c r="A3099" t="s">
        <v>572</v>
      </c>
      <c r="B3099" t="s">
        <v>275</v>
      </c>
      <c r="C3099" t="s">
        <v>267</v>
      </c>
      <c r="D3099" t="s">
        <v>191</v>
      </c>
      <c r="E3099" t="s">
        <v>192</v>
      </c>
      <c r="G3099" t="str">
        <f>'[1]T&amp;D'!A184</f>
        <v xml:space="preserve">              VOC</v>
      </c>
      <c r="H3099" s="4">
        <f ca="1">'[1]T&amp;D'!FO184</f>
        <v>1.4041123938161999</v>
      </c>
      <c r="I3099" t="s">
        <v>127</v>
      </c>
      <c r="N3099" s="2"/>
    </row>
    <row r="3100" spans="1:14" x14ac:dyDescent="0.35">
      <c r="A3100" t="s">
        <v>572</v>
      </c>
      <c r="B3100" t="s">
        <v>275</v>
      </c>
      <c r="C3100" t="s">
        <v>267</v>
      </c>
      <c r="D3100" t="s">
        <v>191</v>
      </c>
      <c r="E3100" t="s">
        <v>192</v>
      </c>
      <c r="G3100" t="str">
        <f>'[1]T&amp;D'!A185</f>
        <v xml:space="preserve">              CO</v>
      </c>
      <c r="H3100" s="4">
        <f ca="1">'[1]T&amp;D'!FO185</f>
        <v>8.6993369130688354</v>
      </c>
      <c r="I3100" t="s">
        <v>127</v>
      </c>
      <c r="N3100" s="2"/>
    </row>
    <row r="3101" spans="1:14" x14ac:dyDescent="0.35">
      <c r="A3101" t="s">
        <v>572</v>
      </c>
      <c r="B3101" t="s">
        <v>275</v>
      </c>
      <c r="C3101" t="s">
        <v>267</v>
      </c>
      <c r="D3101" t="s">
        <v>191</v>
      </c>
      <c r="E3101" t="s">
        <v>192</v>
      </c>
      <c r="G3101" t="str">
        <f>'[1]T&amp;D'!A186</f>
        <v xml:space="preserve">              NOx</v>
      </c>
      <c r="H3101" s="4">
        <f ca="1">'[1]T&amp;D'!FO186</f>
        <v>6.650707748345507</v>
      </c>
      <c r="I3101" t="s">
        <v>127</v>
      </c>
      <c r="N3101" s="2"/>
    </row>
    <row r="3102" spans="1:14" x14ac:dyDescent="0.35">
      <c r="A3102" t="s">
        <v>572</v>
      </c>
      <c r="B3102" t="s">
        <v>275</v>
      </c>
      <c r="C3102" t="s">
        <v>267</v>
      </c>
      <c r="D3102" t="s">
        <v>191</v>
      </c>
      <c r="E3102" t="s">
        <v>192</v>
      </c>
      <c r="G3102" t="str">
        <f>'[1]T&amp;D'!A187</f>
        <v xml:space="preserve">              PM10</v>
      </c>
      <c r="H3102" s="4">
        <f ca="1">'[1]T&amp;D'!FO187</f>
        <v>0.70141604487812248</v>
      </c>
      <c r="I3102" t="s">
        <v>127</v>
      </c>
      <c r="N3102" s="2"/>
    </row>
    <row r="3103" spans="1:14" x14ac:dyDescent="0.35">
      <c r="A3103" t="s">
        <v>572</v>
      </c>
      <c r="B3103" t="s">
        <v>275</v>
      </c>
      <c r="C3103" t="s">
        <v>267</v>
      </c>
      <c r="D3103" t="s">
        <v>191</v>
      </c>
      <c r="E3103" t="s">
        <v>192</v>
      </c>
      <c r="G3103" t="str">
        <f>'[1]T&amp;D'!A188</f>
        <v xml:space="preserve">              PM2.5</v>
      </c>
      <c r="H3103" s="4">
        <f ca="1">'[1]T&amp;D'!FO188</f>
        <v>0.20116887505437536</v>
      </c>
      <c r="I3103" t="s">
        <v>127</v>
      </c>
      <c r="N3103" s="2"/>
    </row>
    <row r="3104" spans="1:14" x14ac:dyDescent="0.35">
      <c r="A3104" t="s">
        <v>572</v>
      </c>
      <c r="B3104" t="s">
        <v>275</v>
      </c>
      <c r="C3104" t="s">
        <v>267</v>
      </c>
      <c r="D3104" t="s">
        <v>191</v>
      </c>
      <c r="E3104" t="s">
        <v>192</v>
      </c>
      <c r="G3104" t="str">
        <f>'[1]T&amp;D'!A189</f>
        <v xml:space="preserve">              SOx</v>
      </c>
      <c r="H3104" s="4">
        <f ca="1">'[1]T&amp;D'!FO189</f>
        <v>0.38914719786728907</v>
      </c>
      <c r="I3104" t="s">
        <v>127</v>
      </c>
      <c r="N3104" s="2"/>
    </row>
    <row r="3105" spans="1:14" x14ac:dyDescent="0.35">
      <c r="A3105" t="s">
        <v>572</v>
      </c>
      <c r="B3105" t="s">
        <v>275</v>
      </c>
      <c r="C3105" t="s">
        <v>267</v>
      </c>
      <c r="D3105" t="s">
        <v>191</v>
      </c>
      <c r="E3105" t="s">
        <v>192</v>
      </c>
      <c r="G3105" t="str">
        <f>'[1]T&amp;D'!A190</f>
        <v xml:space="preserve">              BC</v>
      </c>
      <c r="H3105" s="4">
        <f ca="1">'[1]T&amp;D'!FO190</f>
        <v>1.8648538461060973E-2</v>
      </c>
      <c r="I3105" t="s">
        <v>127</v>
      </c>
      <c r="N3105" s="2"/>
    </row>
    <row r="3106" spans="1:14" x14ac:dyDescent="0.35">
      <c r="A3106" t="s">
        <v>572</v>
      </c>
      <c r="B3106" t="s">
        <v>275</v>
      </c>
      <c r="C3106" t="s">
        <v>267</v>
      </c>
      <c r="D3106" t="s">
        <v>191</v>
      </c>
      <c r="E3106" t="s">
        <v>192</v>
      </c>
      <c r="G3106" t="str">
        <f>'[1]T&amp;D'!A191</f>
        <v xml:space="preserve">              OC</v>
      </c>
      <c r="H3106" s="4">
        <f ca="1">'[1]T&amp;D'!FO191</f>
        <v>3.3280777860825055E-2</v>
      </c>
      <c r="I3106" t="s">
        <v>127</v>
      </c>
      <c r="N3106" s="2"/>
    </row>
    <row r="3107" spans="1:14" x14ac:dyDescent="0.35">
      <c r="A3107" t="s">
        <v>572</v>
      </c>
      <c r="B3107" t="s">
        <v>275</v>
      </c>
      <c r="C3107" t="s">
        <v>267</v>
      </c>
      <c r="D3107" t="s">
        <v>191</v>
      </c>
      <c r="E3107" t="s">
        <v>192</v>
      </c>
      <c r="G3107" t="str">
        <f>'[1]T&amp;D'!A192</f>
        <v xml:space="preserve">              CH4</v>
      </c>
      <c r="H3107" s="4">
        <f ca="1">'[1]T&amp;D'!FO192</f>
        <v>8.3553546658270701</v>
      </c>
      <c r="I3107" t="s">
        <v>127</v>
      </c>
      <c r="N3107" s="2"/>
    </row>
    <row r="3108" spans="1:14" x14ac:dyDescent="0.35">
      <c r="A3108" t="s">
        <v>572</v>
      </c>
      <c r="B3108" t="s">
        <v>275</v>
      </c>
      <c r="C3108" t="s">
        <v>267</v>
      </c>
      <c r="D3108" t="s">
        <v>191</v>
      </c>
      <c r="E3108" t="s">
        <v>192</v>
      </c>
      <c r="G3108" t="str">
        <f>'[1]T&amp;D'!A193</f>
        <v xml:space="preserve">              N2O</v>
      </c>
      <c r="H3108" s="4">
        <f ca="1">'[1]T&amp;D'!FO193</f>
        <v>4.1720294788640637E-2</v>
      </c>
      <c r="I3108" t="s">
        <v>127</v>
      </c>
      <c r="N3108" s="2"/>
    </row>
    <row r="3109" spans="1:14" x14ac:dyDescent="0.35">
      <c r="A3109" t="s">
        <v>572</v>
      </c>
      <c r="B3109" t="s">
        <v>275</v>
      </c>
      <c r="C3109" t="s">
        <v>267</v>
      </c>
      <c r="D3109" t="s">
        <v>191</v>
      </c>
      <c r="E3109" t="s">
        <v>192</v>
      </c>
      <c r="G3109" t="str">
        <f>'[1]T&amp;D'!A194</f>
        <v xml:space="preserve">              CO2</v>
      </c>
      <c r="H3109" s="4">
        <f ca="1">'[1]T&amp;D'!FO194</f>
        <v>6663.9387343415901</v>
      </c>
      <c r="I3109" t="s">
        <v>127</v>
      </c>
      <c r="N3109" s="2"/>
    </row>
    <row r="3110" spans="1:14" x14ac:dyDescent="0.35">
      <c r="A3110" t="s">
        <v>572</v>
      </c>
      <c r="B3110" t="s">
        <v>275</v>
      </c>
      <c r="C3110" t="s">
        <v>267</v>
      </c>
      <c r="D3110" t="s">
        <v>191</v>
      </c>
      <c r="E3110" t="s">
        <v>192</v>
      </c>
      <c r="G3110" t="str">
        <f>'[1]T&amp;D'!A195</f>
        <v>Urban Emissions: grams/mmBtu of fuel transported</v>
      </c>
      <c r="H3110" s="4">
        <f>'[1]T&amp;D'!FO195</f>
        <v>0</v>
      </c>
      <c r="N3110" s="2"/>
    </row>
    <row r="3111" spans="1:14" x14ac:dyDescent="0.35">
      <c r="A3111" t="s">
        <v>572</v>
      </c>
      <c r="B3111" t="s">
        <v>275</v>
      </c>
      <c r="C3111" t="s">
        <v>267</v>
      </c>
      <c r="D3111" t="s">
        <v>191</v>
      </c>
      <c r="E3111" t="s">
        <v>192</v>
      </c>
      <c r="G3111" t="str">
        <f>'[1]T&amp;D'!A196</f>
        <v xml:space="preserve">              VOC</v>
      </c>
      <c r="H3111" s="4">
        <f ca="1">'[1]T&amp;D'!FO196</f>
        <v>0.24628758732054615</v>
      </c>
      <c r="I3111" t="s">
        <v>127</v>
      </c>
      <c r="N3111" s="2"/>
    </row>
    <row r="3112" spans="1:14" x14ac:dyDescent="0.35">
      <c r="A3112" t="s">
        <v>572</v>
      </c>
      <c r="B3112" t="s">
        <v>275</v>
      </c>
      <c r="C3112" t="s">
        <v>267</v>
      </c>
      <c r="D3112" t="s">
        <v>191</v>
      </c>
      <c r="E3112" t="s">
        <v>192</v>
      </c>
      <c r="G3112" t="str">
        <f>'[1]T&amp;D'!A197</f>
        <v xml:space="preserve">              CO</v>
      </c>
      <c r="H3112" s="4">
        <f ca="1">'[1]T&amp;D'!FO197</f>
        <v>0.52442535453460393</v>
      </c>
      <c r="I3112" t="s">
        <v>127</v>
      </c>
      <c r="N3112" s="2"/>
    </row>
    <row r="3113" spans="1:14" x14ac:dyDescent="0.35">
      <c r="A3113" t="s">
        <v>572</v>
      </c>
      <c r="B3113" t="s">
        <v>275</v>
      </c>
      <c r="C3113" t="s">
        <v>267</v>
      </c>
      <c r="D3113" t="s">
        <v>191</v>
      </c>
      <c r="E3113" t="s">
        <v>192</v>
      </c>
      <c r="G3113" t="str">
        <f>'[1]T&amp;D'!A198</f>
        <v xml:space="preserve">              NOx</v>
      </c>
      <c r="H3113" s="4">
        <f ca="1">'[1]T&amp;D'!FO198</f>
        <v>0.46755947828653188</v>
      </c>
      <c r="I3113" t="s">
        <v>127</v>
      </c>
      <c r="N3113" s="2"/>
    </row>
    <row r="3114" spans="1:14" x14ac:dyDescent="0.35">
      <c r="A3114" t="s">
        <v>572</v>
      </c>
      <c r="B3114" t="s">
        <v>275</v>
      </c>
      <c r="C3114" t="s">
        <v>267</v>
      </c>
      <c r="D3114" t="s">
        <v>191</v>
      </c>
      <c r="E3114" t="s">
        <v>192</v>
      </c>
      <c r="G3114" t="str">
        <f>'[1]T&amp;D'!A199</f>
        <v xml:space="preserve">              PM10</v>
      </c>
      <c r="H3114" s="4">
        <f ca="1">'[1]T&amp;D'!FO199</f>
        <v>6.6114649131557873E-2</v>
      </c>
      <c r="I3114" t="s">
        <v>127</v>
      </c>
      <c r="N3114" s="2"/>
    </row>
    <row r="3115" spans="1:14" x14ac:dyDescent="0.35">
      <c r="A3115" t="s">
        <v>572</v>
      </c>
      <c r="B3115" t="s">
        <v>275</v>
      </c>
      <c r="C3115" t="s">
        <v>267</v>
      </c>
      <c r="D3115" t="s">
        <v>191</v>
      </c>
      <c r="E3115" t="s">
        <v>192</v>
      </c>
      <c r="G3115" t="str">
        <f>'[1]T&amp;D'!A200</f>
        <v xml:space="preserve">              PM2.5</v>
      </c>
      <c r="H3115" s="4">
        <f ca="1">'[1]T&amp;D'!FO200</f>
        <v>3.6762897757318405E-2</v>
      </c>
      <c r="I3115" t="s">
        <v>127</v>
      </c>
      <c r="N3115" s="2"/>
    </row>
    <row r="3116" spans="1:14" x14ac:dyDescent="0.35">
      <c r="A3116" t="s">
        <v>572</v>
      </c>
      <c r="B3116" t="s">
        <v>275</v>
      </c>
      <c r="C3116" t="s">
        <v>267</v>
      </c>
      <c r="D3116" t="s">
        <v>191</v>
      </c>
      <c r="E3116" t="s">
        <v>192</v>
      </c>
      <c r="G3116" t="str">
        <f>'[1]T&amp;D'!A201</f>
        <v xml:space="preserve">              SOx</v>
      </c>
      <c r="H3116" s="4">
        <f ca="1">'[1]T&amp;D'!FO201</f>
        <v>6.8244472944830645E-2</v>
      </c>
      <c r="I3116" t="s">
        <v>127</v>
      </c>
      <c r="N3116" s="2"/>
    </row>
    <row r="3117" spans="1:14" x14ac:dyDescent="0.35">
      <c r="A3117" t="s">
        <v>572</v>
      </c>
      <c r="B3117" t="s">
        <v>275</v>
      </c>
      <c r="C3117" t="s">
        <v>267</v>
      </c>
      <c r="D3117" t="s">
        <v>191</v>
      </c>
      <c r="E3117" t="s">
        <v>192</v>
      </c>
      <c r="G3117" t="str">
        <f>'[1]T&amp;D'!A202</f>
        <v xml:space="preserve">              BC</v>
      </c>
      <c r="H3117" s="4">
        <f ca="1">'[1]T&amp;D'!FO202</f>
        <v>4.260974161741325E-3</v>
      </c>
      <c r="I3117" t="s">
        <v>127</v>
      </c>
      <c r="N3117" s="2"/>
    </row>
    <row r="3118" spans="1:14" x14ac:dyDescent="0.35">
      <c r="A3118" t="s">
        <v>572</v>
      </c>
      <c r="B3118" t="s">
        <v>275</v>
      </c>
      <c r="C3118" t="s">
        <v>267</v>
      </c>
      <c r="D3118" t="s">
        <v>191</v>
      </c>
      <c r="E3118" t="s">
        <v>192</v>
      </c>
      <c r="G3118" t="str">
        <f>'[1]T&amp;D'!A203</f>
        <v xml:space="preserve">              OC</v>
      </c>
      <c r="H3118" s="4">
        <f ca="1">'[1]T&amp;D'!FO203</f>
        <v>6.06097543160231E-3</v>
      </c>
      <c r="I3118" t="s">
        <v>127</v>
      </c>
      <c r="N3118" s="2"/>
    </row>
    <row r="3119" spans="1:14" x14ac:dyDescent="0.35">
      <c r="A3119" t="s">
        <v>572</v>
      </c>
      <c r="B3119" t="s">
        <v>277</v>
      </c>
      <c r="C3119" t="s">
        <v>276</v>
      </c>
      <c r="D3119" t="s">
        <v>100</v>
      </c>
      <c r="E3119" t="s">
        <v>122</v>
      </c>
      <c r="G3119" t="str">
        <f>[1]Chemicals!A146</f>
        <v>Energy Use: mmBtu/ton of product</v>
      </c>
      <c r="H3119" s="4">
        <f>[1]Chemicals!P146</f>
        <v>0</v>
      </c>
      <c r="N3119" s="2"/>
    </row>
    <row r="3120" spans="1:14" x14ac:dyDescent="0.35">
      <c r="A3120" t="s">
        <v>572</v>
      </c>
      <c r="B3120" t="s">
        <v>277</v>
      </c>
      <c r="C3120" t="s">
        <v>276</v>
      </c>
      <c r="D3120" t="s">
        <v>100</v>
      </c>
      <c r="E3120" t="s">
        <v>122</v>
      </c>
      <c r="G3120" t="str">
        <f>[1]Chemicals!A147</f>
        <v xml:space="preserve">     Total Energy</v>
      </c>
      <c r="H3120" s="4">
        <f ca="1">[1]Chemicals!P147</f>
        <v>53.63537577239547</v>
      </c>
      <c r="I3120" t="s">
        <v>125</v>
      </c>
      <c r="N3120" s="2"/>
    </row>
    <row r="3121" spans="1:14" x14ac:dyDescent="0.35">
      <c r="A3121" t="s">
        <v>572</v>
      </c>
      <c r="B3121" t="s">
        <v>277</v>
      </c>
      <c r="C3121" t="s">
        <v>276</v>
      </c>
      <c r="D3121" t="s">
        <v>100</v>
      </c>
      <c r="E3121" t="s">
        <v>122</v>
      </c>
      <c r="G3121" t="str">
        <f>[1]Chemicals!A148</f>
        <v xml:space="preserve">     Fossil Fuels</v>
      </c>
      <c r="H3121" s="4">
        <f ca="1">[1]Chemicals!P148</f>
        <v>53.576859116831784</v>
      </c>
      <c r="I3121" t="s">
        <v>125</v>
      </c>
      <c r="N3121" s="2"/>
    </row>
    <row r="3122" spans="1:14" x14ac:dyDescent="0.35">
      <c r="A3122" t="s">
        <v>572</v>
      </c>
      <c r="B3122" t="s">
        <v>277</v>
      </c>
      <c r="C3122" t="s">
        <v>276</v>
      </c>
      <c r="D3122" t="s">
        <v>100</v>
      </c>
      <c r="E3122" t="s">
        <v>122</v>
      </c>
      <c r="G3122" t="str">
        <f>[1]Chemicals!A149</f>
        <v xml:space="preserve">     Coal</v>
      </c>
      <c r="H3122" s="4">
        <f ca="1">[1]Chemicals!P149</f>
        <v>3.0285969933115633E-2</v>
      </c>
      <c r="I3122" t="s">
        <v>125</v>
      </c>
      <c r="N3122" s="2"/>
    </row>
    <row r="3123" spans="1:14" x14ac:dyDescent="0.35">
      <c r="A3123" t="s">
        <v>572</v>
      </c>
      <c r="B3123" t="s">
        <v>277</v>
      </c>
      <c r="C3123" t="s">
        <v>276</v>
      </c>
      <c r="D3123" t="s">
        <v>100</v>
      </c>
      <c r="E3123" t="s">
        <v>122</v>
      </c>
      <c r="G3123" t="str">
        <f>[1]Chemicals!A150</f>
        <v xml:space="preserve">     Natural Gas</v>
      </c>
      <c r="H3123" s="4">
        <f ca="1">[1]Chemicals!P150</f>
        <v>49.26744294270155</v>
      </c>
      <c r="I3123" t="s">
        <v>125</v>
      </c>
      <c r="N3123" s="2"/>
    </row>
    <row r="3124" spans="1:14" x14ac:dyDescent="0.35">
      <c r="A3124" t="s">
        <v>572</v>
      </c>
      <c r="B3124" t="s">
        <v>277</v>
      </c>
      <c r="C3124" t="s">
        <v>276</v>
      </c>
      <c r="D3124" t="s">
        <v>100</v>
      </c>
      <c r="E3124" t="s">
        <v>122</v>
      </c>
      <c r="G3124" t="str">
        <f>[1]Chemicals!A151</f>
        <v xml:space="preserve">     Petroleum</v>
      </c>
      <c r="H3124" s="4">
        <f ca="1">[1]Chemicals!P151</f>
        <v>4.279130204197112</v>
      </c>
      <c r="I3124" t="s">
        <v>125</v>
      </c>
      <c r="N3124" s="2"/>
    </row>
    <row r="3125" spans="1:14" x14ac:dyDescent="0.35">
      <c r="A3125" t="s">
        <v>572</v>
      </c>
      <c r="B3125" t="s">
        <v>277</v>
      </c>
      <c r="C3125" t="s">
        <v>276</v>
      </c>
      <c r="D3125" t="s">
        <v>100</v>
      </c>
      <c r="E3125" t="s">
        <v>122</v>
      </c>
      <c r="G3125" t="str">
        <f>[1]Chemicals!A152</f>
        <v>Water consumption, gallons/ton</v>
      </c>
      <c r="H3125" s="4">
        <f ca="1">[1]Chemicals!P152</f>
        <v>1224.8296043608477</v>
      </c>
      <c r="I3125" t="s">
        <v>136</v>
      </c>
      <c r="N3125" s="2"/>
    </row>
    <row r="3126" spans="1:14" x14ac:dyDescent="0.35">
      <c r="A3126" t="s">
        <v>572</v>
      </c>
      <c r="B3126" t="s">
        <v>277</v>
      </c>
      <c r="C3126" t="s">
        <v>276</v>
      </c>
      <c r="D3126" t="s">
        <v>100</v>
      </c>
      <c r="E3126" t="s">
        <v>122</v>
      </c>
      <c r="G3126" t="str">
        <f>[1]Chemicals!A153</f>
        <v>Total Emissions: grams/ton</v>
      </c>
      <c r="H3126" s="4">
        <f>[1]Chemicals!P153</f>
        <v>0</v>
      </c>
      <c r="N3126" s="2"/>
    </row>
    <row r="3127" spans="1:14" x14ac:dyDescent="0.35">
      <c r="A3127" t="s">
        <v>572</v>
      </c>
      <c r="B3127" t="s">
        <v>277</v>
      </c>
      <c r="C3127" t="s">
        <v>276</v>
      </c>
      <c r="D3127" t="s">
        <v>100</v>
      </c>
      <c r="E3127" t="s">
        <v>122</v>
      </c>
      <c r="G3127" t="str">
        <f>[1]Chemicals!A154</f>
        <v xml:space="preserve">     VOC</v>
      </c>
      <c r="H3127" s="4">
        <f ca="1">[1]Chemicals!P154</f>
        <v>699.99380002262842</v>
      </c>
      <c r="I3127" t="s">
        <v>127</v>
      </c>
      <c r="N3127" s="2"/>
    </row>
    <row r="3128" spans="1:14" x14ac:dyDescent="0.35">
      <c r="A3128" t="s">
        <v>572</v>
      </c>
      <c r="B3128" t="s">
        <v>277</v>
      </c>
      <c r="C3128" t="s">
        <v>276</v>
      </c>
      <c r="D3128" t="s">
        <v>100</v>
      </c>
      <c r="E3128" t="s">
        <v>122</v>
      </c>
      <c r="G3128" t="str">
        <f>[1]Chemicals!A155</f>
        <v xml:space="preserve">     CO</v>
      </c>
      <c r="H3128" s="4">
        <f ca="1">[1]Chemicals!P155</f>
        <v>1103.1750960721261</v>
      </c>
      <c r="I3128" t="s">
        <v>127</v>
      </c>
      <c r="N3128" s="2"/>
    </row>
    <row r="3129" spans="1:14" x14ac:dyDescent="0.35">
      <c r="A3129" t="s">
        <v>572</v>
      </c>
      <c r="B3129" t="s">
        <v>277</v>
      </c>
      <c r="C3129" t="s">
        <v>276</v>
      </c>
      <c r="D3129" t="s">
        <v>100</v>
      </c>
      <c r="E3129" t="s">
        <v>122</v>
      </c>
      <c r="G3129" t="str">
        <f>[1]Chemicals!A156</f>
        <v xml:space="preserve">     NOx</v>
      </c>
      <c r="H3129" s="4">
        <f ca="1">[1]Chemicals!P156</f>
        <v>1463.9763276186291</v>
      </c>
      <c r="I3129" t="s">
        <v>127</v>
      </c>
      <c r="N3129" s="2"/>
    </row>
    <row r="3130" spans="1:14" x14ac:dyDescent="0.35">
      <c r="A3130" t="s">
        <v>572</v>
      </c>
      <c r="B3130" t="s">
        <v>277</v>
      </c>
      <c r="C3130" t="s">
        <v>276</v>
      </c>
      <c r="D3130" t="s">
        <v>100</v>
      </c>
      <c r="E3130" t="s">
        <v>122</v>
      </c>
      <c r="G3130" t="str">
        <f>[1]Chemicals!A157</f>
        <v xml:space="preserve">     PM10</v>
      </c>
      <c r="H3130" s="4">
        <f ca="1">[1]Chemicals!P157</f>
        <v>74.013491831139063</v>
      </c>
      <c r="I3130" t="s">
        <v>127</v>
      </c>
      <c r="N3130" s="2"/>
    </row>
    <row r="3131" spans="1:14" x14ac:dyDescent="0.35">
      <c r="A3131" t="s">
        <v>572</v>
      </c>
      <c r="B3131" t="s">
        <v>277</v>
      </c>
      <c r="C3131" t="s">
        <v>276</v>
      </c>
      <c r="D3131" t="s">
        <v>100</v>
      </c>
      <c r="E3131" t="s">
        <v>122</v>
      </c>
      <c r="G3131" t="str">
        <f>[1]Chemicals!A158</f>
        <v xml:space="preserve">     PM2.5</v>
      </c>
      <c r="H3131" s="4">
        <f ca="1">[1]Chemicals!P158</f>
        <v>68.700697402864378</v>
      </c>
      <c r="I3131" t="s">
        <v>127</v>
      </c>
      <c r="N3131" s="2"/>
    </row>
    <row r="3132" spans="1:14" x14ac:dyDescent="0.35">
      <c r="A3132" t="s">
        <v>572</v>
      </c>
      <c r="B3132" t="s">
        <v>277</v>
      </c>
      <c r="C3132" t="s">
        <v>276</v>
      </c>
      <c r="D3132" t="s">
        <v>100</v>
      </c>
      <c r="E3132" t="s">
        <v>122</v>
      </c>
      <c r="G3132" t="str">
        <f>[1]Chemicals!A159</f>
        <v xml:space="preserve">     SOx</v>
      </c>
      <c r="H3132" s="4">
        <f ca="1">[1]Chemicals!P159</f>
        <v>545.56415531637595</v>
      </c>
      <c r="I3132" t="s">
        <v>127</v>
      </c>
      <c r="N3132" s="2"/>
    </row>
    <row r="3133" spans="1:14" x14ac:dyDescent="0.35">
      <c r="A3133" t="s">
        <v>572</v>
      </c>
      <c r="B3133" t="s">
        <v>277</v>
      </c>
      <c r="C3133" t="s">
        <v>276</v>
      </c>
      <c r="D3133" t="s">
        <v>100</v>
      </c>
      <c r="E3133" t="s">
        <v>122</v>
      </c>
      <c r="G3133" t="str">
        <f>[1]Chemicals!A160</f>
        <v xml:space="preserve">     BC</v>
      </c>
      <c r="H3133" s="4">
        <f ca="1">[1]Chemicals!P160</f>
        <v>7.1105336389366709</v>
      </c>
      <c r="I3133" t="s">
        <v>127</v>
      </c>
      <c r="N3133" s="2"/>
    </row>
    <row r="3134" spans="1:14" x14ac:dyDescent="0.35">
      <c r="A3134" t="s">
        <v>572</v>
      </c>
      <c r="B3134" t="s">
        <v>277</v>
      </c>
      <c r="C3134" t="s">
        <v>276</v>
      </c>
      <c r="D3134" t="s">
        <v>100</v>
      </c>
      <c r="E3134" t="s">
        <v>122</v>
      </c>
      <c r="G3134" t="str">
        <f>[1]Chemicals!A161</f>
        <v xml:space="preserve">     OC</v>
      </c>
      <c r="H3134" s="4">
        <f ca="1">[1]Chemicals!P161</f>
        <v>23.507998163289365</v>
      </c>
      <c r="I3134" t="s">
        <v>127</v>
      </c>
      <c r="N3134" s="2"/>
    </row>
    <row r="3135" spans="1:14" x14ac:dyDescent="0.35">
      <c r="A3135" t="s">
        <v>572</v>
      </c>
      <c r="B3135" t="s">
        <v>277</v>
      </c>
      <c r="C3135" t="s">
        <v>276</v>
      </c>
      <c r="D3135" t="s">
        <v>100</v>
      </c>
      <c r="E3135" t="s">
        <v>122</v>
      </c>
      <c r="G3135" t="str">
        <f>[1]Chemicals!A162</f>
        <v xml:space="preserve">     CH4</v>
      </c>
      <c r="H3135" s="4">
        <f ca="1">[1]Chemicals!P162</f>
        <v>6960.0008115241162</v>
      </c>
      <c r="I3135" t="s">
        <v>127</v>
      </c>
      <c r="N3135" s="2"/>
    </row>
    <row r="3136" spans="1:14" x14ac:dyDescent="0.35">
      <c r="A3136" t="s">
        <v>572</v>
      </c>
      <c r="B3136" t="s">
        <v>277</v>
      </c>
      <c r="C3136" t="s">
        <v>276</v>
      </c>
      <c r="D3136" t="s">
        <v>100</v>
      </c>
      <c r="E3136" t="s">
        <v>122</v>
      </c>
      <c r="G3136" t="str">
        <f>[1]Chemicals!A163</f>
        <v xml:space="preserve">     N2O</v>
      </c>
      <c r="H3136" s="4">
        <f ca="1">[1]Chemicals!P163</f>
        <v>16.75584592437799</v>
      </c>
      <c r="I3136" t="s">
        <v>127</v>
      </c>
      <c r="N3136" s="2"/>
    </row>
    <row r="3137" spans="1:14" x14ac:dyDescent="0.35">
      <c r="A3137" t="s">
        <v>572</v>
      </c>
      <c r="B3137" t="s">
        <v>277</v>
      </c>
      <c r="C3137" t="s">
        <v>276</v>
      </c>
      <c r="D3137" t="s">
        <v>100</v>
      </c>
      <c r="E3137" t="s">
        <v>122</v>
      </c>
      <c r="G3137" t="str">
        <f>[1]Chemicals!A164</f>
        <v xml:space="preserve">     CO2</v>
      </c>
      <c r="H3137" s="4">
        <f ca="1">[1]Chemicals!P164</f>
        <v>736636.02047121117</v>
      </c>
      <c r="I3137" t="s">
        <v>127</v>
      </c>
      <c r="N3137" s="2"/>
    </row>
    <row r="3138" spans="1:14" x14ac:dyDescent="0.35">
      <c r="A3138" t="s">
        <v>572</v>
      </c>
      <c r="B3138" t="s">
        <v>277</v>
      </c>
      <c r="C3138" t="s">
        <v>276</v>
      </c>
      <c r="D3138" t="s">
        <v>100</v>
      </c>
      <c r="E3138" t="s">
        <v>122</v>
      </c>
      <c r="G3138" t="str">
        <f>[1]Chemicals!A165</f>
        <v xml:space="preserve">     CO2 (w/ C in VOC &amp; CO)</v>
      </c>
      <c r="H3138" s="4">
        <f ca="1">[1]Chemicals!P165</f>
        <v>740551.22867987142</v>
      </c>
      <c r="I3138" t="s">
        <v>127</v>
      </c>
      <c r="N3138" s="2"/>
    </row>
    <row r="3139" spans="1:14" x14ac:dyDescent="0.35">
      <c r="A3139" t="s">
        <v>572</v>
      </c>
      <c r="B3139" t="s">
        <v>277</v>
      </c>
      <c r="C3139" t="s">
        <v>276</v>
      </c>
      <c r="D3139" t="s">
        <v>100</v>
      </c>
      <c r="E3139" t="s">
        <v>122</v>
      </c>
      <c r="G3139" t="str">
        <f>[1]Chemicals!A166</f>
        <v xml:space="preserve">     GHGs (grams/ton)</v>
      </c>
      <c r="H3139" s="4">
        <f ca="1">[1]Chemicals!P166</f>
        <v>952533.59880064521</v>
      </c>
      <c r="I3139" t="s">
        <v>127</v>
      </c>
      <c r="N3139" s="2"/>
    </row>
    <row r="3140" spans="1:14" x14ac:dyDescent="0.35">
      <c r="A3140" t="s">
        <v>572</v>
      </c>
      <c r="B3140" t="s">
        <v>277</v>
      </c>
      <c r="C3140" t="s">
        <v>276</v>
      </c>
      <c r="D3140" t="s">
        <v>100</v>
      </c>
      <c r="E3140" t="s">
        <v>122</v>
      </c>
      <c r="G3140" t="str">
        <f>[1]Chemicals!A167</f>
        <v>Urban Emissions: grams/ton</v>
      </c>
      <c r="H3140" s="4">
        <f>[1]Chemicals!P167</f>
        <v>0</v>
      </c>
      <c r="N3140" s="2"/>
    </row>
    <row r="3141" spans="1:14" x14ac:dyDescent="0.35">
      <c r="A3141" t="s">
        <v>572</v>
      </c>
      <c r="B3141" t="s">
        <v>277</v>
      </c>
      <c r="C3141" t="s">
        <v>276</v>
      </c>
      <c r="D3141" t="s">
        <v>100</v>
      </c>
      <c r="E3141" t="s">
        <v>122</v>
      </c>
      <c r="G3141" t="str">
        <f>[1]Chemicals!A168</f>
        <v xml:space="preserve">     VOC</v>
      </c>
      <c r="H3141" s="4">
        <f ca="1">[1]Chemicals!P168</f>
        <v>244.66084820920867</v>
      </c>
      <c r="I3141" t="s">
        <v>127</v>
      </c>
      <c r="N3141" s="2"/>
    </row>
    <row r="3142" spans="1:14" x14ac:dyDescent="0.35">
      <c r="A3142" t="s">
        <v>572</v>
      </c>
      <c r="B3142" t="s">
        <v>277</v>
      </c>
      <c r="C3142" t="s">
        <v>276</v>
      </c>
      <c r="D3142" t="s">
        <v>100</v>
      </c>
      <c r="E3142" t="s">
        <v>122</v>
      </c>
      <c r="G3142" t="str">
        <f>[1]Chemicals!A169</f>
        <v xml:space="preserve">     CO</v>
      </c>
      <c r="H3142" s="4">
        <f ca="1">[1]Chemicals!P169</f>
        <v>232.88587223170134</v>
      </c>
      <c r="I3142" t="s">
        <v>127</v>
      </c>
      <c r="N3142" s="2"/>
    </row>
    <row r="3143" spans="1:14" x14ac:dyDescent="0.35">
      <c r="A3143" t="s">
        <v>572</v>
      </c>
      <c r="B3143" t="s">
        <v>277</v>
      </c>
      <c r="C3143" t="s">
        <v>276</v>
      </c>
      <c r="D3143" t="s">
        <v>100</v>
      </c>
      <c r="E3143" t="s">
        <v>122</v>
      </c>
      <c r="G3143" t="str">
        <f>[1]Chemicals!A170</f>
        <v xml:space="preserve">     NOx</v>
      </c>
      <c r="H3143" s="4">
        <f ca="1">[1]Chemicals!P170</f>
        <v>381.11516943950085</v>
      </c>
      <c r="I3143" t="s">
        <v>127</v>
      </c>
      <c r="N3143" s="2"/>
    </row>
    <row r="3144" spans="1:14" x14ac:dyDescent="0.35">
      <c r="A3144" t="s">
        <v>572</v>
      </c>
      <c r="B3144" t="s">
        <v>277</v>
      </c>
      <c r="C3144" t="s">
        <v>276</v>
      </c>
      <c r="D3144" t="s">
        <v>100</v>
      </c>
      <c r="E3144" t="s">
        <v>122</v>
      </c>
      <c r="G3144" t="str">
        <f>[1]Chemicals!A171</f>
        <v xml:space="preserve">     PM10</v>
      </c>
      <c r="H3144" s="4">
        <f ca="1">[1]Chemicals!P171</f>
        <v>39.196946041950468</v>
      </c>
      <c r="I3144" t="s">
        <v>127</v>
      </c>
      <c r="N3144" s="2"/>
    </row>
    <row r="3145" spans="1:14" x14ac:dyDescent="0.35">
      <c r="A3145" t="s">
        <v>572</v>
      </c>
      <c r="B3145" t="s">
        <v>277</v>
      </c>
      <c r="C3145" t="s">
        <v>276</v>
      </c>
      <c r="D3145" t="s">
        <v>100</v>
      </c>
      <c r="E3145" t="s">
        <v>122</v>
      </c>
      <c r="G3145" t="str">
        <f>[1]Chemicals!A172</f>
        <v xml:space="preserve">     PM2.5</v>
      </c>
      <c r="H3145" s="4">
        <f ca="1">[1]Chemicals!P172</f>
        <v>36.186051125891098</v>
      </c>
      <c r="I3145" t="s">
        <v>127</v>
      </c>
      <c r="N3145" s="2"/>
    </row>
    <row r="3146" spans="1:14" x14ac:dyDescent="0.35">
      <c r="A3146" t="s">
        <v>572</v>
      </c>
      <c r="B3146" t="s">
        <v>277</v>
      </c>
      <c r="C3146" t="s">
        <v>276</v>
      </c>
      <c r="D3146" t="s">
        <v>100</v>
      </c>
      <c r="E3146" t="s">
        <v>122</v>
      </c>
      <c r="G3146" t="str">
        <f>[1]Chemicals!A173</f>
        <v xml:space="preserve">     SOx</v>
      </c>
      <c r="H3146" s="4">
        <f ca="1">[1]Chemicals!P173</f>
        <v>33.786349816989564</v>
      </c>
      <c r="I3146" t="s">
        <v>127</v>
      </c>
      <c r="N3146" s="2"/>
    </row>
    <row r="3147" spans="1:14" x14ac:dyDescent="0.35">
      <c r="A3147" t="s">
        <v>572</v>
      </c>
      <c r="B3147" t="s">
        <v>277</v>
      </c>
      <c r="C3147" t="s">
        <v>276</v>
      </c>
      <c r="D3147" t="s">
        <v>100</v>
      </c>
      <c r="E3147" t="s">
        <v>122</v>
      </c>
      <c r="G3147" t="str">
        <f>[1]Chemicals!A174</f>
        <v xml:space="preserve">     BC</v>
      </c>
      <c r="H3147" s="4">
        <f ca="1">[1]Chemicals!P174</f>
        <v>2.5325374236378955</v>
      </c>
      <c r="I3147" t="s">
        <v>127</v>
      </c>
      <c r="N3147" s="2"/>
    </row>
    <row r="3148" spans="1:14" x14ac:dyDescent="0.35">
      <c r="A3148" t="s">
        <v>572</v>
      </c>
      <c r="B3148" t="s">
        <v>277</v>
      </c>
      <c r="C3148" t="s">
        <v>276</v>
      </c>
      <c r="D3148" t="s">
        <v>100</v>
      </c>
      <c r="E3148" t="s">
        <v>122</v>
      </c>
      <c r="G3148" t="str">
        <f>[1]Chemicals!A175</f>
        <v xml:space="preserve">     OC</v>
      </c>
      <c r="H3148" s="4">
        <f ca="1">[1]Chemicals!P175</f>
        <v>11.437005996090981</v>
      </c>
      <c r="I3148" t="s">
        <v>127</v>
      </c>
      <c r="N3148" s="2"/>
    </row>
    <row r="3149" spans="1:14" x14ac:dyDescent="0.35">
      <c r="A3149" t="s">
        <v>572</v>
      </c>
      <c r="B3149" t="s">
        <v>278</v>
      </c>
      <c r="C3149" t="s">
        <v>12</v>
      </c>
      <c r="D3149" t="s">
        <v>155</v>
      </c>
      <c r="E3149" t="s">
        <v>122</v>
      </c>
      <c r="G3149" t="str">
        <f>[1]Inputs!E1467</f>
        <v>Energy Use: mmBtu per ton</v>
      </c>
      <c r="H3149" s="4">
        <f>[1]Inputs!AU1467</f>
        <v>0</v>
      </c>
      <c r="N3149" s="2"/>
    </row>
    <row r="3150" spans="1:14" x14ac:dyDescent="0.35">
      <c r="A3150" t="s">
        <v>572</v>
      </c>
      <c r="B3150" t="s">
        <v>278</v>
      </c>
      <c r="C3150" t="s">
        <v>12</v>
      </c>
      <c r="D3150" t="s">
        <v>155</v>
      </c>
      <c r="E3150" t="s">
        <v>122</v>
      </c>
      <c r="G3150" t="str">
        <f>[1]Inputs!E1468</f>
        <v xml:space="preserve">    Total energy</v>
      </c>
      <c r="H3150" s="4">
        <f>[1]Inputs!AU1468</f>
        <v>18.158365390547626</v>
      </c>
      <c r="I3150" t="s">
        <v>125</v>
      </c>
      <c r="N3150" s="2"/>
    </row>
    <row r="3151" spans="1:14" x14ac:dyDescent="0.35">
      <c r="A3151" t="s">
        <v>572</v>
      </c>
      <c r="B3151" t="s">
        <v>278</v>
      </c>
      <c r="C3151" t="s">
        <v>12</v>
      </c>
      <c r="D3151" t="s">
        <v>155</v>
      </c>
      <c r="E3151" t="s">
        <v>122</v>
      </c>
      <c r="G3151" t="str">
        <f>[1]Inputs!E1469</f>
        <v xml:space="preserve">    Fossil fuels</v>
      </c>
      <c r="H3151" s="4">
        <f>[1]Inputs!AU1469</f>
        <v>16.029450613423386</v>
      </c>
      <c r="I3151" t="s">
        <v>125</v>
      </c>
      <c r="N3151" s="2"/>
    </row>
    <row r="3152" spans="1:14" x14ac:dyDescent="0.35">
      <c r="A3152" t="s">
        <v>572</v>
      </c>
      <c r="B3152" t="s">
        <v>278</v>
      </c>
      <c r="C3152" t="s">
        <v>12</v>
      </c>
      <c r="D3152" t="s">
        <v>155</v>
      </c>
      <c r="E3152" t="s">
        <v>122</v>
      </c>
      <c r="G3152" t="str">
        <f>[1]Inputs!E1470</f>
        <v xml:space="preserve">    Coal</v>
      </c>
      <c r="H3152" s="4">
        <f>[1]Inputs!AU1470</f>
        <v>3.622247367663848</v>
      </c>
      <c r="I3152" t="s">
        <v>125</v>
      </c>
      <c r="N3152" s="2"/>
    </row>
    <row r="3153" spans="1:14" x14ac:dyDescent="0.35">
      <c r="A3153" t="s">
        <v>572</v>
      </c>
      <c r="B3153" t="s">
        <v>278</v>
      </c>
      <c r="C3153" t="s">
        <v>12</v>
      </c>
      <c r="D3153" t="s">
        <v>155</v>
      </c>
      <c r="E3153" t="s">
        <v>122</v>
      </c>
      <c r="G3153" t="str">
        <f>[1]Inputs!E1471</f>
        <v xml:space="preserve">    Natural gas</v>
      </c>
      <c r="H3153" s="4">
        <f>[1]Inputs!AU1471</f>
        <v>12.295774367811985</v>
      </c>
      <c r="I3153" t="s">
        <v>125</v>
      </c>
      <c r="N3153" s="2"/>
    </row>
    <row r="3154" spans="1:14" x14ac:dyDescent="0.35">
      <c r="A3154" t="s">
        <v>572</v>
      </c>
      <c r="B3154" t="s">
        <v>278</v>
      </c>
      <c r="C3154" t="s">
        <v>12</v>
      </c>
      <c r="D3154" t="s">
        <v>155</v>
      </c>
      <c r="E3154" t="s">
        <v>122</v>
      </c>
      <c r="G3154" t="str">
        <f>[1]Inputs!E1472</f>
        <v xml:space="preserve">    Petroleum</v>
      </c>
      <c r="H3154" s="4">
        <f>[1]Inputs!AU1472</f>
        <v>0.11142887794755295</v>
      </c>
      <c r="I3154" t="s">
        <v>125</v>
      </c>
      <c r="N3154" s="2"/>
    </row>
    <row r="3155" spans="1:14" x14ac:dyDescent="0.35">
      <c r="A3155" t="s">
        <v>572</v>
      </c>
      <c r="B3155" t="s">
        <v>278</v>
      </c>
      <c r="C3155" t="s">
        <v>12</v>
      </c>
      <c r="D3155" t="s">
        <v>155</v>
      </c>
      <c r="E3155" t="s">
        <v>122</v>
      </c>
      <c r="G3155" t="str">
        <f>[1]Inputs!E1473</f>
        <v>Water consumption</v>
      </c>
      <c r="H3155" s="4">
        <f>[1]Inputs!AU1473</f>
        <v>883.03354364493896</v>
      </c>
      <c r="I3155" t="s">
        <v>182</v>
      </c>
      <c r="N3155" s="2"/>
    </row>
    <row r="3156" spans="1:14" x14ac:dyDescent="0.35">
      <c r="A3156" t="s">
        <v>572</v>
      </c>
      <c r="B3156" t="s">
        <v>278</v>
      </c>
      <c r="C3156" t="s">
        <v>12</v>
      </c>
      <c r="D3156" t="s">
        <v>155</v>
      </c>
      <c r="E3156" t="s">
        <v>122</v>
      </c>
      <c r="G3156" t="str">
        <f>[1]Inputs!E1474</f>
        <v>Total Emissions: grams per ton</v>
      </c>
      <c r="H3156" s="4">
        <f>[1]Inputs!AU1474</f>
        <v>0</v>
      </c>
      <c r="N3156" s="2"/>
    </row>
    <row r="3157" spans="1:14" x14ac:dyDescent="0.35">
      <c r="A3157" t="s">
        <v>572</v>
      </c>
      <c r="B3157" t="s">
        <v>278</v>
      </c>
      <c r="C3157" t="s">
        <v>12</v>
      </c>
      <c r="D3157" t="s">
        <v>155</v>
      </c>
      <c r="E3157" t="s">
        <v>122</v>
      </c>
      <c r="G3157" t="str">
        <f>[1]Inputs!E1475</f>
        <v xml:space="preserve">    VOC</v>
      </c>
      <c r="H3157" s="4">
        <f>[1]Inputs!AU1475</f>
        <v>171.68391470940617</v>
      </c>
      <c r="I3157" t="s">
        <v>127</v>
      </c>
      <c r="N3157" s="2"/>
    </row>
    <row r="3158" spans="1:14" x14ac:dyDescent="0.35">
      <c r="A3158" t="s">
        <v>572</v>
      </c>
      <c r="B3158" t="s">
        <v>278</v>
      </c>
      <c r="C3158" t="s">
        <v>12</v>
      </c>
      <c r="D3158" t="s">
        <v>155</v>
      </c>
      <c r="E3158" t="s">
        <v>122</v>
      </c>
      <c r="G3158" t="str">
        <f>[1]Inputs!E1476</f>
        <v xml:space="preserve">    CO</v>
      </c>
      <c r="H3158" s="4">
        <f>[1]Inputs!AU1476</f>
        <v>673.94284615934339</v>
      </c>
      <c r="I3158" t="s">
        <v>127</v>
      </c>
      <c r="N3158" s="2"/>
    </row>
    <row r="3159" spans="1:14" x14ac:dyDescent="0.35">
      <c r="A3159" t="s">
        <v>572</v>
      </c>
      <c r="B3159" t="s">
        <v>278</v>
      </c>
      <c r="C3159" t="s">
        <v>12</v>
      </c>
      <c r="D3159" t="s">
        <v>155</v>
      </c>
      <c r="E3159" t="s">
        <v>122</v>
      </c>
      <c r="G3159" t="str">
        <f>[1]Inputs!E1477</f>
        <v xml:space="preserve">    NOx</v>
      </c>
      <c r="H3159" s="4">
        <f>[1]Inputs!AU1477</f>
        <v>1036.458554420909</v>
      </c>
      <c r="I3159" t="s">
        <v>127</v>
      </c>
      <c r="N3159" s="2"/>
    </row>
    <row r="3160" spans="1:14" x14ac:dyDescent="0.35">
      <c r="A3160" t="s">
        <v>572</v>
      </c>
      <c r="B3160" t="s">
        <v>278</v>
      </c>
      <c r="C3160" t="s">
        <v>12</v>
      </c>
      <c r="D3160" t="s">
        <v>155</v>
      </c>
      <c r="E3160" t="s">
        <v>122</v>
      </c>
      <c r="G3160" t="str">
        <f>[1]Inputs!E1478</f>
        <v xml:space="preserve">    PM10</v>
      </c>
      <c r="H3160" s="4">
        <f>[1]Inputs!AU1478</f>
        <v>101.12878113027583</v>
      </c>
      <c r="I3160" t="s">
        <v>127</v>
      </c>
      <c r="N3160" s="2"/>
    </row>
    <row r="3161" spans="1:14" x14ac:dyDescent="0.35">
      <c r="A3161" t="s">
        <v>572</v>
      </c>
      <c r="B3161" t="s">
        <v>278</v>
      </c>
      <c r="C3161" t="s">
        <v>12</v>
      </c>
      <c r="D3161" t="s">
        <v>155</v>
      </c>
      <c r="E3161" t="s">
        <v>122</v>
      </c>
      <c r="G3161" t="str">
        <f>[1]Inputs!E1479</f>
        <v xml:space="preserve">    PM2.5</v>
      </c>
      <c r="H3161" s="4">
        <f>[1]Inputs!AU1479</f>
        <v>67.827485080558844</v>
      </c>
      <c r="I3161" t="s">
        <v>127</v>
      </c>
      <c r="N3161" s="2"/>
    </row>
    <row r="3162" spans="1:14" x14ac:dyDescent="0.35">
      <c r="A3162" t="s">
        <v>572</v>
      </c>
      <c r="B3162" t="s">
        <v>278</v>
      </c>
      <c r="C3162" t="s">
        <v>12</v>
      </c>
      <c r="D3162" t="s">
        <v>155</v>
      </c>
      <c r="E3162" t="s">
        <v>122</v>
      </c>
      <c r="G3162" t="str">
        <f>[1]Inputs!E1480</f>
        <v xml:space="preserve">    SOx</v>
      </c>
      <c r="H3162" s="4">
        <f>[1]Inputs!AU1480</f>
        <v>511.2714160045719</v>
      </c>
      <c r="I3162" t="s">
        <v>127</v>
      </c>
      <c r="N3162" s="2"/>
    </row>
    <row r="3163" spans="1:14" x14ac:dyDescent="0.35">
      <c r="A3163" t="s">
        <v>572</v>
      </c>
      <c r="B3163" t="s">
        <v>278</v>
      </c>
      <c r="C3163" t="s">
        <v>12</v>
      </c>
      <c r="D3163" t="s">
        <v>155</v>
      </c>
      <c r="E3163" t="s">
        <v>122</v>
      </c>
      <c r="G3163" t="str">
        <f>[1]Inputs!E1481</f>
        <v xml:space="preserve">    BC</v>
      </c>
      <c r="H3163" s="4">
        <f>[1]Inputs!AU1481</f>
        <v>6.7702109033372491</v>
      </c>
      <c r="I3163" t="s">
        <v>127</v>
      </c>
      <c r="N3163" s="2"/>
    </row>
    <row r="3164" spans="1:14" x14ac:dyDescent="0.35">
      <c r="A3164" t="s">
        <v>572</v>
      </c>
      <c r="B3164" t="s">
        <v>278</v>
      </c>
      <c r="C3164" t="s">
        <v>12</v>
      </c>
      <c r="D3164" t="s">
        <v>155</v>
      </c>
      <c r="E3164" t="s">
        <v>122</v>
      </c>
      <c r="G3164" t="str">
        <f>[1]Inputs!E1482</f>
        <v xml:space="preserve">    OC</v>
      </c>
      <c r="H3164" s="4">
        <f>[1]Inputs!AU1482</f>
        <v>22.046892090142244</v>
      </c>
      <c r="I3164" t="s">
        <v>127</v>
      </c>
      <c r="N3164" s="2"/>
    </row>
    <row r="3165" spans="1:14" x14ac:dyDescent="0.35">
      <c r="A3165" t="s">
        <v>572</v>
      </c>
      <c r="B3165" t="s">
        <v>278</v>
      </c>
      <c r="C3165" t="s">
        <v>12</v>
      </c>
      <c r="D3165" t="s">
        <v>155</v>
      </c>
      <c r="E3165" t="s">
        <v>122</v>
      </c>
      <c r="G3165" t="str">
        <f>[1]Inputs!E1483</f>
        <v xml:space="preserve">    CH4</v>
      </c>
      <c r="H3165" s="4">
        <f>[1]Inputs!AU1483</f>
        <v>2931.2338959832546</v>
      </c>
      <c r="I3165" t="s">
        <v>127</v>
      </c>
      <c r="N3165" s="2"/>
    </row>
    <row r="3166" spans="1:14" x14ac:dyDescent="0.35">
      <c r="A3166" t="s">
        <v>572</v>
      </c>
      <c r="B3166" t="s">
        <v>278</v>
      </c>
      <c r="C3166" t="s">
        <v>12</v>
      </c>
      <c r="D3166" t="s">
        <v>155</v>
      </c>
      <c r="E3166" t="s">
        <v>122</v>
      </c>
      <c r="G3166" t="str">
        <f>[1]Inputs!E1484</f>
        <v xml:space="preserve">    N2O</v>
      </c>
      <c r="H3166" s="4">
        <f>[1]Inputs!AU1484</f>
        <v>28.225714434723486</v>
      </c>
      <c r="I3166" t="s">
        <v>127</v>
      </c>
      <c r="N3166" s="2"/>
    </row>
    <row r="3167" spans="1:14" x14ac:dyDescent="0.35">
      <c r="A3167" t="s">
        <v>572</v>
      </c>
      <c r="B3167" t="s">
        <v>278</v>
      </c>
      <c r="C3167" t="s">
        <v>12</v>
      </c>
      <c r="D3167" t="s">
        <v>155</v>
      </c>
      <c r="E3167" t="s">
        <v>122</v>
      </c>
      <c r="G3167" t="str">
        <f>[1]Inputs!E1485</f>
        <v xml:space="preserve">    CO2</v>
      </c>
      <c r="H3167" s="4">
        <f>[1]Inputs!AU1485</f>
        <v>1100874.3376550267</v>
      </c>
      <c r="I3167" t="s">
        <v>127</v>
      </c>
      <c r="N3167" s="2"/>
    </row>
    <row r="3168" spans="1:14" x14ac:dyDescent="0.35">
      <c r="A3168" t="s">
        <v>572</v>
      </c>
      <c r="B3168" t="s">
        <v>278</v>
      </c>
      <c r="C3168" t="s">
        <v>12</v>
      </c>
      <c r="D3168" t="s">
        <v>155</v>
      </c>
      <c r="E3168" t="s">
        <v>122</v>
      </c>
      <c r="G3168" t="str">
        <f>[1]Inputs!E1486</f>
        <v xml:space="preserve">    CO2 (w/ C in VOC &amp; CO)</v>
      </c>
      <c r="H3168" s="4">
        <f>[1]Inputs!AU1486</f>
        <v>1102468.4722331692</v>
      </c>
      <c r="I3168" t="s">
        <v>127</v>
      </c>
      <c r="N3168" s="2"/>
    </row>
    <row r="3169" spans="1:14" x14ac:dyDescent="0.35">
      <c r="A3169" t="s">
        <v>572</v>
      </c>
      <c r="B3169" t="s">
        <v>278</v>
      </c>
      <c r="C3169" t="s">
        <v>12</v>
      </c>
      <c r="D3169" t="s">
        <v>155</v>
      </c>
      <c r="E3169" t="s">
        <v>122</v>
      </c>
      <c r="G3169" t="str">
        <f>[1]Inputs!E1487</f>
        <v xml:space="preserve">    GHGs</v>
      </c>
      <c r="H3169" s="4">
        <f>[1]Inputs!AU1487</f>
        <v>1197524.8623741497</v>
      </c>
      <c r="I3169" t="s">
        <v>127</v>
      </c>
      <c r="N3169" s="2"/>
    </row>
    <row r="3170" spans="1:14" x14ac:dyDescent="0.35">
      <c r="A3170" t="s">
        <v>572</v>
      </c>
      <c r="B3170" t="s">
        <v>278</v>
      </c>
      <c r="C3170" t="s">
        <v>12</v>
      </c>
      <c r="D3170" t="s">
        <v>155</v>
      </c>
      <c r="E3170" t="s">
        <v>122</v>
      </c>
      <c r="G3170" t="str">
        <f>[1]Inputs!E1488</f>
        <v>Urban Emissions: grams per ton</v>
      </c>
      <c r="H3170" s="4">
        <f>[1]Inputs!AU1488</f>
        <v>0</v>
      </c>
      <c r="N3170" s="2"/>
    </row>
    <row r="3171" spans="1:14" x14ac:dyDescent="0.35">
      <c r="A3171" t="s">
        <v>572</v>
      </c>
      <c r="B3171" t="s">
        <v>278</v>
      </c>
      <c r="C3171" t="s">
        <v>12</v>
      </c>
      <c r="D3171" t="s">
        <v>155</v>
      </c>
      <c r="E3171" t="s">
        <v>122</v>
      </c>
      <c r="G3171" t="str">
        <f>[1]Inputs!E1489</f>
        <v xml:space="preserve">    VOC</v>
      </c>
      <c r="H3171" s="4">
        <f>[1]Inputs!AU1489</f>
        <v>9.23838643994252</v>
      </c>
      <c r="I3171" t="s">
        <v>127</v>
      </c>
      <c r="N3171" s="2"/>
    </row>
    <row r="3172" spans="1:14" x14ac:dyDescent="0.35">
      <c r="A3172" t="s">
        <v>572</v>
      </c>
      <c r="B3172" t="s">
        <v>278</v>
      </c>
      <c r="C3172" t="s">
        <v>12</v>
      </c>
      <c r="D3172" t="s">
        <v>155</v>
      </c>
      <c r="E3172" t="s">
        <v>122</v>
      </c>
      <c r="G3172" t="str">
        <f>[1]Inputs!E1490</f>
        <v xml:space="preserve">    CO</v>
      </c>
      <c r="H3172" s="4">
        <f>[1]Inputs!AU1490</f>
        <v>80.751078654975174</v>
      </c>
      <c r="I3172" t="s">
        <v>127</v>
      </c>
      <c r="N3172" s="2"/>
    </row>
    <row r="3173" spans="1:14" x14ac:dyDescent="0.35">
      <c r="A3173" t="s">
        <v>572</v>
      </c>
      <c r="B3173" t="s">
        <v>278</v>
      </c>
      <c r="C3173" t="s">
        <v>12</v>
      </c>
      <c r="D3173" t="s">
        <v>155</v>
      </c>
      <c r="E3173" t="s">
        <v>122</v>
      </c>
      <c r="G3173" t="str">
        <f>[1]Inputs!E1491</f>
        <v xml:space="preserve">    NOx</v>
      </c>
      <c r="H3173" s="4">
        <f>[1]Inputs!AU1491</f>
        <v>152.04997190040581</v>
      </c>
      <c r="I3173" t="s">
        <v>127</v>
      </c>
      <c r="N3173" s="2"/>
    </row>
    <row r="3174" spans="1:14" x14ac:dyDescent="0.35">
      <c r="A3174" t="s">
        <v>572</v>
      </c>
      <c r="B3174" t="s">
        <v>278</v>
      </c>
      <c r="C3174" t="s">
        <v>12</v>
      </c>
      <c r="D3174" t="s">
        <v>155</v>
      </c>
      <c r="E3174" t="s">
        <v>122</v>
      </c>
      <c r="G3174" t="str">
        <f>[1]Inputs!E1492</f>
        <v xml:space="preserve">    PM10</v>
      </c>
      <c r="H3174" s="4">
        <f>[1]Inputs!AU1492</f>
        <v>14.482186252342268</v>
      </c>
      <c r="I3174" t="s">
        <v>127</v>
      </c>
      <c r="N3174" s="2"/>
    </row>
    <row r="3175" spans="1:14" x14ac:dyDescent="0.35">
      <c r="A3175" t="s">
        <v>572</v>
      </c>
      <c r="B3175" t="s">
        <v>278</v>
      </c>
      <c r="C3175" t="s">
        <v>12</v>
      </c>
      <c r="D3175" t="s">
        <v>155</v>
      </c>
      <c r="E3175" t="s">
        <v>122</v>
      </c>
      <c r="G3175" t="str">
        <f>[1]Inputs!E1493</f>
        <v xml:space="preserve">    PM2.5</v>
      </c>
      <c r="H3175" s="4">
        <f>[1]Inputs!AU1493</f>
        <v>12.013672692983315</v>
      </c>
      <c r="I3175" t="s">
        <v>127</v>
      </c>
      <c r="N3175" s="2"/>
    </row>
    <row r="3176" spans="1:14" x14ac:dyDescent="0.35">
      <c r="A3176" t="s">
        <v>572</v>
      </c>
      <c r="B3176" t="s">
        <v>278</v>
      </c>
      <c r="C3176" t="s">
        <v>12</v>
      </c>
      <c r="D3176" t="s">
        <v>155</v>
      </c>
      <c r="E3176" t="s">
        <v>122</v>
      </c>
      <c r="G3176" t="str">
        <f>[1]Inputs!E1494</f>
        <v xml:space="preserve">    SOx</v>
      </c>
      <c r="H3176" s="4">
        <f>[1]Inputs!AU1494</f>
        <v>133.92230206238952</v>
      </c>
      <c r="I3176" t="s">
        <v>127</v>
      </c>
      <c r="N3176" s="2"/>
    </row>
    <row r="3177" spans="1:14" x14ac:dyDescent="0.35">
      <c r="A3177" t="s">
        <v>572</v>
      </c>
      <c r="B3177" t="s">
        <v>278</v>
      </c>
      <c r="C3177" t="s">
        <v>12</v>
      </c>
      <c r="D3177" t="s">
        <v>155</v>
      </c>
      <c r="E3177" t="s">
        <v>122</v>
      </c>
      <c r="G3177" t="str">
        <f>[1]Inputs!E1495</f>
        <v xml:space="preserve">    BC</v>
      </c>
      <c r="H3177" s="4">
        <f>[1]Inputs!AU1495</f>
        <v>0.5610771241399779</v>
      </c>
      <c r="I3177" t="s">
        <v>127</v>
      </c>
      <c r="N3177" s="2"/>
    </row>
    <row r="3178" spans="1:14" x14ac:dyDescent="0.35">
      <c r="A3178" t="s">
        <v>572</v>
      </c>
      <c r="B3178" t="s">
        <v>278</v>
      </c>
      <c r="C3178" t="s">
        <v>12</v>
      </c>
      <c r="D3178" t="s">
        <v>155</v>
      </c>
      <c r="E3178" t="s">
        <v>122</v>
      </c>
      <c r="G3178" t="str">
        <f>[1]Inputs!E1496</f>
        <v xml:space="preserve">    OC</v>
      </c>
      <c r="H3178" s="4">
        <f>[1]Inputs!AU1496</f>
        <v>3.0245906632899517</v>
      </c>
      <c r="I3178" t="s">
        <v>127</v>
      </c>
      <c r="N3178" s="2"/>
    </row>
    <row r="3179" spans="1:14" x14ac:dyDescent="0.35">
      <c r="A3179" t="s">
        <v>572</v>
      </c>
      <c r="B3179" t="s">
        <v>278</v>
      </c>
      <c r="C3179" t="s">
        <v>12</v>
      </c>
      <c r="D3179" t="s">
        <v>155</v>
      </c>
      <c r="E3179" t="s">
        <v>122</v>
      </c>
      <c r="G3179" t="str">
        <f>[1]Inputs!E1497</f>
        <v>Other GHG Emissions</v>
      </c>
      <c r="H3179" s="4">
        <f>[1]Inputs!AU1497</f>
        <v>0</v>
      </c>
      <c r="I3179" t="s">
        <v>127</v>
      </c>
      <c r="N3179" s="2"/>
    </row>
    <row r="3180" spans="1:14" x14ac:dyDescent="0.35">
      <c r="A3180" t="s">
        <v>572</v>
      </c>
      <c r="B3180" t="s">
        <v>8</v>
      </c>
      <c r="C3180" t="s">
        <v>279</v>
      </c>
      <c r="D3180" t="s">
        <v>135</v>
      </c>
      <c r="E3180" t="s">
        <v>122</v>
      </c>
      <c r="G3180" t="str">
        <f>[1]Ag_Inputs!A100</f>
        <v>Energy Use: mmBtu/ton</v>
      </c>
      <c r="H3180" s="4"/>
      <c r="N3180" s="2"/>
    </row>
    <row r="3181" spans="1:14" x14ac:dyDescent="0.35">
      <c r="A3181" t="s">
        <v>572</v>
      </c>
      <c r="B3181" t="s">
        <v>8</v>
      </c>
      <c r="C3181" t="s">
        <v>279</v>
      </c>
      <c r="D3181" t="s">
        <v>135</v>
      </c>
      <c r="E3181" t="s">
        <v>122</v>
      </c>
      <c r="G3181" t="str">
        <f>[1]Ag_Inputs!A101</f>
        <v xml:space="preserve">     Total Energy</v>
      </c>
      <c r="H3181" s="4">
        <f ca="1">[1]Ag_Inputs!BC101</f>
        <v>4.2116742928051387</v>
      </c>
      <c r="I3181" t="s">
        <v>125</v>
      </c>
      <c r="N3181" s="2"/>
    </row>
    <row r="3182" spans="1:14" x14ac:dyDescent="0.35">
      <c r="A3182" t="s">
        <v>572</v>
      </c>
      <c r="B3182" t="s">
        <v>8</v>
      </c>
      <c r="C3182" t="s">
        <v>279</v>
      </c>
      <c r="D3182" t="s">
        <v>135</v>
      </c>
      <c r="E3182" t="s">
        <v>122</v>
      </c>
      <c r="G3182" t="str">
        <f>[1]Ag_Inputs!A102</f>
        <v xml:space="preserve">     Fossil fuels</v>
      </c>
      <c r="H3182" s="4">
        <f ca="1">[1]Ag_Inputs!BC102</f>
        <v>4.0913545808870397</v>
      </c>
      <c r="I3182" t="s">
        <v>125</v>
      </c>
      <c r="N3182" s="2"/>
    </row>
    <row r="3183" spans="1:14" x14ac:dyDescent="0.35">
      <c r="A3183" t="s">
        <v>572</v>
      </c>
      <c r="B3183" t="s">
        <v>8</v>
      </c>
      <c r="C3183" t="s">
        <v>279</v>
      </c>
      <c r="D3183" t="s">
        <v>135</v>
      </c>
      <c r="E3183" t="s">
        <v>122</v>
      </c>
      <c r="G3183" t="str">
        <f>[1]Ag_Inputs!A103</f>
        <v xml:space="preserve">     Coal</v>
      </c>
      <c r="H3183" s="4">
        <f ca="1">[1]Ag_Inputs!BC103</f>
        <v>3.453863180869492</v>
      </c>
      <c r="I3183" t="s">
        <v>125</v>
      </c>
      <c r="N3183" s="2"/>
    </row>
    <row r="3184" spans="1:14" x14ac:dyDescent="0.35">
      <c r="A3184" t="s">
        <v>572</v>
      </c>
      <c r="B3184" t="s">
        <v>8</v>
      </c>
      <c r="C3184" t="s">
        <v>279</v>
      </c>
      <c r="D3184" t="s">
        <v>135</v>
      </c>
      <c r="E3184" t="s">
        <v>122</v>
      </c>
      <c r="G3184" t="str">
        <f>[1]Ag_Inputs!A104</f>
        <v xml:space="preserve">     Natural gas</v>
      </c>
      <c r="H3184" s="4">
        <f ca="1">[1]Ag_Inputs!BC104</f>
        <v>0.42872328123115994</v>
      </c>
      <c r="I3184" t="s">
        <v>125</v>
      </c>
      <c r="N3184" s="2"/>
    </row>
    <row r="3185" spans="1:14" x14ac:dyDescent="0.35">
      <c r="A3185" t="s">
        <v>572</v>
      </c>
      <c r="B3185" t="s">
        <v>8</v>
      </c>
      <c r="C3185" t="s">
        <v>279</v>
      </c>
      <c r="D3185" t="s">
        <v>135</v>
      </c>
      <c r="E3185" t="s">
        <v>122</v>
      </c>
      <c r="G3185" t="str">
        <f>[1]Ag_Inputs!A105</f>
        <v xml:space="preserve">     Petroleum</v>
      </c>
      <c r="H3185" s="4">
        <f ca="1">[1]Ag_Inputs!BC105</f>
        <v>0.20876811878638696</v>
      </c>
      <c r="I3185" t="s">
        <v>125</v>
      </c>
      <c r="N3185" s="2"/>
    </row>
    <row r="3186" spans="1:14" x14ac:dyDescent="0.35">
      <c r="A3186" t="s">
        <v>572</v>
      </c>
      <c r="B3186" t="s">
        <v>8</v>
      </c>
      <c r="C3186" t="s">
        <v>279</v>
      </c>
      <c r="D3186" t="s">
        <v>135</v>
      </c>
      <c r="E3186" t="s">
        <v>122</v>
      </c>
      <c r="G3186" t="str">
        <f>[1]Ag_Inputs!A106</f>
        <v>Water consumption: gallon/ton</v>
      </c>
      <c r="H3186" s="4">
        <f ca="1">[1]Ag_Inputs!BC106</f>
        <v>1108.9137102365789</v>
      </c>
      <c r="I3186" t="s">
        <v>182</v>
      </c>
      <c r="N3186" s="2"/>
    </row>
    <row r="3187" spans="1:14" x14ac:dyDescent="0.35">
      <c r="A3187" t="s">
        <v>572</v>
      </c>
      <c r="B3187" t="s">
        <v>8</v>
      </c>
      <c r="C3187" t="s">
        <v>279</v>
      </c>
      <c r="D3187" t="s">
        <v>135</v>
      </c>
      <c r="E3187" t="s">
        <v>122</v>
      </c>
      <c r="G3187" t="str">
        <f>[1]Ag_Inputs!A107</f>
        <v>Total Emissions: grams/ton</v>
      </c>
      <c r="H3187" s="4"/>
      <c r="N3187" s="2"/>
    </row>
    <row r="3188" spans="1:14" x14ac:dyDescent="0.35">
      <c r="A3188" t="s">
        <v>572</v>
      </c>
      <c r="B3188" t="s">
        <v>8</v>
      </c>
      <c r="C3188" t="s">
        <v>279</v>
      </c>
      <c r="D3188" t="s">
        <v>135</v>
      </c>
      <c r="E3188" t="s">
        <v>122</v>
      </c>
      <c r="G3188" t="str">
        <f>[1]Ag_Inputs!A108</f>
        <v xml:space="preserve">     VOC</v>
      </c>
      <c r="H3188" s="4">
        <f ca="1">[1]Ag_Inputs!BC108</f>
        <v>89.408018656228563</v>
      </c>
      <c r="I3188" t="s">
        <v>127</v>
      </c>
      <c r="N3188" s="2"/>
    </row>
    <row r="3189" spans="1:14" x14ac:dyDescent="0.35">
      <c r="A3189" t="s">
        <v>572</v>
      </c>
      <c r="B3189" t="s">
        <v>8</v>
      </c>
      <c r="C3189" t="s">
        <v>279</v>
      </c>
      <c r="D3189" t="s">
        <v>135</v>
      </c>
      <c r="E3189" t="s">
        <v>122</v>
      </c>
      <c r="G3189" t="str">
        <f>[1]Ag_Inputs!A109</f>
        <v xml:space="preserve">     CO</v>
      </c>
      <c r="H3189" s="4">
        <f ca="1">[1]Ag_Inputs!BC109</f>
        <v>419.99858676718236</v>
      </c>
      <c r="I3189" t="s">
        <v>127</v>
      </c>
      <c r="N3189" s="2"/>
    </row>
    <row r="3190" spans="1:14" x14ac:dyDescent="0.35">
      <c r="A3190" t="s">
        <v>572</v>
      </c>
      <c r="B3190" t="s">
        <v>8</v>
      </c>
      <c r="C3190" t="s">
        <v>279</v>
      </c>
      <c r="D3190" t="s">
        <v>135</v>
      </c>
      <c r="E3190" t="s">
        <v>122</v>
      </c>
      <c r="G3190" t="str">
        <f>[1]Ag_Inputs!A110</f>
        <v xml:space="preserve">     NOx</v>
      </c>
      <c r="H3190" s="4">
        <f ca="1">[1]Ag_Inputs!BC110</f>
        <v>233.09721609973815</v>
      </c>
      <c r="I3190" t="s">
        <v>127</v>
      </c>
      <c r="N3190" s="2"/>
    </row>
    <row r="3191" spans="1:14" x14ac:dyDescent="0.35">
      <c r="A3191" t="s">
        <v>572</v>
      </c>
      <c r="B3191" t="s">
        <v>8</v>
      </c>
      <c r="C3191" t="s">
        <v>279</v>
      </c>
      <c r="D3191" t="s">
        <v>135</v>
      </c>
      <c r="E3191" t="s">
        <v>122</v>
      </c>
      <c r="G3191" t="str">
        <f>[1]Ag_Inputs!A111</f>
        <v xml:space="preserve">     PM10</v>
      </c>
      <c r="H3191" s="4">
        <f ca="1">[1]Ag_Inputs!BC111</f>
        <v>124.43516226428454</v>
      </c>
      <c r="I3191" t="s">
        <v>127</v>
      </c>
      <c r="N3191" s="2"/>
    </row>
    <row r="3192" spans="1:14" x14ac:dyDescent="0.35">
      <c r="A3192" t="s">
        <v>572</v>
      </c>
      <c r="B3192" t="s">
        <v>8</v>
      </c>
      <c r="C3192" t="s">
        <v>279</v>
      </c>
      <c r="D3192" t="s">
        <v>135</v>
      </c>
      <c r="E3192" t="s">
        <v>122</v>
      </c>
      <c r="G3192" t="str">
        <f>[1]Ag_Inputs!A112</f>
        <v xml:space="preserve">     PM2.5</v>
      </c>
      <c r="H3192" s="4">
        <f ca="1">[1]Ag_Inputs!BC112</f>
        <v>94.585825856863011</v>
      </c>
      <c r="I3192" t="s">
        <v>127</v>
      </c>
      <c r="N3192" s="2"/>
    </row>
    <row r="3193" spans="1:14" x14ac:dyDescent="0.35">
      <c r="A3193" t="s">
        <v>572</v>
      </c>
      <c r="B3193" t="s">
        <v>8</v>
      </c>
      <c r="C3193" t="s">
        <v>279</v>
      </c>
      <c r="D3193" t="s">
        <v>135</v>
      </c>
      <c r="E3193" t="s">
        <v>122</v>
      </c>
      <c r="G3193" t="str">
        <f>[1]Ag_Inputs!A113</f>
        <v xml:space="preserve">     SOx</v>
      </c>
      <c r="H3193" s="4">
        <f ca="1">[1]Ag_Inputs!BC113</f>
        <v>118.67156072775204</v>
      </c>
      <c r="I3193" t="s">
        <v>127</v>
      </c>
      <c r="N3193" s="2"/>
    </row>
    <row r="3194" spans="1:14" x14ac:dyDescent="0.35">
      <c r="A3194" t="s">
        <v>572</v>
      </c>
      <c r="B3194" t="s">
        <v>8</v>
      </c>
      <c r="C3194" t="s">
        <v>279</v>
      </c>
      <c r="D3194" t="s">
        <v>135</v>
      </c>
      <c r="E3194" t="s">
        <v>122</v>
      </c>
      <c r="G3194" t="str">
        <f>[1]Ag_Inputs!A114</f>
        <v xml:space="preserve">     BC</v>
      </c>
      <c r="H3194" s="4">
        <f ca="1">[1]Ag_Inputs!BC114</f>
        <v>7.7069074890667597</v>
      </c>
      <c r="I3194" t="s">
        <v>127</v>
      </c>
      <c r="N3194" s="2"/>
    </row>
    <row r="3195" spans="1:14" x14ac:dyDescent="0.35">
      <c r="A3195" t="s">
        <v>572</v>
      </c>
      <c r="B3195" t="s">
        <v>8</v>
      </c>
      <c r="C3195" t="s">
        <v>279</v>
      </c>
      <c r="D3195" t="s">
        <v>135</v>
      </c>
      <c r="E3195" t="s">
        <v>122</v>
      </c>
      <c r="G3195" t="str">
        <f>[1]Ag_Inputs!A115</f>
        <v xml:space="preserve">     OC</v>
      </c>
      <c r="H3195" s="4">
        <f ca="1">[1]Ag_Inputs!BC115</f>
        <v>14.789112137326908</v>
      </c>
      <c r="I3195" t="s">
        <v>127</v>
      </c>
      <c r="N3195" s="2"/>
    </row>
    <row r="3196" spans="1:14" x14ac:dyDescent="0.35">
      <c r="A3196" t="s">
        <v>572</v>
      </c>
      <c r="B3196" t="s">
        <v>8</v>
      </c>
      <c r="C3196" t="s">
        <v>279</v>
      </c>
      <c r="D3196" t="s">
        <v>135</v>
      </c>
      <c r="E3196" t="s">
        <v>122</v>
      </c>
      <c r="G3196" t="str">
        <f>[1]Ag_Inputs!A116</f>
        <v xml:space="preserve">     CH4</v>
      </c>
      <c r="H3196" s="4">
        <f ca="1">[1]Ag_Inputs!BC116</f>
        <v>602.9178878944607</v>
      </c>
      <c r="I3196" t="s">
        <v>127</v>
      </c>
      <c r="N3196" s="2"/>
    </row>
    <row r="3197" spans="1:14" x14ac:dyDescent="0.35">
      <c r="A3197" t="s">
        <v>572</v>
      </c>
      <c r="B3197" t="s">
        <v>8</v>
      </c>
      <c r="C3197" t="s">
        <v>279</v>
      </c>
      <c r="D3197" t="s">
        <v>135</v>
      </c>
      <c r="E3197" t="s">
        <v>122</v>
      </c>
      <c r="G3197" t="str">
        <f>[1]Ag_Inputs!A117</f>
        <v xml:space="preserve">     N2O</v>
      </c>
      <c r="H3197" s="4">
        <f ca="1">[1]Ag_Inputs!BC117</f>
        <v>0.9054461781814005</v>
      </c>
      <c r="I3197" t="s">
        <v>127</v>
      </c>
      <c r="N3197" s="2"/>
    </row>
    <row r="3198" spans="1:14" x14ac:dyDescent="0.35">
      <c r="A3198" t="s">
        <v>572</v>
      </c>
      <c r="B3198" t="s">
        <v>8</v>
      </c>
      <c r="C3198" t="s">
        <v>279</v>
      </c>
      <c r="D3198" t="s">
        <v>135</v>
      </c>
      <c r="E3198" t="s">
        <v>122</v>
      </c>
      <c r="G3198" t="str">
        <f>[1]Ag_Inputs!A118</f>
        <v xml:space="preserve">     CO2</v>
      </c>
      <c r="H3198" s="4">
        <f ca="1">[1]Ag_Inputs!BC118</f>
        <v>1135446.6163438333</v>
      </c>
      <c r="I3198" t="s">
        <v>127</v>
      </c>
      <c r="N3198" s="2"/>
    </row>
    <row r="3199" spans="1:14" x14ac:dyDescent="0.35">
      <c r="A3199" t="s">
        <v>572</v>
      </c>
      <c r="B3199" t="s">
        <v>8</v>
      </c>
      <c r="C3199" t="s">
        <v>279</v>
      </c>
      <c r="D3199" t="s">
        <v>135</v>
      </c>
      <c r="E3199" t="s">
        <v>122</v>
      </c>
      <c r="G3199" t="str">
        <f>[1]Ag_Inputs!A119</f>
        <v>Urban Emissions: grams/ton</v>
      </c>
      <c r="H3199" s="4"/>
      <c r="I3199" t="s">
        <v>127</v>
      </c>
      <c r="N3199" s="2"/>
    </row>
    <row r="3200" spans="1:14" x14ac:dyDescent="0.35">
      <c r="A3200" t="s">
        <v>572</v>
      </c>
      <c r="B3200" t="s">
        <v>8</v>
      </c>
      <c r="C3200" t="s">
        <v>279</v>
      </c>
      <c r="D3200" t="s">
        <v>135</v>
      </c>
      <c r="E3200" t="s">
        <v>122</v>
      </c>
      <c r="G3200" t="str">
        <f>[1]Ag_Inputs!A120</f>
        <v xml:space="preserve">     VOC</v>
      </c>
      <c r="H3200" s="4">
        <f ca="1">[1]Ag_Inputs!BC120</f>
        <v>0.92932732756894165</v>
      </c>
      <c r="I3200" t="s">
        <v>127</v>
      </c>
      <c r="N3200" s="2"/>
    </row>
    <row r="3201" spans="1:14" x14ac:dyDescent="0.35">
      <c r="A3201" t="s">
        <v>572</v>
      </c>
      <c r="B3201" t="s">
        <v>8</v>
      </c>
      <c r="C3201" t="s">
        <v>279</v>
      </c>
      <c r="D3201" t="s">
        <v>135</v>
      </c>
      <c r="E3201" t="s">
        <v>122</v>
      </c>
      <c r="G3201" t="str">
        <f>[1]Ag_Inputs!A121</f>
        <v xml:space="preserve">     CO</v>
      </c>
      <c r="H3201" s="4">
        <f ca="1">[1]Ag_Inputs!BC121</f>
        <v>2.5368465245418608</v>
      </c>
      <c r="I3201" t="s">
        <v>127</v>
      </c>
      <c r="N3201" s="2"/>
    </row>
    <row r="3202" spans="1:14" x14ac:dyDescent="0.35">
      <c r="A3202" t="s">
        <v>572</v>
      </c>
      <c r="B3202" t="s">
        <v>8</v>
      </c>
      <c r="C3202" t="s">
        <v>279</v>
      </c>
      <c r="D3202" t="s">
        <v>135</v>
      </c>
      <c r="E3202" t="s">
        <v>122</v>
      </c>
      <c r="G3202" t="str">
        <f>[1]Ag_Inputs!A122</f>
        <v xml:space="preserve">     NOx</v>
      </c>
      <c r="H3202" s="4">
        <f ca="1">[1]Ag_Inputs!BC122</f>
        <v>5.0607733471539937</v>
      </c>
      <c r="I3202" t="s">
        <v>127</v>
      </c>
      <c r="N3202" s="2"/>
    </row>
    <row r="3203" spans="1:14" x14ac:dyDescent="0.35">
      <c r="A3203" t="s">
        <v>572</v>
      </c>
      <c r="B3203" t="s">
        <v>8</v>
      </c>
      <c r="C3203" t="s">
        <v>279</v>
      </c>
      <c r="D3203" t="s">
        <v>135</v>
      </c>
      <c r="E3203" t="s">
        <v>122</v>
      </c>
      <c r="G3203" t="str">
        <f>[1]Ag_Inputs!A123</f>
        <v xml:space="preserve">     PM10</v>
      </c>
      <c r="H3203" s="4">
        <f ca="1">[1]Ag_Inputs!BC123</f>
        <v>0.44390140266291495</v>
      </c>
      <c r="I3203" t="s">
        <v>127</v>
      </c>
      <c r="N3203" s="2"/>
    </row>
    <row r="3204" spans="1:14" x14ac:dyDescent="0.35">
      <c r="A3204" t="s">
        <v>572</v>
      </c>
      <c r="B3204" t="s">
        <v>8</v>
      </c>
      <c r="C3204" t="s">
        <v>279</v>
      </c>
      <c r="D3204" t="s">
        <v>135</v>
      </c>
      <c r="E3204" t="s">
        <v>122</v>
      </c>
      <c r="G3204" t="str">
        <f>[1]Ag_Inputs!A124</f>
        <v xml:space="preserve">     PM2.5</v>
      </c>
      <c r="H3204" s="4">
        <f ca="1">[1]Ag_Inputs!BC124</f>
        <v>0.38442357777301289</v>
      </c>
      <c r="I3204" t="s">
        <v>127</v>
      </c>
      <c r="N3204" s="2"/>
    </row>
    <row r="3205" spans="1:14" x14ac:dyDescent="0.35">
      <c r="A3205" t="s">
        <v>572</v>
      </c>
      <c r="B3205" t="s">
        <v>8</v>
      </c>
      <c r="C3205" t="s">
        <v>279</v>
      </c>
      <c r="D3205" t="s">
        <v>135</v>
      </c>
      <c r="E3205" t="s">
        <v>122</v>
      </c>
      <c r="G3205" t="str">
        <f>[1]Ag_Inputs!A125</f>
        <v xml:space="preserve">     SOx</v>
      </c>
      <c r="H3205" s="4">
        <f ca="1">[1]Ag_Inputs!BC125</f>
        <v>2.606069977124942</v>
      </c>
      <c r="I3205" t="s">
        <v>127</v>
      </c>
      <c r="N3205" s="2"/>
    </row>
    <row r="3206" spans="1:14" x14ac:dyDescent="0.35">
      <c r="A3206" t="s">
        <v>572</v>
      </c>
      <c r="B3206" t="s">
        <v>8</v>
      </c>
      <c r="C3206" t="s">
        <v>279</v>
      </c>
      <c r="D3206" t="s">
        <v>135</v>
      </c>
      <c r="E3206" t="s">
        <v>122</v>
      </c>
      <c r="G3206" t="str">
        <f>[1]Ag_Inputs!A126</f>
        <v xml:space="preserve">     BC</v>
      </c>
      <c r="H3206" s="4">
        <f ca="1">[1]Ag_Inputs!BC126</f>
        <v>2.5468258911241794E-2</v>
      </c>
      <c r="I3206" t="s">
        <v>127</v>
      </c>
      <c r="N3206" s="2"/>
    </row>
    <row r="3207" spans="1:14" x14ac:dyDescent="0.35">
      <c r="A3207" t="s">
        <v>572</v>
      </c>
      <c r="B3207" t="s">
        <v>8</v>
      </c>
      <c r="C3207" t="s">
        <v>279</v>
      </c>
      <c r="D3207" t="s">
        <v>135</v>
      </c>
      <c r="E3207" t="s">
        <v>122</v>
      </c>
      <c r="G3207" t="str">
        <f>[1]Ag_Inputs!A127</f>
        <v xml:space="preserve">     OC</v>
      </c>
      <c r="H3207" s="4">
        <f ca="1">[1]Ag_Inputs!BC127</f>
        <v>0.12839163539804799</v>
      </c>
      <c r="I3207" t="s">
        <v>127</v>
      </c>
      <c r="N3207" s="2"/>
    </row>
    <row r="3208" spans="1:14" x14ac:dyDescent="0.35">
      <c r="A3208" t="s">
        <v>572</v>
      </c>
      <c r="B3208" t="s">
        <v>280</v>
      </c>
      <c r="C3208" t="s">
        <v>12</v>
      </c>
      <c r="D3208" t="s">
        <v>155</v>
      </c>
      <c r="E3208" t="s">
        <v>122</v>
      </c>
      <c r="G3208" t="str">
        <f>[1]Inputs!E1467</f>
        <v>Energy Use: mmBtu per ton</v>
      </c>
      <c r="H3208" s="4"/>
      <c r="J3208" t="s">
        <v>281</v>
      </c>
      <c r="N3208" s="2"/>
    </row>
    <row r="3209" spans="1:14" x14ac:dyDescent="0.35">
      <c r="A3209" t="s">
        <v>572</v>
      </c>
      <c r="B3209" t="s">
        <v>280</v>
      </c>
      <c r="C3209" t="s">
        <v>12</v>
      </c>
      <c r="D3209" t="s">
        <v>155</v>
      </c>
      <c r="E3209" t="s">
        <v>122</v>
      </c>
      <c r="G3209" t="str">
        <f>[1]Inputs!E1468</f>
        <v xml:space="preserve">    Total energy</v>
      </c>
      <c r="H3209" s="4">
        <f>[1]Inputs!AU1468</f>
        <v>18.158365390547626</v>
      </c>
      <c r="I3209" t="s">
        <v>125</v>
      </c>
      <c r="N3209" s="2"/>
    </row>
    <row r="3210" spans="1:14" x14ac:dyDescent="0.35">
      <c r="A3210" t="s">
        <v>572</v>
      </c>
      <c r="B3210" t="s">
        <v>280</v>
      </c>
      <c r="C3210" t="s">
        <v>12</v>
      </c>
      <c r="D3210" t="s">
        <v>155</v>
      </c>
      <c r="E3210" t="s">
        <v>122</v>
      </c>
      <c r="G3210" t="str">
        <f>[1]Inputs!E1469</f>
        <v xml:space="preserve">    Fossil fuels</v>
      </c>
      <c r="H3210" s="4">
        <f>[1]Inputs!AU1469</f>
        <v>16.029450613423386</v>
      </c>
      <c r="I3210" t="s">
        <v>125</v>
      </c>
      <c r="N3210" s="2"/>
    </row>
    <row r="3211" spans="1:14" x14ac:dyDescent="0.35">
      <c r="A3211" t="s">
        <v>572</v>
      </c>
      <c r="B3211" t="s">
        <v>280</v>
      </c>
      <c r="C3211" t="s">
        <v>12</v>
      </c>
      <c r="D3211" t="s">
        <v>155</v>
      </c>
      <c r="E3211" t="s">
        <v>122</v>
      </c>
      <c r="G3211" t="str">
        <f>[1]Inputs!E1470</f>
        <v xml:space="preserve">    Coal</v>
      </c>
      <c r="H3211" s="4">
        <f>[1]Inputs!AU1470</f>
        <v>3.622247367663848</v>
      </c>
      <c r="I3211" t="s">
        <v>125</v>
      </c>
      <c r="N3211" s="2"/>
    </row>
    <row r="3212" spans="1:14" x14ac:dyDescent="0.35">
      <c r="A3212" t="s">
        <v>572</v>
      </c>
      <c r="B3212" t="s">
        <v>280</v>
      </c>
      <c r="C3212" t="s">
        <v>12</v>
      </c>
      <c r="D3212" t="s">
        <v>155</v>
      </c>
      <c r="E3212" t="s">
        <v>122</v>
      </c>
      <c r="G3212" t="str">
        <f>[1]Inputs!E1471</f>
        <v xml:space="preserve">    Natural gas</v>
      </c>
      <c r="H3212" s="4">
        <f>[1]Inputs!AU1471</f>
        <v>12.295774367811985</v>
      </c>
      <c r="I3212" t="s">
        <v>125</v>
      </c>
      <c r="N3212" s="2"/>
    </row>
    <row r="3213" spans="1:14" x14ac:dyDescent="0.35">
      <c r="A3213" t="s">
        <v>572</v>
      </c>
      <c r="B3213" t="s">
        <v>280</v>
      </c>
      <c r="C3213" t="s">
        <v>12</v>
      </c>
      <c r="D3213" t="s">
        <v>155</v>
      </c>
      <c r="E3213" t="s">
        <v>122</v>
      </c>
      <c r="G3213" t="str">
        <f>[1]Inputs!E1472</f>
        <v xml:space="preserve">    Petroleum</v>
      </c>
      <c r="H3213" s="4">
        <f>[1]Inputs!AU1472</f>
        <v>0.11142887794755295</v>
      </c>
      <c r="I3213" t="s">
        <v>125</v>
      </c>
      <c r="N3213" s="2"/>
    </row>
    <row r="3214" spans="1:14" x14ac:dyDescent="0.35">
      <c r="A3214" t="s">
        <v>572</v>
      </c>
      <c r="B3214" t="s">
        <v>280</v>
      </c>
      <c r="C3214" t="s">
        <v>12</v>
      </c>
      <c r="D3214" t="s">
        <v>155</v>
      </c>
      <c r="E3214" t="s">
        <v>122</v>
      </c>
      <c r="G3214" t="str">
        <f>[1]Inputs!E1473</f>
        <v>Water consumption</v>
      </c>
      <c r="H3214" s="4">
        <f>[1]Inputs!AU1473</f>
        <v>883.03354364493896</v>
      </c>
      <c r="I3214" t="s">
        <v>182</v>
      </c>
      <c r="N3214" s="2"/>
    </row>
    <row r="3215" spans="1:14" x14ac:dyDescent="0.35">
      <c r="A3215" t="s">
        <v>572</v>
      </c>
      <c r="B3215" t="s">
        <v>280</v>
      </c>
      <c r="C3215" t="s">
        <v>12</v>
      </c>
      <c r="D3215" t="s">
        <v>155</v>
      </c>
      <c r="E3215" t="s">
        <v>122</v>
      </c>
      <c r="G3215" t="str">
        <f>[1]Inputs!E1474</f>
        <v>Total Emissions: grams per ton</v>
      </c>
      <c r="H3215" s="4"/>
      <c r="N3215" s="2"/>
    </row>
    <row r="3216" spans="1:14" x14ac:dyDescent="0.35">
      <c r="A3216" t="s">
        <v>572</v>
      </c>
      <c r="B3216" t="s">
        <v>280</v>
      </c>
      <c r="C3216" t="s">
        <v>12</v>
      </c>
      <c r="D3216" t="s">
        <v>155</v>
      </c>
      <c r="E3216" t="s">
        <v>122</v>
      </c>
      <c r="G3216" t="str">
        <f>[1]Inputs!E1475</f>
        <v xml:space="preserve">    VOC</v>
      </c>
      <c r="H3216" s="4">
        <f>[1]Inputs!AU1475</f>
        <v>171.68391470940617</v>
      </c>
      <c r="I3216" t="s">
        <v>127</v>
      </c>
      <c r="N3216" s="2"/>
    </row>
    <row r="3217" spans="1:14" x14ac:dyDescent="0.35">
      <c r="A3217" t="s">
        <v>572</v>
      </c>
      <c r="B3217" t="s">
        <v>280</v>
      </c>
      <c r="C3217" t="s">
        <v>12</v>
      </c>
      <c r="D3217" t="s">
        <v>155</v>
      </c>
      <c r="E3217" t="s">
        <v>122</v>
      </c>
      <c r="G3217" t="str">
        <f>[1]Inputs!E1476</f>
        <v xml:space="preserve">    CO</v>
      </c>
      <c r="H3217" s="4">
        <f>[1]Inputs!AU1476</f>
        <v>673.94284615934339</v>
      </c>
      <c r="I3217" t="s">
        <v>127</v>
      </c>
      <c r="N3217" s="2"/>
    </row>
    <row r="3218" spans="1:14" x14ac:dyDescent="0.35">
      <c r="A3218" t="s">
        <v>572</v>
      </c>
      <c r="B3218" t="s">
        <v>280</v>
      </c>
      <c r="C3218" t="s">
        <v>12</v>
      </c>
      <c r="D3218" t="s">
        <v>155</v>
      </c>
      <c r="E3218" t="s">
        <v>122</v>
      </c>
      <c r="G3218" t="str">
        <f>[1]Inputs!E1477</f>
        <v xml:space="preserve">    NOx</v>
      </c>
      <c r="H3218" s="4">
        <f>[1]Inputs!AU1477</f>
        <v>1036.458554420909</v>
      </c>
      <c r="I3218" t="s">
        <v>127</v>
      </c>
      <c r="N3218" s="2"/>
    </row>
    <row r="3219" spans="1:14" x14ac:dyDescent="0.35">
      <c r="A3219" t="s">
        <v>572</v>
      </c>
      <c r="B3219" t="s">
        <v>280</v>
      </c>
      <c r="C3219" t="s">
        <v>12</v>
      </c>
      <c r="D3219" t="s">
        <v>155</v>
      </c>
      <c r="E3219" t="s">
        <v>122</v>
      </c>
      <c r="G3219" t="str">
        <f>[1]Inputs!E1478</f>
        <v xml:space="preserve">    PM10</v>
      </c>
      <c r="H3219" s="4">
        <f>[1]Inputs!AU1478</f>
        <v>101.12878113027583</v>
      </c>
      <c r="I3219" t="s">
        <v>127</v>
      </c>
      <c r="N3219" s="2"/>
    </row>
    <row r="3220" spans="1:14" x14ac:dyDescent="0.35">
      <c r="A3220" t="s">
        <v>572</v>
      </c>
      <c r="B3220" t="s">
        <v>280</v>
      </c>
      <c r="C3220" t="s">
        <v>12</v>
      </c>
      <c r="D3220" t="s">
        <v>155</v>
      </c>
      <c r="E3220" t="s">
        <v>122</v>
      </c>
      <c r="G3220" t="str">
        <f>[1]Inputs!E1479</f>
        <v xml:space="preserve">    PM2.5</v>
      </c>
      <c r="H3220" s="4">
        <f>[1]Inputs!AU1479</f>
        <v>67.827485080558844</v>
      </c>
      <c r="I3220" t="s">
        <v>127</v>
      </c>
      <c r="N3220" s="2"/>
    </row>
    <row r="3221" spans="1:14" x14ac:dyDescent="0.35">
      <c r="A3221" t="s">
        <v>572</v>
      </c>
      <c r="B3221" t="s">
        <v>280</v>
      </c>
      <c r="C3221" t="s">
        <v>12</v>
      </c>
      <c r="D3221" t="s">
        <v>155</v>
      </c>
      <c r="E3221" t="s">
        <v>122</v>
      </c>
      <c r="G3221" t="str">
        <f>[1]Inputs!E1480</f>
        <v xml:space="preserve">    SOx</v>
      </c>
      <c r="H3221" s="4">
        <f>[1]Inputs!AU1480</f>
        <v>511.2714160045719</v>
      </c>
      <c r="I3221" t="s">
        <v>127</v>
      </c>
      <c r="N3221" s="2"/>
    </row>
    <row r="3222" spans="1:14" x14ac:dyDescent="0.35">
      <c r="A3222" t="s">
        <v>572</v>
      </c>
      <c r="B3222" t="s">
        <v>280</v>
      </c>
      <c r="C3222" t="s">
        <v>12</v>
      </c>
      <c r="D3222" t="s">
        <v>155</v>
      </c>
      <c r="E3222" t="s">
        <v>122</v>
      </c>
      <c r="G3222" t="str">
        <f>[1]Inputs!E1481</f>
        <v xml:space="preserve">    BC</v>
      </c>
      <c r="H3222" s="4">
        <f>[1]Inputs!AU1481</f>
        <v>6.7702109033372491</v>
      </c>
      <c r="I3222" t="s">
        <v>127</v>
      </c>
      <c r="N3222" s="2"/>
    </row>
    <row r="3223" spans="1:14" x14ac:dyDescent="0.35">
      <c r="A3223" t="s">
        <v>572</v>
      </c>
      <c r="B3223" t="s">
        <v>280</v>
      </c>
      <c r="C3223" t="s">
        <v>12</v>
      </c>
      <c r="D3223" t="s">
        <v>155</v>
      </c>
      <c r="E3223" t="s">
        <v>122</v>
      </c>
      <c r="G3223" t="str">
        <f>[1]Inputs!E1482</f>
        <v xml:space="preserve">    OC</v>
      </c>
      <c r="H3223" s="4">
        <f>[1]Inputs!AU1482</f>
        <v>22.046892090142244</v>
      </c>
      <c r="I3223" t="s">
        <v>127</v>
      </c>
      <c r="N3223" s="2"/>
    </row>
    <row r="3224" spans="1:14" x14ac:dyDescent="0.35">
      <c r="A3224" t="s">
        <v>572</v>
      </c>
      <c r="B3224" t="s">
        <v>280</v>
      </c>
      <c r="C3224" t="s">
        <v>12</v>
      </c>
      <c r="D3224" t="s">
        <v>155</v>
      </c>
      <c r="E3224" t="s">
        <v>122</v>
      </c>
      <c r="G3224" t="str">
        <f>[1]Inputs!E1483</f>
        <v xml:space="preserve">    CH4</v>
      </c>
      <c r="H3224" s="4">
        <f>[1]Inputs!AU1483</f>
        <v>2931.2338959832546</v>
      </c>
      <c r="I3224" t="s">
        <v>127</v>
      </c>
      <c r="N3224" s="2"/>
    </row>
    <row r="3225" spans="1:14" x14ac:dyDescent="0.35">
      <c r="A3225" t="s">
        <v>572</v>
      </c>
      <c r="B3225" t="s">
        <v>280</v>
      </c>
      <c r="C3225" t="s">
        <v>12</v>
      </c>
      <c r="D3225" t="s">
        <v>155</v>
      </c>
      <c r="E3225" t="s">
        <v>122</v>
      </c>
      <c r="G3225" t="str">
        <f>[1]Inputs!E1484</f>
        <v xml:space="preserve">    N2O</v>
      </c>
      <c r="H3225" s="4">
        <f>[1]Inputs!AU1484</f>
        <v>28.225714434723486</v>
      </c>
      <c r="I3225" t="s">
        <v>127</v>
      </c>
      <c r="N3225" s="2"/>
    </row>
    <row r="3226" spans="1:14" x14ac:dyDescent="0.35">
      <c r="A3226" t="s">
        <v>572</v>
      </c>
      <c r="B3226" t="s">
        <v>280</v>
      </c>
      <c r="C3226" t="s">
        <v>12</v>
      </c>
      <c r="D3226" t="s">
        <v>155</v>
      </c>
      <c r="E3226" t="s">
        <v>122</v>
      </c>
      <c r="G3226" t="str">
        <f>[1]Inputs!E1485</f>
        <v xml:space="preserve">    CO2</v>
      </c>
      <c r="H3226" s="4">
        <f>[1]Inputs!AU1485</f>
        <v>1100874.3376550267</v>
      </c>
      <c r="I3226" t="s">
        <v>127</v>
      </c>
      <c r="N3226" s="2"/>
    </row>
    <row r="3227" spans="1:14" x14ac:dyDescent="0.35">
      <c r="A3227" t="s">
        <v>572</v>
      </c>
      <c r="B3227" t="s">
        <v>280</v>
      </c>
      <c r="C3227" t="s">
        <v>12</v>
      </c>
      <c r="D3227" t="s">
        <v>155</v>
      </c>
      <c r="E3227" t="s">
        <v>122</v>
      </c>
      <c r="G3227" t="str">
        <f>[1]Inputs!E1486</f>
        <v xml:space="preserve">    CO2 (w/ C in VOC &amp; CO)</v>
      </c>
      <c r="H3227" s="4">
        <f>[1]Inputs!AU1486</f>
        <v>1102468.4722331692</v>
      </c>
      <c r="I3227" t="s">
        <v>127</v>
      </c>
      <c r="N3227" s="2"/>
    </row>
    <row r="3228" spans="1:14" x14ac:dyDescent="0.35">
      <c r="A3228" t="s">
        <v>572</v>
      </c>
      <c r="B3228" t="s">
        <v>280</v>
      </c>
      <c r="C3228" t="s">
        <v>12</v>
      </c>
      <c r="D3228" t="s">
        <v>155</v>
      </c>
      <c r="E3228" t="s">
        <v>122</v>
      </c>
      <c r="G3228" t="str">
        <f>[1]Inputs!E1487</f>
        <v xml:space="preserve">    GHGs</v>
      </c>
      <c r="H3228" s="4">
        <f>[1]Inputs!AU1487</f>
        <v>1197524.8623741497</v>
      </c>
      <c r="I3228" t="s">
        <v>127</v>
      </c>
      <c r="N3228" s="2"/>
    </row>
    <row r="3229" spans="1:14" x14ac:dyDescent="0.35">
      <c r="A3229" t="s">
        <v>572</v>
      </c>
      <c r="B3229" t="s">
        <v>280</v>
      </c>
      <c r="C3229" t="s">
        <v>12</v>
      </c>
      <c r="D3229" t="s">
        <v>155</v>
      </c>
      <c r="E3229" t="s">
        <v>122</v>
      </c>
      <c r="G3229" t="str">
        <f>[1]Inputs!E1488</f>
        <v>Urban Emissions: grams per ton</v>
      </c>
      <c r="H3229" s="4"/>
      <c r="N3229" s="2"/>
    </row>
    <row r="3230" spans="1:14" x14ac:dyDescent="0.35">
      <c r="A3230" t="s">
        <v>572</v>
      </c>
      <c r="B3230" t="s">
        <v>280</v>
      </c>
      <c r="C3230" t="s">
        <v>12</v>
      </c>
      <c r="D3230" t="s">
        <v>155</v>
      </c>
      <c r="E3230" t="s">
        <v>122</v>
      </c>
      <c r="G3230" t="str">
        <f>[1]Inputs!E1489</f>
        <v xml:space="preserve">    VOC</v>
      </c>
      <c r="H3230" s="4">
        <f>[1]Inputs!AU1489</f>
        <v>9.23838643994252</v>
      </c>
      <c r="I3230" t="s">
        <v>127</v>
      </c>
      <c r="N3230" s="2"/>
    </row>
    <row r="3231" spans="1:14" x14ac:dyDescent="0.35">
      <c r="A3231" t="s">
        <v>572</v>
      </c>
      <c r="B3231" t="s">
        <v>280</v>
      </c>
      <c r="C3231" t="s">
        <v>12</v>
      </c>
      <c r="D3231" t="s">
        <v>155</v>
      </c>
      <c r="E3231" t="s">
        <v>122</v>
      </c>
      <c r="G3231" t="str">
        <f>[1]Inputs!E1490</f>
        <v xml:space="preserve">    CO</v>
      </c>
      <c r="H3231" s="4">
        <f>[1]Inputs!AU1490</f>
        <v>80.751078654975174</v>
      </c>
      <c r="I3231" t="s">
        <v>127</v>
      </c>
      <c r="N3231" s="2"/>
    </row>
    <row r="3232" spans="1:14" x14ac:dyDescent="0.35">
      <c r="A3232" t="s">
        <v>572</v>
      </c>
      <c r="B3232" t="s">
        <v>280</v>
      </c>
      <c r="C3232" t="s">
        <v>12</v>
      </c>
      <c r="D3232" t="s">
        <v>155</v>
      </c>
      <c r="E3232" t="s">
        <v>122</v>
      </c>
      <c r="G3232" t="str">
        <f>[1]Inputs!E1491</f>
        <v xml:space="preserve">    NOx</v>
      </c>
      <c r="H3232" s="4">
        <f>[1]Inputs!AU1491</f>
        <v>152.04997190040581</v>
      </c>
      <c r="I3232" t="s">
        <v>127</v>
      </c>
      <c r="N3232" s="2"/>
    </row>
    <row r="3233" spans="1:14" x14ac:dyDescent="0.35">
      <c r="A3233" t="s">
        <v>572</v>
      </c>
      <c r="B3233" t="s">
        <v>280</v>
      </c>
      <c r="C3233" t="s">
        <v>12</v>
      </c>
      <c r="D3233" t="s">
        <v>155</v>
      </c>
      <c r="E3233" t="s">
        <v>122</v>
      </c>
      <c r="G3233" t="str">
        <f>[1]Inputs!E1492</f>
        <v xml:space="preserve">    PM10</v>
      </c>
      <c r="H3233" s="4">
        <f>[1]Inputs!AU1492</f>
        <v>14.482186252342268</v>
      </c>
      <c r="I3233" t="s">
        <v>127</v>
      </c>
      <c r="N3233" s="2"/>
    </row>
    <row r="3234" spans="1:14" x14ac:dyDescent="0.35">
      <c r="A3234" t="s">
        <v>572</v>
      </c>
      <c r="B3234" t="s">
        <v>280</v>
      </c>
      <c r="C3234" t="s">
        <v>12</v>
      </c>
      <c r="D3234" t="s">
        <v>155</v>
      </c>
      <c r="E3234" t="s">
        <v>122</v>
      </c>
      <c r="G3234" t="str">
        <f>[1]Inputs!E1493</f>
        <v xml:space="preserve">    PM2.5</v>
      </c>
      <c r="H3234" s="4">
        <f>[1]Inputs!AU1493</f>
        <v>12.013672692983315</v>
      </c>
      <c r="I3234" t="s">
        <v>127</v>
      </c>
      <c r="N3234" s="2"/>
    </row>
    <row r="3235" spans="1:14" x14ac:dyDescent="0.35">
      <c r="A3235" t="s">
        <v>572</v>
      </c>
      <c r="B3235" t="s">
        <v>280</v>
      </c>
      <c r="C3235" t="s">
        <v>12</v>
      </c>
      <c r="D3235" t="s">
        <v>155</v>
      </c>
      <c r="E3235" t="s">
        <v>122</v>
      </c>
      <c r="G3235" t="str">
        <f>[1]Inputs!E1494</f>
        <v xml:space="preserve">    SOx</v>
      </c>
      <c r="H3235" s="4">
        <f>[1]Inputs!AU1494</f>
        <v>133.92230206238952</v>
      </c>
      <c r="I3235" t="s">
        <v>127</v>
      </c>
      <c r="N3235" s="2"/>
    </row>
    <row r="3236" spans="1:14" x14ac:dyDescent="0.35">
      <c r="A3236" t="s">
        <v>572</v>
      </c>
      <c r="B3236" t="s">
        <v>280</v>
      </c>
      <c r="C3236" t="s">
        <v>12</v>
      </c>
      <c r="D3236" t="s">
        <v>155</v>
      </c>
      <c r="E3236" t="s">
        <v>122</v>
      </c>
      <c r="G3236" t="str">
        <f>[1]Inputs!E1495</f>
        <v xml:space="preserve">    BC</v>
      </c>
      <c r="H3236" s="4">
        <f>[1]Inputs!AU1495</f>
        <v>0.5610771241399779</v>
      </c>
      <c r="I3236" t="s">
        <v>127</v>
      </c>
      <c r="N3236" s="2"/>
    </row>
    <row r="3237" spans="1:14" x14ac:dyDescent="0.35">
      <c r="A3237" t="s">
        <v>572</v>
      </c>
      <c r="B3237" t="s">
        <v>280</v>
      </c>
      <c r="C3237" t="s">
        <v>12</v>
      </c>
      <c r="D3237" t="s">
        <v>155</v>
      </c>
      <c r="E3237" t="s">
        <v>122</v>
      </c>
      <c r="G3237" t="str">
        <f>[1]Inputs!E1496</f>
        <v xml:space="preserve">    OC</v>
      </c>
      <c r="H3237" s="4">
        <f>[1]Inputs!AU1496</f>
        <v>3.0245906632899517</v>
      </c>
      <c r="I3237" t="s">
        <v>127</v>
      </c>
      <c r="N3237" s="2"/>
    </row>
    <row r="3238" spans="1:14" x14ac:dyDescent="0.35">
      <c r="A3238" t="s">
        <v>572</v>
      </c>
      <c r="B3238" t="s">
        <v>280</v>
      </c>
      <c r="C3238" t="s">
        <v>12</v>
      </c>
      <c r="D3238" t="s">
        <v>155</v>
      </c>
      <c r="E3238" t="s">
        <v>122</v>
      </c>
      <c r="G3238" t="str">
        <f>[1]Inputs!E1497</f>
        <v>Other GHG Emissions</v>
      </c>
      <c r="H3238" s="4">
        <f>[1]Inputs!AU1497</f>
        <v>0</v>
      </c>
      <c r="I3238" t="s">
        <v>127</v>
      </c>
      <c r="N3238" s="2"/>
    </row>
    <row r="3239" spans="1:14" x14ac:dyDescent="0.35">
      <c r="A3239" t="s">
        <v>572</v>
      </c>
      <c r="B3239" t="s">
        <v>283</v>
      </c>
      <c r="C3239" t="s">
        <v>250</v>
      </c>
      <c r="D3239" t="s">
        <v>16</v>
      </c>
      <c r="E3239" t="s">
        <v>122</v>
      </c>
      <c r="G3239" t="str">
        <f>[1]Catalyst!A133</f>
        <v>Energy Use: mmBtu/ton of product</v>
      </c>
      <c r="H3239" s="4">
        <f>[1]Catalyst!V133</f>
        <v>0</v>
      </c>
      <c r="J3239" t="s">
        <v>161</v>
      </c>
      <c r="N3239" s="2"/>
    </row>
    <row r="3240" spans="1:14" x14ac:dyDescent="0.35">
      <c r="A3240" t="s">
        <v>572</v>
      </c>
      <c r="B3240" t="s">
        <v>283</v>
      </c>
      <c r="C3240" t="s">
        <v>250</v>
      </c>
      <c r="D3240" t="s">
        <v>16</v>
      </c>
      <c r="E3240" t="s">
        <v>122</v>
      </c>
      <c r="G3240" t="str">
        <f>[1]Catalyst!A134</f>
        <v xml:space="preserve">     Total Energy</v>
      </c>
      <c r="H3240" s="4">
        <f ca="1">[1]Catalyst!V134</f>
        <v>98.925498680396998</v>
      </c>
      <c r="I3240" t="s">
        <v>125</v>
      </c>
      <c r="N3240" s="2"/>
    </row>
    <row r="3241" spans="1:14" x14ac:dyDescent="0.35">
      <c r="A3241" t="s">
        <v>572</v>
      </c>
      <c r="B3241" t="s">
        <v>283</v>
      </c>
      <c r="C3241" t="s">
        <v>250</v>
      </c>
      <c r="D3241" t="s">
        <v>16</v>
      </c>
      <c r="E3241" t="s">
        <v>122</v>
      </c>
      <c r="G3241" t="str">
        <f>[1]Catalyst!A135</f>
        <v xml:space="preserve">     Fossil Fuels</v>
      </c>
      <c r="H3241" s="4">
        <f ca="1">[1]Catalyst!V135</f>
        <v>95.140424472383984</v>
      </c>
      <c r="I3241" t="s">
        <v>125</v>
      </c>
      <c r="N3241" s="2"/>
    </row>
    <row r="3242" spans="1:14" x14ac:dyDescent="0.35">
      <c r="A3242" t="s">
        <v>572</v>
      </c>
      <c r="B3242" t="s">
        <v>283</v>
      </c>
      <c r="C3242" t="s">
        <v>250</v>
      </c>
      <c r="D3242" t="s">
        <v>16</v>
      </c>
      <c r="E3242" t="s">
        <v>122</v>
      </c>
      <c r="G3242" t="str">
        <f>[1]Catalyst!A136</f>
        <v xml:space="preserve">     Coal</v>
      </c>
      <c r="H3242" s="4">
        <f ca="1">[1]Catalyst!V136</f>
        <v>8.7041045524808229</v>
      </c>
      <c r="I3242" t="s">
        <v>125</v>
      </c>
      <c r="N3242" s="2"/>
    </row>
    <row r="3243" spans="1:14" x14ac:dyDescent="0.35">
      <c r="A3243" t="s">
        <v>572</v>
      </c>
      <c r="B3243" t="s">
        <v>283</v>
      </c>
      <c r="C3243" t="s">
        <v>250</v>
      </c>
      <c r="D3243" t="s">
        <v>16</v>
      </c>
      <c r="E3243" t="s">
        <v>122</v>
      </c>
      <c r="G3243" t="str">
        <f>[1]Catalyst!A137</f>
        <v xml:space="preserve">     Natural Gas</v>
      </c>
      <c r="H3243" s="4">
        <f ca="1">[1]Catalyst!V137</f>
        <v>82.740549131925107</v>
      </c>
      <c r="I3243" t="s">
        <v>125</v>
      </c>
      <c r="N3243" s="2"/>
    </row>
    <row r="3244" spans="1:14" x14ac:dyDescent="0.35">
      <c r="A3244" t="s">
        <v>572</v>
      </c>
      <c r="B3244" t="s">
        <v>283</v>
      </c>
      <c r="C3244" t="s">
        <v>250</v>
      </c>
      <c r="D3244" t="s">
        <v>16</v>
      </c>
      <c r="E3244" t="s">
        <v>122</v>
      </c>
      <c r="G3244" t="str">
        <f>[1]Catalyst!A138</f>
        <v xml:space="preserve">     Petroleum</v>
      </c>
      <c r="H3244" s="4">
        <f ca="1">[1]Catalyst!V138</f>
        <v>3.6957707879780579</v>
      </c>
      <c r="I3244" t="s">
        <v>125</v>
      </c>
      <c r="N3244" s="2"/>
    </row>
    <row r="3245" spans="1:14" x14ac:dyDescent="0.35">
      <c r="A3245" t="s">
        <v>572</v>
      </c>
      <c r="B3245" t="s">
        <v>283</v>
      </c>
      <c r="C3245" t="s">
        <v>250</v>
      </c>
      <c r="D3245" t="s">
        <v>16</v>
      </c>
      <c r="E3245" t="s">
        <v>122</v>
      </c>
      <c r="G3245" t="str">
        <f>[1]Catalyst!A139</f>
        <v>Water consumption, gallons/ton</v>
      </c>
      <c r="H3245" s="4">
        <f ca="1">[1]Catalyst!V139</f>
        <v>2848.0286462711556</v>
      </c>
      <c r="I3245" t="s">
        <v>136</v>
      </c>
      <c r="N3245" s="2"/>
    </row>
    <row r="3246" spans="1:14" x14ac:dyDescent="0.35">
      <c r="A3246" t="s">
        <v>572</v>
      </c>
      <c r="B3246" t="s">
        <v>283</v>
      </c>
      <c r="C3246" t="s">
        <v>250</v>
      </c>
      <c r="D3246" t="s">
        <v>16</v>
      </c>
      <c r="E3246" t="s">
        <v>122</v>
      </c>
      <c r="G3246" t="str">
        <f>[1]Catalyst!A140</f>
        <v>Total Emissions: grams/ton</v>
      </c>
      <c r="H3246" s="4">
        <f>[1]Catalyst!V140</f>
        <v>0</v>
      </c>
      <c r="N3246" s="2"/>
    </row>
    <row r="3247" spans="1:14" x14ac:dyDescent="0.35">
      <c r="A3247" t="s">
        <v>572</v>
      </c>
      <c r="B3247" t="s">
        <v>283</v>
      </c>
      <c r="C3247" t="s">
        <v>250</v>
      </c>
      <c r="D3247" t="s">
        <v>16</v>
      </c>
      <c r="E3247" t="s">
        <v>122</v>
      </c>
      <c r="G3247" t="str">
        <f>[1]Catalyst!A141</f>
        <v xml:space="preserve">     VOC</v>
      </c>
      <c r="H3247" s="4">
        <f ca="1">[1]Catalyst!V141</f>
        <v>1399.9311937435468</v>
      </c>
      <c r="I3247" t="s">
        <v>127</v>
      </c>
      <c r="N3247" s="2"/>
    </row>
    <row r="3248" spans="1:14" x14ac:dyDescent="0.35">
      <c r="A3248" t="s">
        <v>572</v>
      </c>
      <c r="B3248" t="s">
        <v>283</v>
      </c>
      <c r="C3248" t="s">
        <v>250</v>
      </c>
      <c r="D3248" t="s">
        <v>16</v>
      </c>
      <c r="E3248" t="s">
        <v>122</v>
      </c>
      <c r="G3248" t="str">
        <f>[1]Catalyst!A142</f>
        <v xml:space="preserve">     CO</v>
      </c>
      <c r="H3248" s="4">
        <f ca="1">[1]Catalyst!V142</f>
        <v>4938.2127099495683</v>
      </c>
      <c r="I3248" t="s">
        <v>127</v>
      </c>
      <c r="N3248" s="2"/>
    </row>
    <row r="3249" spans="1:14" x14ac:dyDescent="0.35">
      <c r="A3249" t="s">
        <v>572</v>
      </c>
      <c r="B3249" t="s">
        <v>283</v>
      </c>
      <c r="C3249" t="s">
        <v>250</v>
      </c>
      <c r="D3249" t="s">
        <v>16</v>
      </c>
      <c r="E3249" t="s">
        <v>122</v>
      </c>
      <c r="G3249" t="str">
        <f>[1]Catalyst!A143</f>
        <v xml:space="preserve">     NOx</v>
      </c>
      <c r="H3249" s="4">
        <f ca="1">[1]Catalyst!V143</f>
        <v>6508.9882165561467</v>
      </c>
      <c r="I3249" t="s">
        <v>127</v>
      </c>
      <c r="N3249" s="2"/>
    </row>
    <row r="3250" spans="1:14" x14ac:dyDescent="0.35">
      <c r="A3250" t="s">
        <v>572</v>
      </c>
      <c r="B3250" t="s">
        <v>283</v>
      </c>
      <c r="C3250" t="s">
        <v>250</v>
      </c>
      <c r="D3250" t="s">
        <v>16</v>
      </c>
      <c r="E3250" t="s">
        <v>122</v>
      </c>
      <c r="G3250" t="str">
        <f>[1]Catalyst!A144</f>
        <v xml:space="preserve">     PM10</v>
      </c>
      <c r="H3250" s="4">
        <f ca="1">[1]Catalyst!V144</f>
        <v>583.59001678290019</v>
      </c>
      <c r="I3250" t="s">
        <v>127</v>
      </c>
      <c r="N3250" s="2"/>
    </row>
    <row r="3251" spans="1:14" x14ac:dyDescent="0.35">
      <c r="A3251" t="s">
        <v>572</v>
      </c>
      <c r="B3251" t="s">
        <v>283</v>
      </c>
      <c r="C3251" t="s">
        <v>250</v>
      </c>
      <c r="D3251" t="s">
        <v>16</v>
      </c>
      <c r="E3251" t="s">
        <v>122</v>
      </c>
      <c r="G3251" t="str">
        <f>[1]Catalyst!A145</f>
        <v xml:space="preserve">     PM2.5</v>
      </c>
      <c r="H3251" s="4">
        <f ca="1">[1]Catalyst!V145</f>
        <v>467.21687945340176</v>
      </c>
      <c r="I3251" t="s">
        <v>127</v>
      </c>
      <c r="N3251" s="2"/>
    </row>
    <row r="3252" spans="1:14" x14ac:dyDescent="0.35">
      <c r="A3252" t="s">
        <v>572</v>
      </c>
      <c r="B3252" t="s">
        <v>283</v>
      </c>
      <c r="C3252" t="s">
        <v>250</v>
      </c>
      <c r="D3252" t="s">
        <v>16</v>
      </c>
      <c r="E3252" t="s">
        <v>122</v>
      </c>
      <c r="G3252" t="str">
        <f>[1]Catalyst!A146</f>
        <v xml:space="preserve">     SOx</v>
      </c>
      <c r="H3252" s="4">
        <f ca="1">[1]Catalyst!V146</f>
        <v>4048.68186562969</v>
      </c>
      <c r="I3252" t="s">
        <v>127</v>
      </c>
      <c r="N3252" s="2"/>
    </row>
    <row r="3253" spans="1:14" x14ac:dyDescent="0.35">
      <c r="A3253" t="s">
        <v>572</v>
      </c>
      <c r="B3253" t="s">
        <v>283</v>
      </c>
      <c r="C3253" t="s">
        <v>250</v>
      </c>
      <c r="D3253" t="s">
        <v>16</v>
      </c>
      <c r="E3253" t="s">
        <v>122</v>
      </c>
      <c r="G3253" t="str">
        <f>[1]Catalyst!A147</f>
        <v xml:space="preserve">     BC</v>
      </c>
      <c r="H3253" s="4">
        <f ca="1">[1]Catalyst!V147</f>
        <v>55.626193826618866</v>
      </c>
      <c r="I3253" t="s">
        <v>127</v>
      </c>
      <c r="N3253" s="2"/>
    </row>
    <row r="3254" spans="1:14" x14ac:dyDescent="0.35">
      <c r="A3254" t="s">
        <v>572</v>
      </c>
      <c r="B3254" t="s">
        <v>283</v>
      </c>
      <c r="C3254" t="s">
        <v>250</v>
      </c>
      <c r="D3254" t="s">
        <v>16</v>
      </c>
      <c r="E3254" t="s">
        <v>122</v>
      </c>
      <c r="G3254" t="str">
        <f>[1]Catalyst!A148</f>
        <v xml:space="preserve">     OC</v>
      </c>
      <c r="H3254" s="4">
        <f ca="1">[1]Catalyst!V148</f>
        <v>142.50793510901411</v>
      </c>
      <c r="I3254" t="s">
        <v>127</v>
      </c>
      <c r="N3254" s="2"/>
    </row>
    <row r="3255" spans="1:14" x14ac:dyDescent="0.35">
      <c r="A3255" t="s">
        <v>572</v>
      </c>
      <c r="B3255" t="s">
        <v>283</v>
      </c>
      <c r="C3255" t="s">
        <v>250</v>
      </c>
      <c r="D3255" t="s">
        <v>16</v>
      </c>
      <c r="E3255" t="s">
        <v>122</v>
      </c>
      <c r="G3255" t="str">
        <f>[1]Catalyst!A149</f>
        <v xml:space="preserve">     CH4</v>
      </c>
      <c r="H3255" s="4">
        <f ca="1">[1]Catalyst!V149</f>
        <v>17959.287665843476</v>
      </c>
      <c r="I3255" t="s">
        <v>127</v>
      </c>
      <c r="N3255" s="2"/>
    </row>
    <row r="3256" spans="1:14" x14ac:dyDescent="0.35">
      <c r="A3256" t="s">
        <v>572</v>
      </c>
      <c r="B3256" t="s">
        <v>283</v>
      </c>
      <c r="C3256" t="s">
        <v>250</v>
      </c>
      <c r="D3256" t="s">
        <v>16</v>
      </c>
      <c r="E3256" t="s">
        <v>122</v>
      </c>
      <c r="G3256" t="str">
        <f>[1]Catalyst!A150</f>
        <v xml:space="preserve">     N2O</v>
      </c>
      <c r="H3256" s="4">
        <f ca="1">[1]Catalyst!V150</f>
        <v>135.44594731054013</v>
      </c>
      <c r="I3256" t="s">
        <v>127</v>
      </c>
      <c r="N3256" s="2"/>
    </row>
    <row r="3257" spans="1:14" x14ac:dyDescent="0.35">
      <c r="A3257" t="s">
        <v>572</v>
      </c>
      <c r="B3257" t="s">
        <v>283</v>
      </c>
      <c r="C3257" t="s">
        <v>250</v>
      </c>
      <c r="D3257" t="s">
        <v>16</v>
      </c>
      <c r="E3257" t="s">
        <v>122</v>
      </c>
      <c r="G3257" t="str">
        <f>[1]Catalyst!A151</f>
        <v xml:space="preserve">     CO2</v>
      </c>
      <c r="H3257" s="4">
        <f ca="1">[1]Catalyst!V151</f>
        <v>5555366.0735320561</v>
      </c>
      <c r="I3257" t="s">
        <v>127</v>
      </c>
      <c r="N3257" s="2"/>
    </row>
    <row r="3258" spans="1:14" x14ac:dyDescent="0.35">
      <c r="A3258" t="s">
        <v>572</v>
      </c>
      <c r="B3258" t="s">
        <v>283</v>
      </c>
      <c r="C3258" t="s">
        <v>250</v>
      </c>
      <c r="D3258" t="s">
        <v>16</v>
      </c>
      <c r="E3258" t="s">
        <v>122</v>
      </c>
      <c r="G3258" t="str">
        <f>[1]Catalyst!A152</f>
        <v>Urban Emissions: grams/ton</v>
      </c>
      <c r="H3258" s="4">
        <f>[1]Catalyst!V152</f>
        <v>0</v>
      </c>
      <c r="N3258" s="2"/>
    </row>
    <row r="3259" spans="1:14" x14ac:dyDescent="0.35">
      <c r="A3259" t="s">
        <v>572</v>
      </c>
      <c r="B3259" t="s">
        <v>283</v>
      </c>
      <c r="C3259" t="s">
        <v>250</v>
      </c>
      <c r="D3259" t="s">
        <v>16</v>
      </c>
      <c r="E3259" t="s">
        <v>122</v>
      </c>
      <c r="G3259" t="str">
        <f>[1]Catalyst!A153</f>
        <v xml:space="preserve">     VOC</v>
      </c>
      <c r="H3259" s="4">
        <f ca="1">[1]Catalyst!V153</f>
        <v>110.99450212888067</v>
      </c>
      <c r="I3259" t="s">
        <v>127</v>
      </c>
      <c r="N3259" s="2"/>
    </row>
    <row r="3260" spans="1:14" x14ac:dyDescent="0.35">
      <c r="A3260" t="s">
        <v>572</v>
      </c>
      <c r="B3260" t="s">
        <v>283</v>
      </c>
      <c r="C3260" t="s">
        <v>250</v>
      </c>
      <c r="D3260" t="s">
        <v>16</v>
      </c>
      <c r="E3260" t="s">
        <v>122</v>
      </c>
      <c r="G3260" t="str">
        <f>[1]Catalyst!A154</f>
        <v xml:space="preserve">     CO</v>
      </c>
      <c r="H3260" s="4">
        <f ca="1">[1]Catalyst!V154</f>
        <v>286.09332214385591</v>
      </c>
      <c r="I3260" t="s">
        <v>127</v>
      </c>
      <c r="N3260" s="2"/>
    </row>
    <row r="3261" spans="1:14" x14ac:dyDescent="0.35">
      <c r="A3261" t="s">
        <v>572</v>
      </c>
      <c r="B3261" t="s">
        <v>283</v>
      </c>
      <c r="C3261" t="s">
        <v>250</v>
      </c>
      <c r="D3261" t="s">
        <v>16</v>
      </c>
      <c r="E3261" t="s">
        <v>122</v>
      </c>
      <c r="G3261" t="str">
        <f>[1]Catalyst!A155</f>
        <v xml:space="preserve">     NOx</v>
      </c>
      <c r="H3261" s="4">
        <f ca="1">[1]Catalyst!V155</f>
        <v>434.30609042665299</v>
      </c>
      <c r="I3261" t="s">
        <v>127</v>
      </c>
      <c r="N3261" s="2"/>
    </row>
    <row r="3262" spans="1:14" x14ac:dyDescent="0.35">
      <c r="A3262" t="s">
        <v>572</v>
      </c>
      <c r="B3262" t="s">
        <v>283</v>
      </c>
      <c r="C3262" t="s">
        <v>250</v>
      </c>
      <c r="D3262" t="s">
        <v>16</v>
      </c>
      <c r="E3262" t="s">
        <v>122</v>
      </c>
      <c r="G3262" t="str">
        <f>[1]Catalyst!A156</f>
        <v xml:space="preserve">     PM10</v>
      </c>
      <c r="H3262" s="4">
        <f ca="1">[1]Catalyst!V156</f>
        <v>26.093155476487151</v>
      </c>
      <c r="I3262" t="s">
        <v>127</v>
      </c>
      <c r="N3262" s="2"/>
    </row>
    <row r="3263" spans="1:14" x14ac:dyDescent="0.35">
      <c r="A3263" t="s">
        <v>572</v>
      </c>
      <c r="B3263" t="s">
        <v>283</v>
      </c>
      <c r="C3263" t="s">
        <v>250</v>
      </c>
      <c r="D3263" t="s">
        <v>16</v>
      </c>
      <c r="E3263" t="s">
        <v>122</v>
      </c>
      <c r="G3263" t="str">
        <f>[1]Catalyst!A157</f>
        <v xml:space="preserve">     PM2.5</v>
      </c>
      <c r="H3263" s="4">
        <f ca="1">[1]Catalyst!V157</f>
        <v>22.976874904677171</v>
      </c>
      <c r="I3263" t="s">
        <v>127</v>
      </c>
      <c r="N3263" s="2"/>
    </row>
    <row r="3264" spans="1:14" x14ac:dyDescent="0.35">
      <c r="A3264" t="s">
        <v>572</v>
      </c>
      <c r="B3264" t="s">
        <v>283</v>
      </c>
      <c r="C3264" t="s">
        <v>250</v>
      </c>
      <c r="D3264" t="s">
        <v>16</v>
      </c>
      <c r="E3264" t="s">
        <v>122</v>
      </c>
      <c r="G3264" t="str">
        <f>[1]Catalyst!A158</f>
        <v xml:space="preserve">     SOx</v>
      </c>
      <c r="H3264" s="4">
        <f ca="1">[1]Catalyst!V158</f>
        <v>137.51766782254472</v>
      </c>
      <c r="I3264" t="s">
        <v>127</v>
      </c>
      <c r="N3264" s="2"/>
    </row>
    <row r="3265" spans="1:14" x14ac:dyDescent="0.35">
      <c r="A3265" t="s">
        <v>572</v>
      </c>
      <c r="B3265" t="s">
        <v>283</v>
      </c>
      <c r="C3265" t="s">
        <v>250</v>
      </c>
      <c r="D3265" t="s">
        <v>16</v>
      </c>
      <c r="E3265" t="s">
        <v>122</v>
      </c>
      <c r="G3265" t="str">
        <f>[1]Catalyst!A159</f>
        <v xml:space="preserve">     BC</v>
      </c>
      <c r="H3265" s="4">
        <f ca="1">[1]Catalyst!V159</f>
        <v>1.5611447319248339</v>
      </c>
      <c r="I3265" t="s">
        <v>127</v>
      </c>
      <c r="N3265" s="2"/>
    </row>
    <row r="3266" spans="1:14" x14ac:dyDescent="0.35">
      <c r="A3266" t="s">
        <v>572</v>
      </c>
      <c r="B3266" t="s">
        <v>283</v>
      </c>
      <c r="C3266" t="s">
        <v>250</v>
      </c>
      <c r="D3266" t="s">
        <v>16</v>
      </c>
      <c r="E3266" t="s">
        <v>122</v>
      </c>
      <c r="G3266" t="str">
        <f>[1]Catalyst!A160</f>
        <v xml:space="preserve">     OC</v>
      </c>
      <c r="H3266" s="4">
        <f ca="1">[1]Catalyst!V160</f>
        <v>6.9193289871473622</v>
      </c>
      <c r="I3266" t="s">
        <v>127</v>
      </c>
      <c r="N3266" s="2"/>
    </row>
    <row r="3267" spans="1:14" x14ac:dyDescent="0.35">
      <c r="A3267" t="s">
        <v>572</v>
      </c>
      <c r="B3267" t="s">
        <v>286</v>
      </c>
      <c r="C3267" t="s">
        <v>284</v>
      </c>
      <c r="D3267" t="s">
        <v>16</v>
      </c>
      <c r="E3267" t="s">
        <v>122</v>
      </c>
      <c r="G3267" t="str">
        <f>[1]Catalyst!A166</f>
        <v>Energy: mmBtu/ton</v>
      </c>
      <c r="H3267" s="4">
        <f>[1]Catalyst!AQ166</f>
        <v>0</v>
      </c>
      <c r="N3267" s="2"/>
    </row>
    <row r="3268" spans="1:14" x14ac:dyDescent="0.35">
      <c r="A3268" t="s">
        <v>572</v>
      </c>
      <c r="B3268" t="s">
        <v>286</v>
      </c>
      <c r="C3268" t="s">
        <v>284</v>
      </c>
      <c r="D3268" t="s">
        <v>16</v>
      </c>
      <c r="E3268" t="s">
        <v>122</v>
      </c>
      <c r="G3268" t="str">
        <f>[1]Catalyst!A167</f>
        <v xml:space="preserve">     Total energy</v>
      </c>
      <c r="H3268" s="4">
        <f>[1]Catalyst!AQ167</f>
        <v>1160.0642843598566</v>
      </c>
      <c r="I3268" t="s">
        <v>125</v>
      </c>
      <c r="N3268" s="2"/>
    </row>
    <row r="3269" spans="1:14" x14ac:dyDescent="0.35">
      <c r="A3269" t="s">
        <v>572</v>
      </c>
      <c r="B3269" t="s">
        <v>286</v>
      </c>
      <c r="C3269" t="s">
        <v>284</v>
      </c>
      <c r="D3269" t="s">
        <v>16</v>
      </c>
      <c r="E3269" t="s">
        <v>122</v>
      </c>
      <c r="G3269" t="str">
        <f>[1]Catalyst!A168</f>
        <v xml:space="preserve">     Fossil fuels</v>
      </c>
      <c r="H3269" s="4">
        <f>[1]Catalyst!AQ168</f>
        <v>1111.1733692329394</v>
      </c>
      <c r="I3269" t="s">
        <v>125</v>
      </c>
      <c r="N3269" s="2"/>
    </row>
    <row r="3270" spans="1:14" x14ac:dyDescent="0.35">
      <c r="A3270" t="s">
        <v>572</v>
      </c>
      <c r="B3270" t="s">
        <v>286</v>
      </c>
      <c r="C3270" t="s">
        <v>284</v>
      </c>
      <c r="D3270" t="s">
        <v>16</v>
      </c>
      <c r="E3270" t="s">
        <v>122</v>
      </c>
      <c r="G3270" t="str">
        <f>[1]Catalyst!A169</f>
        <v xml:space="preserve">     Coal</v>
      </c>
      <c r="H3270" s="4">
        <f>[1]Catalyst!AQ169</f>
        <v>1021.1388835933283</v>
      </c>
      <c r="I3270" t="s">
        <v>125</v>
      </c>
      <c r="N3270" s="2"/>
    </row>
    <row r="3271" spans="1:14" x14ac:dyDescent="0.35">
      <c r="A3271" t="s">
        <v>572</v>
      </c>
      <c r="B3271" t="s">
        <v>286</v>
      </c>
      <c r="C3271" t="s">
        <v>284</v>
      </c>
      <c r="D3271" t="s">
        <v>16</v>
      </c>
      <c r="E3271" t="s">
        <v>122</v>
      </c>
      <c r="G3271" t="str">
        <f>[1]Catalyst!A170</f>
        <v xml:space="preserve">     Natural gas</v>
      </c>
      <c r="H3271" s="4">
        <f>[1]Catalyst!AQ170</f>
        <v>15.986106658492702</v>
      </c>
      <c r="I3271" t="s">
        <v>125</v>
      </c>
      <c r="N3271" s="2"/>
    </row>
    <row r="3272" spans="1:14" x14ac:dyDescent="0.35">
      <c r="A3272" t="s">
        <v>572</v>
      </c>
      <c r="B3272" t="s">
        <v>286</v>
      </c>
      <c r="C3272" t="s">
        <v>284</v>
      </c>
      <c r="D3272" t="s">
        <v>16</v>
      </c>
      <c r="E3272" t="s">
        <v>122</v>
      </c>
      <c r="G3272" t="str">
        <f>[1]Catalyst!A171</f>
        <v xml:space="preserve">     Petroleum</v>
      </c>
      <c r="H3272" s="4">
        <f>[1]Catalyst!AQ171</f>
        <v>74.048378981118447</v>
      </c>
      <c r="I3272" t="s">
        <v>125</v>
      </c>
      <c r="N3272" s="2"/>
    </row>
    <row r="3273" spans="1:14" x14ac:dyDescent="0.35">
      <c r="A3273" t="s">
        <v>572</v>
      </c>
      <c r="B3273" t="s">
        <v>286</v>
      </c>
      <c r="C3273" t="s">
        <v>284</v>
      </c>
      <c r="D3273" t="s">
        <v>16</v>
      </c>
      <c r="E3273" t="s">
        <v>122</v>
      </c>
      <c r="G3273" t="str">
        <f>[1]Catalyst!A172</f>
        <v>Water consumption, gallons/ton</v>
      </c>
      <c r="H3273" s="4">
        <f>[1]Catalyst!AQ172</f>
        <v>228281.75437696767</v>
      </c>
      <c r="I3273" t="s">
        <v>136</v>
      </c>
      <c r="N3273" s="2"/>
    </row>
    <row r="3274" spans="1:14" x14ac:dyDescent="0.35">
      <c r="A3274" t="s">
        <v>572</v>
      </c>
      <c r="B3274" t="s">
        <v>286</v>
      </c>
      <c r="C3274" t="s">
        <v>284</v>
      </c>
      <c r="D3274" t="s">
        <v>16</v>
      </c>
      <c r="E3274" t="s">
        <v>122</v>
      </c>
      <c r="G3274" t="str">
        <f>[1]Catalyst!A173</f>
        <v>Total Emissions: grams/ton</v>
      </c>
      <c r="H3274" s="4"/>
      <c r="N3274" s="2"/>
    </row>
    <row r="3275" spans="1:14" x14ac:dyDescent="0.35">
      <c r="A3275" t="s">
        <v>572</v>
      </c>
      <c r="B3275" t="s">
        <v>286</v>
      </c>
      <c r="C3275" t="s">
        <v>284</v>
      </c>
      <c r="D3275" t="s">
        <v>16</v>
      </c>
      <c r="E3275" t="s">
        <v>122</v>
      </c>
      <c r="G3275" t="str">
        <f>[1]Catalyst!A174</f>
        <v xml:space="preserve">     VOC</v>
      </c>
      <c r="H3275" s="4">
        <f>[1]Catalyst!AQ174</f>
        <v>9639.6530415969282</v>
      </c>
      <c r="I3275" t="s">
        <v>127</v>
      </c>
      <c r="N3275" s="2"/>
    </row>
    <row r="3276" spans="1:14" x14ac:dyDescent="0.35">
      <c r="A3276" t="s">
        <v>572</v>
      </c>
      <c r="B3276" t="s">
        <v>286</v>
      </c>
      <c r="C3276" t="s">
        <v>284</v>
      </c>
      <c r="D3276" t="s">
        <v>16</v>
      </c>
      <c r="E3276" t="s">
        <v>122</v>
      </c>
      <c r="G3276" t="str">
        <f>[1]Catalyst!A175</f>
        <v xml:space="preserve">     CO</v>
      </c>
      <c r="H3276" s="4">
        <f>[1]Catalyst!AQ175</f>
        <v>42950.141197821096</v>
      </c>
      <c r="I3276" t="s">
        <v>127</v>
      </c>
      <c r="N3276" s="2"/>
    </row>
    <row r="3277" spans="1:14" x14ac:dyDescent="0.35">
      <c r="A3277" t="s">
        <v>572</v>
      </c>
      <c r="B3277" t="s">
        <v>286</v>
      </c>
      <c r="C3277" t="s">
        <v>284</v>
      </c>
      <c r="D3277" t="s">
        <v>16</v>
      </c>
      <c r="E3277" t="s">
        <v>122</v>
      </c>
      <c r="G3277" t="str">
        <f>[1]Catalyst!A176</f>
        <v xml:space="preserve">     NOx</v>
      </c>
      <c r="H3277" s="4">
        <f>[1]Catalyst!AQ176</f>
        <v>90506.627976811898</v>
      </c>
      <c r="I3277" t="s">
        <v>127</v>
      </c>
      <c r="N3277" s="2"/>
    </row>
    <row r="3278" spans="1:14" x14ac:dyDescent="0.35">
      <c r="A3278" t="s">
        <v>572</v>
      </c>
      <c r="B3278" t="s">
        <v>286</v>
      </c>
      <c r="C3278" t="s">
        <v>284</v>
      </c>
      <c r="D3278" t="s">
        <v>16</v>
      </c>
      <c r="E3278" t="s">
        <v>122</v>
      </c>
      <c r="G3278" t="str">
        <f>[1]Catalyst!A177</f>
        <v xml:space="preserve">     PM10</v>
      </c>
      <c r="H3278" s="4">
        <f>[1]Catalyst!AQ177</f>
        <v>16626.943680652286</v>
      </c>
      <c r="I3278" t="s">
        <v>127</v>
      </c>
      <c r="N3278" s="2"/>
    </row>
    <row r="3279" spans="1:14" x14ac:dyDescent="0.35">
      <c r="A3279" t="s">
        <v>572</v>
      </c>
      <c r="B3279" t="s">
        <v>286</v>
      </c>
      <c r="C3279" t="s">
        <v>284</v>
      </c>
      <c r="D3279" t="s">
        <v>16</v>
      </c>
      <c r="E3279" t="s">
        <v>122</v>
      </c>
      <c r="G3279" t="str">
        <f>[1]Catalyst!A178</f>
        <v xml:space="preserve">     PM2.5</v>
      </c>
      <c r="H3279" s="4">
        <f>[1]Catalyst!AQ178</f>
        <v>7287.3213291946831</v>
      </c>
      <c r="I3279" t="s">
        <v>127</v>
      </c>
      <c r="N3279" s="2"/>
    </row>
    <row r="3280" spans="1:14" x14ac:dyDescent="0.35">
      <c r="A3280" t="s">
        <v>572</v>
      </c>
      <c r="B3280" t="s">
        <v>286</v>
      </c>
      <c r="C3280" t="s">
        <v>284</v>
      </c>
      <c r="D3280" t="s">
        <v>16</v>
      </c>
      <c r="E3280" t="s">
        <v>122</v>
      </c>
      <c r="G3280" t="str">
        <f>[1]Catalyst!A179</f>
        <v xml:space="preserve">     SOx</v>
      </c>
      <c r="H3280" s="4">
        <f>[1]Catalyst!AQ179</f>
        <v>114568.72095432036</v>
      </c>
      <c r="I3280" t="s">
        <v>127</v>
      </c>
      <c r="N3280" s="2"/>
    </row>
    <row r="3281" spans="1:14" x14ac:dyDescent="0.35">
      <c r="A3281" t="s">
        <v>572</v>
      </c>
      <c r="B3281" t="s">
        <v>286</v>
      </c>
      <c r="C3281" t="s">
        <v>284</v>
      </c>
      <c r="D3281" t="s">
        <v>16</v>
      </c>
      <c r="E3281" t="s">
        <v>122</v>
      </c>
      <c r="G3281" t="str">
        <f>[1]Catalyst!A180</f>
        <v xml:space="preserve">     BC</v>
      </c>
      <c r="H3281" s="4">
        <f>[1]Catalyst!AQ180</f>
        <v>344.37703538958345</v>
      </c>
      <c r="I3281" t="s">
        <v>127</v>
      </c>
      <c r="N3281" s="2"/>
    </row>
    <row r="3282" spans="1:14" x14ac:dyDescent="0.35">
      <c r="A3282" t="s">
        <v>572</v>
      </c>
      <c r="B3282" t="s">
        <v>286</v>
      </c>
      <c r="C3282" t="s">
        <v>284</v>
      </c>
      <c r="D3282" t="s">
        <v>16</v>
      </c>
      <c r="E3282" t="s">
        <v>122</v>
      </c>
      <c r="G3282" t="str">
        <f>[1]Catalyst!A181</f>
        <v xml:space="preserve">     OC</v>
      </c>
      <c r="H3282" s="4">
        <f>[1]Catalyst!AQ181</f>
        <v>600.60287071570758</v>
      </c>
      <c r="I3282" t="s">
        <v>127</v>
      </c>
      <c r="N3282" s="2"/>
    </row>
    <row r="3283" spans="1:14" x14ac:dyDescent="0.35">
      <c r="A3283" t="s">
        <v>572</v>
      </c>
      <c r="B3283" t="s">
        <v>286</v>
      </c>
      <c r="C3283" t="s">
        <v>284</v>
      </c>
      <c r="D3283" t="s">
        <v>16</v>
      </c>
      <c r="E3283" t="s">
        <v>122</v>
      </c>
      <c r="G3283" t="str">
        <f>[1]Catalyst!A182</f>
        <v xml:space="preserve">     CH4</v>
      </c>
      <c r="H3283" s="4">
        <f>[1]Catalyst!AQ182</f>
        <v>173127.58512561303</v>
      </c>
      <c r="I3283" t="s">
        <v>127</v>
      </c>
      <c r="N3283" s="2"/>
    </row>
    <row r="3284" spans="1:14" x14ac:dyDescent="0.35">
      <c r="A3284" t="s">
        <v>572</v>
      </c>
      <c r="B3284" t="s">
        <v>286</v>
      </c>
      <c r="C3284" t="s">
        <v>284</v>
      </c>
      <c r="D3284" t="s">
        <v>16</v>
      </c>
      <c r="E3284" t="s">
        <v>122</v>
      </c>
      <c r="G3284" t="str">
        <f>[1]Catalyst!A183</f>
        <v xml:space="preserve">     N2O</v>
      </c>
      <c r="H3284" s="4">
        <f>[1]Catalyst!AQ183</f>
        <v>2325.8714249793293</v>
      </c>
      <c r="I3284" t="s">
        <v>127</v>
      </c>
      <c r="N3284" s="2"/>
    </row>
    <row r="3285" spans="1:14" x14ac:dyDescent="0.35">
      <c r="A3285" t="s">
        <v>572</v>
      </c>
      <c r="B3285" t="s">
        <v>286</v>
      </c>
      <c r="C3285" t="s">
        <v>284</v>
      </c>
      <c r="D3285" t="s">
        <v>16</v>
      </c>
      <c r="E3285" t="s">
        <v>122</v>
      </c>
      <c r="G3285" t="str">
        <f>[1]Catalyst!A184</f>
        <v xml:space="preserve">     CO2</v>
      </c>
      <c r="H3285" s="4">
        <f>[1]Catalyst!AQ184</f>
        <v>108879983.30808626</v>
      </c>
      <c r="I3285" t="s">
        <v>127</v>
      </c>
      <c r="N3285" s="2"/>
    </row>
    <row r="3286" spans="1:14" x14ac:dyDescent="0.35">
      <c r="A3286" t="s">
        <v>572</v>
      </c>
      <c r="B3286" t="s">
        <v>286</v>
      </c>
      <c r="C3286" t="s">
        <v>284</v>
      </c>
      <c r="D3286" t="s">
        <v>16</v>
      </c>
      <c r="E3286" t="s">
        <v>122</v>
      </c>
      <c r="G3286" t="str">
        <f>[1]Catalyst!A185</f>
        <v>Urban emissions: grams/ton</v>
      </c>
      <c r="H3286" s="4"/>
      <c r="N3286" s="2"/>
    </row>
    <row r="3287" spans="1:14" x14ac:dyDescent="0.35">
      <c r="A3287" t="s">
        <v>572</v>
      </c>
      <c r="B3287" t="s">
        <v>286</v>
      </c>
      <c r="C3287" t="s">
        <v>284</v>
      </c>
      <c r="D3287" t="s">
        <v>16</v>
      </c>
      <c r="E3287" t="s">
        <v>122</v>
      </c>
      <c r="G3287" t="str">
        <f>[1]Catalyst!A186</f>
        <v xml:space="preserve">     VOC</v>
      </c>
      <c r="H3287" s="4">
        <f>[1]Catalyst!AQ186</f>
        <v>705.42726553284501</v>
      </c>
      <c r="I3287" t="s">
        <v>127</v>
      </c>
      <c r="N3287" s="2"/>
    </row>
    <row r="3288" spans="1:14" x14ac:dyDescent="0.35">
      <c r="A3288" t="s">
        <v>572</v>
      </c>
      <c r="B3288" t="s">
        <v>286</v>
      </c>
      <c r="C3288" t="s">
        <v>284</v>
      </c>
      <c r="D3288" t="s">
        <v>16</v>
      </c>
      <c r="E3288" t="s">
        <v>122</v>
      </c>
      <c r="G3288" t="str">
        <f>[1]Catalyst!A187</f>
        <v xml:space="preserve">     CO</v>
      </c>
      <c r="H3288" s="4">
        <f>[1]Catalyst!AQ187</f>
        <v>10932.881432207405</v>
      </c>
      <c r="I3288" t="s">
        <v>127</v>
      </c>
      <c r="N3288" s="2"/>
    </row>
    <row r="3289" spans="1:14" x14ac:dyDescent="0.35">
      <c r="A3289" t="s">
        <v>572</v>
      </c>
      <c r="B3289" t="s">
        <v>286</v>
      </c>
      <c r="C3289" t="s">
        <v>284</v>
      </c>
      <c r="D3289" t="s">
        <v>16</v>
      </c>
      <c r="E3289" t="s">
        <v>122</v>
      </c>
      <c r="G3289" t="str">
        <f>[1]Catalyst!A188</f>
        <v xml:space="preserve">     NOx</v>
      </c>
      <c r="H3289" s="4">
        <f>[1]Catalyst!AQ188</f>
        <v>26143.381082656993</v>
      </c>
      <c r="I3289" t="s">
        <v>127</v>
      </c>
      <c r="N3289" s="2"/>
    </row>
    <row r="3290" spans="1:14" x14ac:dyDescent="0.35">
      <c r="A3290" t="s">
        <v>572</v>
      </c>
      <c r="B3290" t="s">
        <v>286</v>
      </c>
      <c r="C3290" t="s">
        <v>284</v>
      </c>
      <c r="D3290" t="s">
        <v>16</v>
      </c>
      <c r="E3290" t="s">
        <v>122</v>
      </c>
      <c r="G3290" t="str">
        <f>[1]Catalyst!A189</f>
        <v xml:space="preserve">     PM10</v>
      </c>
      <c r="H3290" s="4">
        <f>[1]Catalyst!AQ189</f>
        <v>2807.7942524130372</v>
      </c>
      <c r="I3290" t="s">
        <v>127</v>
      </c>
      <c r="N3290" s="2"/>
    </row>
    <row r="3291" spans="1:14" x14ac:dyDescent="0.35">
      <c r="A3291" t="s">
        <v>572</v>
      </c>
      <c r="B3291" t="s">
        <v>286</v>
      </c>
      <c r="C3291" t="s">
        <v>284</v>
      </c>
      <c r="D3291" t="s">
        <v>16</v>
      </c>
      <c r="E3291" t="s">
        <v>122</v>
      </c>
      <c r="G3291" t="str">
        <f>[1]Catalyst!A190</f>
        <v xml:space="preserve">     PM2.5</v>
      </c>
      <c r="H3291" s="4">
        <f>[1]Catalyst!AQ190</f>
        <v>2188.6181459390687</v>
      </c>
      <c r="I3291" t="s">
        <v>127</v>
      </c>
      <c r="N3291" s="2"/>
    </row>
    <row r="3292" spans="1:14" x14ac:dyDescent="0.35">
      <c r="A3292" t="s">
        <v>572</v>
      </c>
      <c r="B3292" t="s">
        <v>286</v>
      </c>
      <c r="C3292" t="s">
        <v>284</v>
      </c>
      <c r="D3292" t="s">
        <v>16</v>
      </c>
      <c r="E3292" t="s">
        <v>122</v>
      </c>
      <c r="G3292" t="str">
        <f>[1]Catalyst!A191</f>
        <v xml:space="preserve">     SOx</v>
      </c>
      <c r="H3292" s="4">
        <f>[1]Catalyst!AQ191</f>
        <v>34139.058374969274</v>
      </c>
      <c r="I3292" t="s">
        <v>127</v>
      </c>
      <c r="N3292" s="2"/>
    </row>
    <row r="3293" spans="1:14" x14ac:dyDescent="0.35">
      <c r="A3293" t="s">
        <v>572</v>
      </c>
      <c r="B3293" t="s">
        <v>286</v>
      </c>
      <c r="C3293" t="s">
        <v>284</v>
      </c>
      <c r="D3293" t="s">
        <v>16</v>
      </c>
      <c r="E3293" t="s">
        <v>122</v>
      </c>
      <c r="G3293" t="str">
        <f>[1]Catalyst!A192</f>
        <v xml:space="preserve">     BC</v>
      </c>
      <c r="H3293" s="4">
        <f>[1]Catalyst!AQ192</f>
        <v>96.879397101964074</v>
      </c>
      <c r="I3293" t="s">
        <v>127</v>
      </c>
      <c r="N3293" s="2"/>
    </row>
    <row r="3294" spans="1:14" x14ac:dyDescent="0.35">
      <c r="A3294" t="s">
        <v>572</v>
      </c>
      <c r="B3294" t="s">
        <v>286</v>
      </c>
      <c r="C3294" t="s">
        <v>284</v>
      </c>
      <c r="D3294" t="s">
        <v>16</v>
      </c>
      <c r="E3294" t="s">
        <v>122</v>
      </c>
      <c r="G3294" t="str">
        <f>[1]Catalyst!A193</f>
        <v xml:space="preserve">     OC</v>
      </c>
      <c r="H3294" s="4">
        <f>[1]Catalyst!AQ193</f>
        <v>184.76905436442934</v>
      </c>
      <c r="I3294" t="s">
        <v>127</v>
      </c>
      <c r="N3294" s="2"/>
    </row>
    <row r="3295" spans="1:14" x14ac:dyDescent="0.35">
      <c r="A3295" t="s">
        <v>575</v>
      </c>
      <c r="B3295" t="s">
        <v>291</v>
      </c>
      <c r="C3295" t="s">
        <v>289</v>
      </c>
      <c r="D3295" t="s">
        <v>184</v>
      </c>
      <c r="E3295" t="s">
        <v>122</v>
      </c>
      <c r="G3295" t="str">
        <f>[1]NG!A84</f>
        <v>Loss factor</v>
      </c>
      <c r="H3295" s="6"/>
      <c r="J3295" t="s">
        <v>288</v>
      </c>
      <c r="N3295" s="2"/>
    </row>
    <row r="3296" spans="1:14" x14ac:dyDescent="0.35">
      <c r="A3296" t="s">
        <v>575</v>
      </c>
      <c r="B3296" t="s">
        <v>291</v>
      </c>
      <c r="C3296" t="s">
        <v>289</v>
      </c>
      <c r="D3296" t="s">
        <v>184</v>
      </c>
      <c r="E3296" t="s">
        <v>122</v>
      </c>
      <c r="G3296" t="s">
        <v>537</v>
      </c>
      <c r="H3296" s="6"/>
      <c r="N3296" s="2"/>
    </row>
    <row r="3297" spans="1:14" x14ac:dyDescent="0.35">
      <c r="A3297" t="s">
        <v>575</v>
      </c>
      <c r="B3297" t="s">
        <v>291</v>
      </c>
      <c r="C3297" t="s">
        <v>289</v>
      </c>
      <c r="D3297" t="s">
        <v>184</v>
      </c>
      <c r="E3297" t="s">
        <v>122</v>
      </c>
      <c r="G3297" t="str">
        <f>[1]NG!A85</f>
        <v>Total energy</v>
      </c>
      <c r="H3297" s="6">
        <f ca="1">SUM(K3297:M3297)</f>
        <v>112783.51399201232</v>
      </c>
      <c r="I3297" t="s">
        <v>290</v>
      </c>
      <c r="K3297" s="7">
        <f ca="1">[1]NG!B85</f>
        <v>112783.51399201232</v>
      </c>
      <c r="N3297" s="2"/>
    </row>
    <row r="3298" spans="1:14" x14ac:dyDescent="0.35">
      <c r="A3298" t="s">
        <v>575</v>
      </c>
      <c r="B3298" t="s">
        <v>291</v>
      </c>
      <c r="C3298" t="s">
        <v>289</v>
      </c>
      <c r="D3298" t="s">
        <v>184</v>
      </c>
      <c r="E3298" t="s">
        <v>122</v>
      </c>
      <c r="G3298" t="str">
        <f>[1]NG!A86</f>
        <v>Fossil fuels</v>
      </c>
      <c r="H3298" s="6">
        <f t="shared" ref="H3298:H3360" ca="1" si="14">SUM(K3298:M3298)</f>
        <v>111916.78565822245</v>
      </c>
      <c r="I3298" t="s">
        <v>290</v>
      </c>
      <c r="K3298" s="7">
        <f ca="1">[1]NG!B86</f>
        <v>111916.78565822245</v>
      </c>
      <c r="N3298" s="2"/>
    </row>
    <row r="3299" spans="1:14" x14ac:dyDescent="0.35">
      <c r="A3299" t="s">
        <v>575</v>
      </c>
      <c r="B3299" t="s">
        <v>291</v>
      </c>
      <c r="C3299" t="s">
        <v>289</v>
      </c>
      <c r="D3299" t="s">
        <v>184</v>
      </c>
      <c r="E3299" t="s">
        <v>122</v>
      </c>
      <c r="G3299" t="str">
        <f>[1]NG!A87</f>
        <v>Coal</v>
      </c>
      <c r="H3299" s="6">
        <f t="shared" ca="1" si="14"/>
        <v>469.87436589132193</v>
      </c>
      <c r="I3299" t="s">
        <v>290</v>
      </c>
      <c r="K3299" s="7">
        <f ca="1">[1]NG!B87</f>
        <v>469.87436589132193</v>
      </c>
      <c r="N3299" s="2"/>
    </row>
    <row r="3300" spans="1:14" x14ac:dyDescent="0.35">
      <c r="A3300" t="s">
        <v>575</v>
      </c>
      <c r="B3300" t="s">
        <v>291</v>
      </c>
      <c r="C3300" t="s">
        <v>289</v>
      </c>
      <c r="D3300" t="s">
        <v>184</v>
      </c>
      <c r="E3300" t="s">
        <v>122</v>
      </c>
      <c r="G3300" t="str">
        <f>[1]NG!A88</f>
        <v>Natural gas</v>
      </c>
      <c r="H3300" s="6">
        <f t="shared" ca="1" si="14"/>
        <v>111001.75781228613</v>
      </c>
      <c r="I3300" t="s">
        <v>290</v>
      </c>
      <c r="K3300" s="7">
        <f ca="1">[1]NG!B88</f>
        <v>111001.75781228613</v>
      </c>
      <c r="N3300" s="2"/>
    </row>
    <row r="3301" spans="1:14" x14ac:dyDescent="0.35">
      <c r="A3301" t="s">
        <v>575</v>
      </c>
      <c r="B3301" t="s">
        <v>291</v>
      </c>
      <c r="C3301" t="s">
        <v>289</v>
      </c>
      <c r="D3301" t="s">
        <v>184</v>
      </c>
      <c r="E3301" t="s">
        <v>122</v>
      </c>
      <c r="G3301" t="str">
        <f>[1]NG!A89</f>
        <v>Petroleum</v>
      </c>
      <c r="H3301" s="6">
        <f t="shared" ca="1" si="14"/>
        <v>445.15348004500004</v>
      </c>
      <c r="I3301" t="s">
        <v>290</v>
      </c>
      <c r="K3301" s="7">
        <f ca="1">[1]NG!B89</f>
        <v>445.15348004500004</v>
      </c>
      <c r="N3301" s="2"/>
    </row>
    <row r="3302" spans="1:14" x14ac:dyDescent="0.35">
      <c r="A3302" t="s">
        <v>575</v>
      </c>
      <c r="B3302" t="s">
        <v>291</v>
      </c>
      <c r="C3302" t="s">
        <v>289</v>
      </c>
      <c r="D3302" t="s">
        <v>184</v>
      </c>
      <c r="E3302" t="s">
        <v>122</v>
      </c>
      <c r="G3302" t="str">
        <f>[1]NG!A90</f>
        <v>Water consumption</v>
      </c>
      <c r="H3302" s="6">
        <f t="shared" ca="1" si="14"/>
        <v>3.4148726707389319</v>
      </c>
      <c r="I3302" t="s">
        <v>179</v>
      </c>
      <c r="K3302" s="7">
        <f ca="1">[1]NG!B90</f>
        <v>3.4148726707389319</v>
      </c>
      <c r="N3302" s="2"/>
    </row>
    <row r="3303" spans="1:14" x14ac:dyDescent="0.35">
      <c r="A3303" t="s">
        <v>575</v>
      </c>
      <c r="B3303" t="s">
        <v>291</v>
      </c>
      <c r="C3303" t="s">
        <v>289</v>
      </c>
      <c r="D3303" t="s">
        <v>184</v>
      </c>
      <c r="E3303" t="s">
        <v>122</v>
      </c>
      <c r="G3303" t="s">
        <v>539</v>
      </c>
      <c r="H3303" s="6"/>
      <c r="N3303" s="2"/>
    </row>
    <row r="3304" spans="1:14" x14ac:dyDescent="0.35">
      <c r="A3304" t="s">
        <v>575</v>
      </c>
      <c r="B3304" t="s">
        <v>291</v>
      </c>
      <c r="C3304" t="s">
        <v>289</v>
      </c>
      <c r="D3304" t="s">
        <v>184</v>
      </c>
      <c r="E3304" t="s">
        <v>122</v>
      </c>
      <c r="G3304" t="str">
        <f>[1]NG!A91</f>
        <v>VOC</v>
      </c>
      <c r="H3304" s="6">
        <f t="shared" ca="1" si="14"/>
        <v>13.644547458577996</v>
      </c>
      <c r="I3304" t="s">
        <v>172</v>
      </c>
      <c r="K3304" s="7">
        <f ca="1">[1]NG!B91</f>
        <v>11.104547458577997</v>
      </c>
      <c r="M3304" s="7">
        <f>[1]EF!C6</f>
        <v>2.54</v>
      </c>
      <c r="N3304" s="2"/>
    </row>
    <row r="3305" spans="1:14" x14ac:dyDescent="0.35">
      <c r="A3305" t="s">
        <v>575</v>
      </c>
      <c r="B3305" t="s">
        <v>291</v>
      </c>
      <c r="C3305" t="s">
        <v>289</v>
      </c>
      <c r="D3305" t="s">
        <v>184</v>
      </c>
      <c r="E3305" t="s">
        <v>122</v>
      </c>
      <c r="G3305" t="str">
        <f>[1]NG!A92</f>
        <v>CO</v>
      </c>
      <c r="H3305" s="6">
        <f t="shared" ca="1" si="14"/>
        <v>59.972471239465371</v>
      </c>
      <c r="I3305" t="s">
        <v>172</v>
      </c>
      <c r="K3305" s="7">
        <f ca="1">[1]NG!B92</f>
        <v>35.002471239465372</v>
      </c>
      <c r="M3305" s="7">
        <f>[1]EF!C7</f>
        <v>24.97</v>
      </c>
      <c r="N3305" s="2"/>
    </row>
    <row r="3306" spans="1:14" x14ac:dyDescent="0.35">
      <c r="A3306" t="s">
        <v>575</v>
      </c>
      <c r="B3306" t="s">
        <v>291</v>
      </c>
      <c r="C3306" t="s">
        <v>289</v>
      </c>
      <c r="D3306" t="s">
        <v>184</v>
      </c>
      <c r="E3306" t="s">
        <v>122</v>
      </c>
      <c r="G3306" t="str">
        <f>[1]NG!A93</f>
        <v>NOx</v>
      </c>
      <c r="H3306" s="6">
        <f t="shared" ca="1" si="14"/>
        <v>82.224727148820676</v>
      </c>
      <c r="I3306" t="s">
        <v>172</v>
      </c>
      <c r="K3306" s="7">
        <f ca="1">[1]NG!B93</f>
        <v>41.174727148820679</v>
      </c>
      <c r="M3306" s="7">
        <f>[1]EF!C8</f>
        <v>41.05</v>
      </c>
      <c r="N3306" s="2"/>
    </row>
    <row r="3307" spans="1:14" x14ac:dyDescent="0.35">
      <c r="A3307" t="s">
        <v>575</v>
      </c>
      <c r="B3307" t="s">
        <v>291</v>
      </c>
      <c r="C3307" t="s">
        <v>289</v>
      </c>
      <c r="D3307" t="s">
        <v>184</v>
      </c>
      <c r="E3307" t="s">
        <v>122</v>
      </c>
      <c r="G3307" t="str">
        <f>[1]NG!A94</f>
        <v>PM10</v>
      </c>
      <c r="H3307" s="6">
        <f t="shared" ca="1" si="14"/>
        <v>3.9070753095900366</v>
      </c>
      <c r="I3307" t="s">
        <v>172</v>
      </c>
      <c r="K3307" s="7">
        <f ca="1">[1]NG!B94</f>
        <v>0.40007530959003629</v>
      </c>
      <c r="M3307" s="7">
        <f>[1]EF!C9</f>
        <v>3.5070000000000001</v>
      </c>
      <c r="N3307" s="2"/>
    </row>
    <row r="3308" spans="1:14" x14ac:dyDescent="0.35">
      <c r="A3308" t="s">
        <v>575</v>
      </c>
      <c r="B3308" t="s">
        <v>291</v>
      </c>
      <c r="C3308" t="s">
        <v>289</v>
      </c>
      <c r="D3308" t="s">
        <v>184</v>
      </c>
      <c r="E3308" t="s">
        <v>122</v>
      </c>
      <c r="G3308" t="str">
        <f>[1]NG!A95</f>
        <v>PM2.5</v>
      </c>
      <c r="H3308" s="6">
        <f t="shared" ca="1" si="14"/>
        <v>3.8890194310008792</v>
      </c>
      <c r="I3308" t="s">
        <v>172</v>
      </c>
      <c r="K3308" s="7">
        <f ca="1">[1]NG!B95</f>
        <v>0.38201943100087893</v>
      </c>
      <c r="M3308" s="7">
        <f>[1]EF!C10</f>
        <v>3.5070000000000001</v>
      </c>
      <c r="N3308" s="2"/>
    </row>
    <row r="3309" spans="1:14" x14ac:dyDescent="0.35">
      <c r="A3309" t="s">
        <v>575</v>
      </c>
      <c r="B3309" t="s">
        <v>291</v>
      </c>
      <c r="C3309" t="s">
        <v>289</v>
      </c>
      <c r="D3309" t="s">
        <v>184</v>
      </c>
      <c r="E3309" t="s">
        <v>122</v>
      </c>
      <c r="G3309" t="str">
        <f>[1]NG!A96</f>
        <v>SOx</v>
      </c>
      <c r="H3309" s="6">
        <f t="shared" ca="1" si="14"/>
        <v>11.431877589298431</v>
      </c>
      <c r="I3309" t="s">
        <v>172</v>
      </c>
      <c r="K3309" s="7">
        <f ca="1">[1]NG!B96</f>
        <v>11.163311973835562</v>
      </c>
      <c r="M3309" s="7">
        <f>[1]EF!C11</f>
        <v>0.26856561546286878</v>
      </c>
      <c r="N3309" s="2"/>
    </row>
    <row r="3310" spans="1:14" x14ac:dyDescent="0.35">
      <c r="A3310" t="s">
        <v>575</v>
      </c>
      <c r="B3310" t="s">
        <v>291</v>
      </c>
      <c r="C3310" t="s">
        <v>289</v>
      </c>
      <c r="D3310" t="s">
        <v>184</v>
      </c>
      <c r="E3310" t="s">
        <v>122</v>
      </c>
      <c r="G3310" t="str">
        <f>[1]NG!A97</f>
        <v>BC</v>
      </c>
      <c r="H3310" s="6">
        <f t="shared" ca="1" si="14"/>
        <v>0.65750379132630832</v>
      </c>
      <c r="I3310" t="s">
        <v>172</v>
      </c>
      <c r="K3310" s="7">
        <f ca="1">[1]NG!B97</f>
        <v>7.8848791326308273E-2</v>
      </c>
      <c r="M3310" s="7">
        <f>[1]EF!C12</f>
        <v>0.57865500000000003</v>
      </c>
      <c r="N3310" s="2"/>
    </row>
    <row r="3311" spans="1:14" x14ac:dyDescent="0.35">
      <c r="A3311" t="s">
        <v>575</v>
      </c>
      <c r="B3311" t="s">
        <v>291</v>
      </c>
      <c r="C3311" t="s">
        <v>289</v>
      </c>
      <c r="D3311" t="s">
        <v>184</v>
      </c>
      <c r="E3311" t="s">
        <v>122</v>
      </c>
      <c r="G3311" t="str">
        <f>[1]NG!A98</f>
        <v>OC</v>
      </c>
      <c r="H3311" s="6">
        <f t="shared" ca="1" si="14"/>
        <v>1.6625777859576227</v>
      </c>
      <c r="I3311" t="s">
        <v>172</v>
      </c>
      <c r="K3311" s="7">
        <f ca="1">[1]NG!B98</f>
        <v>0.16158178595762304</v>
      </c>
      <c r="M3311" s="7">
        <f>[1]EF!C13</f>
        <v>1.5009959999999998</v>
      </c>
      <c r="N3311" s="2"/>
    </row>
    <row r="3312" spans="1:14" x14ac:dyDescent="0.35">
      <c r="A3312" t="s">
        <v>575</v>
      </c>
      <c r="B3312" t="s">
        <v>291</v>
      </c>
      <c r="C3312" t="s">
        <v>289</v>
      </c>
      <c r="D3312" t="s">
        <v>184</v>
      </c>
      <c r="E3312" t="s">
        <v>122</v>
      </c>
      <c r="G3312" t="str">
        <f>[1]NG!A99</f>
        <v>CH4</v>
      </c>
      <c r="H3312" s="6">
        <f t="shared" ca="1" si="14"/>
        <v>224.13561997440735</v>
      </c>
      <c r="I3312" t="s">
        <v>172</v>
      </c>
      <c r="K3312" s="7">
        <f ca="1">[1]NG!B99</f>
        <v>223.07561997440735</v>
      </c>
      <c r="M3312" s="7">
        <f>[1]EF!C14</f>
        <v>1.06</v>
      </c>
      <c r="N3312" s="2"/>
    </row>
    <row r="3313" spans="1:14" x14ac:dyDescent="0.35">
      <c r="A3313" t="s">
        <v>575</v>
      </c>
      <c r="B3313" t="s">
        <v>291</v>
      </c>
      <c r="C3313" t="s">
        <v>289</v>
      </c>
      <c r="D3313" t="s">
        <v>184</v>
      </c>
      <c r="E3313" t="s">
        <v>122</v>
      </c>
      <c r="G3313" t="str">
        <f>[1]NG!A100</f>
        <v>N2O</v>
      </c>
      <c r="H3313" s="6">
        <f t="shared" ca="1" si="14"/>
        <v>1.7662676380721121</v>
      </c>
      <c r="I3313" t="s">
        <v>172</v>
      </c>
      <c r="K3313" s="7">
        <f ca="1">[1]NG!B100</f>
        <v>1.4162676380721122</v>
      </c>
      <c r="M3313" s="7">
        <f>[1]EF!C15</f>
        <v>0.35</v>
      </c>
      <c r="N3313" s="2"/>
    </row>
    <row r="3314" spans="1:14" x14ac:dyDescent="0.35">
      <c r="A3314" t="s">
        <v>575</v>
      </c>
      <c r="B3314" t="s">
        <v>291</v>
      </c>
      <c r="C3314" t="s">
        <v>289</v>
      </c>
      <c r="D3314" t="s">
        <v>184</v>
      </c>
      <c r="E3314" t="s">
        <v>122</v>
      </c>
      <c r="G3314" t="str">
        <f>[1]NG!A101</f>
        <v>CO2</v>
      </c>
      <c r="H3314" s="6">
        <f t="shared" ca="1" si="14"/>
        <v>65908.795744686446</v>
      </c>
      <c r="I3314" t="s">
        <v>172</v>
      </c>
      <c r="K3314" s="7">
        <f ca="1">[1]NG!B101</f>
        <v>6546.1833842737078</v>
      </c>
      <c r="M3314" s="7">
        <f>[1]EF!C16</f>
        <v>59362.612360412735</v>
      </c>
      <c r="N3314" s="2"/>
    </row>
    <row r="3315" spans="1:14" x14ac:dyDescent="0.35">
      <c r="A3315" t="s">
        <v>575</v>
      </c>
      <c r="B3315" t="s">
        <v>291</v>
      </c>
      <c r="C3315" t="s">
        <v>289</v>
      </c>
      <c r="D3315" t="s">
        <v>184</v>
      </c>
      <c r="E3315" t="s">
        <v>122</v>
      </c>
      <c r="G3315" t="str">
        <f>[1]NG!A102</f>
        <v>CO2 (w/ C in VOC &amp; CO)</v>
      </c>
      <c r="H3315" s="6">
        <f t="shared" ca="1" si="14"/>
        <v>6635.7964405625789</v>
      </c>
      <c r="I3315" t="s">
        <v>172</v>
      </c>
      <c r="K3315" s="7">
        <f ca="1">[1]NG!B102</f>
        <v>6635.7964405625789</v>
      </c>
      <c r="N3315" s="2"/>
    </row>
    <row r="3316" spans="1:14" x14ac:dyDescent="0.35">
      <c r="A3316" t="s">
        <v>575</v>
      </c>
      <c r="B3316" t="s">
        <v>291</v>
      </c>
      <c r="C3316" t="s">
        <v>289</v>
      </c>
      <c r="D3316" t="s">
        <v>184</v>
      </c>
      <c r="E3316" t="s">
        <v>122</v>
      </c>
      <c r="G3316" t="str">
        <f>[1]NG!A103</f>
        <v>GHGs</v>
      </c>
      <c r="H3316" s="6">
        <f t="shared" ca="1" si="14"/>
        <v>13670.090980993606</v>
      </c>
      <c r="I3316" t="s">
        <v>172</v>
      </c>
      <c r="K3316" s="7">
        <f ca="1">[1]NG!B103</f>
        <v>13670.090980993606</v>
      </c>
      <c r="N3316" s="2"/>
    </row>
    <row r="3317" spans="1:14" x14ac:dyDescent="0.35">
      <c r="A3317" t="s">
        <v>575</v>
      </c>
      <c r="B3317" t="s">
        <v>291</v>
      </c>
      <c r="C3317" t="s">
        <v>289</v>
      </c>
      <c r="D3317" t="s">
        <v>184</v>
      </c>
      <c r="E3317" t="s">
        <v>122</v>
      </c>
      <c r="G3317" t="str">
        <f>[1]NG!A104</f>
        <v>4.2) Urban Emissions: Grams per mmBtu of Fuel Throughput at Each Stage</v>
      </c>
      <c r="H3317" s="6"/>
      <c r="K3317" s="7">
        <f>[1]NG!B104</f>
        <v>0</v>
      </c>
      <c r="N3317" s="2"/>
    </row>
    <row r="3318" spans="1:14" x14ac:dyDescent="0.35">
      <c r="A3318" t="s">
        <v>575</v>
      </c>
      <c r="B3318" t="s">
        <v>291</v>
      </c>
      <c r="C3318" t="s">
        <v>289</v>
      </c>
      <c r="D3318" t="s">
        <v>184</v>
      </c>
      <c r="E3318" t="s">
        <v>122</v>
      </c>
      <c r="G3318" t="str">
        <f>[1]NG!A105</f>
        <v>Loss factor</v>
      </c>
      <c r="H3318" s="6">
        <f t="shared" si="14"/>
        <v>0</v>
      </c>
      <c r="I3318" t="s">
        <v>172</v>
      </c>
      <c r="K3318" s="7">
        <f>[1]NG!B105</f>
        <v>0</v>
      </c>
      <c r="N3318" s="2"/>
    </row>
    <row r="3319" spans="1:14" x14ac:dyDescent="0.35">
      <c r="A3319" t="s">
        <v>575</v>
      </c>
      <c r="B3319" t="s">
        <v>291</v>
      </c>
      <c r="C3319" t="s">
        <v>289</v>
      </c>
      <c r="D3319" t="s">
        <v>184</v>
      </c>
      <c r="E3319" t="s">
        <v>122</v>
      </c>
      <c r="G3319" t="s">
        <v>539</v>
      </c>
      <c r="H3319" s="6"/>
      <c r="N3319" s="2"/>
    </row>
    <row r="3320" spans="1:14" x14ac:dyDescent="0.35">
      <c r="A3320" t="s">
        <v>575</v>
      </c>
      <c r="B3320" t="s">
        <v>291</v>
      </c>
      <c r="C3320" t="s">
        <v>289</v>
      </c>
      <c r="D3320" t="s">
        <v>184</v>
      </c>
      <c r="E3320" t="s">
        <v>122</v>
      </c>
      <c r="G3320" t="str">
        <f>[1]NG!A106</f>
        <v>VOC</v>
      </c>
      <c r="H3320" s="6">
        <f t="shared" ca="1" si="14"/>
        <v>0.59353458664939251</v>
      </c>
      <c r="I3320" t="s">
        <v>172</v>
      </c>
      <c r="K3320" s="7">
        <f ca="1">[1]NG!B106</f>
        <v>0.59353458664939251</v>
      </c>
      <c r="N3320" s="2"/>
    </row>
    <row r="3321" spans="1:14" x14ac:dyDescent="0.35">
      <c r="A3321" t="s">
        <v>575</v>
      </c>
      <c r="B3321" t="s">
        <v>291</v>
      </c>
      <c r="C3321" t="s">
        <v>289</v>
      </c>
      <c r="D3321" t="s">
        <v>184</v>
      </c>
      <c r="E3321" t="s">
        <v>122</v>
      </c>
      <c r="G3321" t="str">
        <f>[1]NG!A107</f>
        <v>CO</v>
      </c>
      <c r="H3321" s="6">
        <f t="shared" ca="1" si="14"/>
        <v>2.9050643888654437</v>
      </c>
      <c r="I3321" t="s">
        <v>172</v>
      </c>
      <c r="K3321" s="7">
        <f ca="1">[1]NG!B107</f>
        <v>2.9050643888654437</v>
      </c>
      <c r="N3321" s="2"/>
    </row>
    <row r="3322" spans="1:14" x14ac:dyDescent="0.35">
      <c r="A3322" t="s">
        <v>575</v>
      </c>
      <c r="B3322" t="s">
        <v>291</v>
      </c>
      <c r="C3322" t="s">
        <v>289</v>
      </c>
      <c r="D3322" t="s">
        <v>184</v>
      </c>
      <c r="E3322" t="s">
        <v>122</v>
      </c>
      <c r="G3322" t="str">
        <f>[1]NG!A108</f>
        <v>NOx</v>
      </c>
      <c r="H3322" s="6">
        <f t="shared" ca="1" si="14"/>
        <v>3.4344506229352145</v>
      </c>
      <c r="I3322" t="s">
        <v>172</v>
      </c>
      <c r="K3322" s="7">
        <f ca="1">[1]NG!B108</f>
        <v>3.4344506229352145</v>
      </c>
      <c r="N3322" s="2"/>
    </row>
    <row r="3323" spans="1:14" x14ac:dyDescent="0.35">
      <c r="A3323" t="s">
        <v>575</v>
      </c>
      <c r="B3323" t="s">
        <v>291</v>
      </c>
      <c r="C3323" t="s">
        <v>289</v>
      </c>
      <c r="D3323" t="s">
        <v>184</v>
      </c>
      <c r="E3323" t="s">
        <v>122</v>
      </c>
      <c r="G3323" t="str">
        <f>[1]NG!A109</f>
        <v>PM10</v>
      </c>
      <c r="H3323" s="6">
        <f t="shared" ca="1" si="14"/>
        <v>1.0808903331192603E-2</v>
      </c>
      <c r="I3323" t="s">
        <v>172</v>
      </c>
      <c r="K3323" s="7">
        <f ca="1">[1]NG!B109</f>
        <v>1.0808903331192603E-2</v>
      </c>
      <c r="N3323" s="2"/>
    </row>
    <row r="3324" spans="1:14" x14ac:dyDescent="0.35">
      <c r="A3324" t="s">
        <v>575</v>
      </c>
      <c r="B3324" t="s">
        <v>291</v>
      </c>
      <c r="C3324" t="s">
        <v>289</v>
      </c>
      <c r="D3324" t="s">
        <v>184</v>
      </c>
      <c r="E3324" t="s">
        <v>122</v>
      </c>
      <c r="G3324" t="str">
        <f>[1]NG!A110</f>
        <v>PM2.5</v>
      </c>
      <c r="H3324" s="6">
        <f t="shared" ca="1" si="14"/>
        <v>1.031199330641029E-2</v>
      </c>
      <c r="I3324" t="s">
        <v>172</v>
      </c>
      <c r="K3324" s="7">
        <f ca="1">[1]NG!B110</f>
        <v>1.0311993306410288E-2</v>
      </c>
      <c r="N3324" s="2"/>
    </row>
    <row r="3325" spans="1:14" x14ac:dyDescent="0.35">
      <c r="A3325" t="s">
        <v>575</v>
      </c>
      <c r="B3325" t="s">
        <v>291</v>
      </c>
      <c r="C3325" t="s">
        <v>289</v>
      </c>
      <c r="D3325" t="s">
        <v>184</v>
      </c>
      <c r="E3325" t="s">
        <v>122</v>
      </c>
      <c r="G3325" t="str">
        <f>[1]NG!A111</f>
        <v>SOx</v>
      </c>
      <c r="H3325" s="6">
        <f t="shared" ca="1" si="14"/>
        <v>0.1297828534396088</v>
      </c>
      <c r="I3325" t="s">
        <v>172</v>
      </c>
      <c r="K3325" s="7">
        <f ca="1">[1]NG!B111</f>
        <v>0.1297828534396088</v>
      </c>
      <c r="N3325" s="2"/>
    </row>
    <row r="3326" spans="1:14" x14ac:dyDescent="0.35">
      <c r="A3326" t="s">
        <v>575</v>
      </c>
      <c r="B3326" t="s">
        <v>291</v>
      </c>
      <c r="C3326" t="s">
        <v>289</v>
      </c>
      <c r="D3326" t="s">
        <v>184</v>
      </c>
      <c r="E3326" t="s">
        <v>122</v>
      </c>
      <c r="G3326" t="str">
        <f>[1]NG!A111</f>
        <v>SOx</v>
      </c>
      <c r="H3326" s="6">
        <f t="shared" ref="H3326" ca="1" si="15">SUM(K3326:M3326)</f>
        <v>0.1297828534396088</v>
      </c>
      <c r="I3326" t="s">
        <v>172</v>
      </c>
      <c r="K3326" s="7">
        <f ca="1">[1]NG!B111</f>
        <v>0.1297828534396088</v>
      </c>
      <c r="N3326" s="2"/>
    </row>
    <row r="3327" spans="1:14" x14ac:dyDescent="0.35">
      <c r="A3327" t="s">
        <v>575</v>
      </c>
      <c r="B3327" t="s">
        <v>291</v>
      </c>
      <c r="C3327" t="s">
        <v>289</v>
      </c>
      <c r="D3327" t="s">
        <v>184</v>
      </c>
      <c r="E3327" t="s">
        <v>122</v>
      </c>
      <c r="G3327" t="s">
        <v>287</v>
      </c>
      <c r="H3327" s="6">
        <f t="shared" ca="1" si="14"/>
        <v>1.7689457123190142E-3</v>
      </c>
      <c r="I3327" t="s">
        <v>172</v>
      </c>
      <c r="K3327" s="7">
        <f ca="1">[1]NG!B112</f>
        <v>1.7689457123190142E-3</v>
      </c>
      <c r="N3327" s="2"/>
    </row>
    <row r="3328" spans="1:14" x14ac:dyDescent="0.35">
      <c r="A3328" t="s">
        <v>575</v>
      </c>
      <c r="B3328" t="s">
        <v>291</v>
      </c>
      <c r="C3328" t="s">
        <v>289</v>
      </c>
      <c r="D3328" t="s">
        <v>184</v>
      </c>
      <c r="E3328" t="s">
        <v>122</v>
      </c>
      <c r="G3328" t="str">
        <f>[1]NG!A113</f>
        <v>OC</v>
      </c>
      <c r="H3328" s="6">
        <f t="shared" ca="1" si="14"/>
        <v>4.1955429484776818E-3</v>
      </c>
      <c r="I3328" t="s">
        <v>172</v>
      </c>
      <c r="K3328" s="7">
        <f ca="1">[1]NG!B113</f>
        <v>4.1955429484776818E-3</v>
      </c>
      <c r="N3328" s="2"/>
    </row>
    <row r="3329" spans="1:14" x14ac:dyDescent="0.35">
      <c r="A3329" t="s">
        <v>572</v>
      </c>
      <c r="B3329" t="s">
        <v>291</v>
      </c>
      <c r="C3329" t="s">
        <v>289</v>
      </c>
      <c r="D3329" t="s">
        <v>184</v>
      </c>
      <c r="E3329" t="s">
        <v>122</v>
      </c>
      <c r="G3329" t="str">
        <f>[1]NG!A84</f>
        <v>Loss factor</v>
      </c>
      <c r="H3329" s="6"/>
      <c r="K3329" s="7">
        <f>[1]NG!B84</f>
        <v>0</v>
      </c>
      <c r="N3329" s="2"/>
    </row>
    <row r="3330" spans="1:14" x14ac:dyDescent="0.35">
      <c r="A3330" t="s">
        <v>572</v>
      </c>
      <c r="B3330" t="s">
        <v>291</v>
      </c>
      <c r="C3330" t="s">
        <v>289</v>
      </c>
      <c r="D3330" t="s">
        <v>184</v>
      </c>
      <c r="E3330" t="s">
        <v>122</v>
      </c>
      <c r="G3330" t="s">
        <v>537</v>
      </c>
      <c r="H3330" s="6"/>
      <c r="N3330" s="2"/>
    </row>
    <row r="3331" spans="1:14" x14ac:dyDescent="0.35">
      <c r="A3331" t="s">
        <v>572</v>
      </c>
      <c r="B3331" t="s">
        <v>291</v>
      </c>
      <c r="C3331" t="s">
        <v>289</v>
      </c>
      <c r="D3331" t="s">
        <v>184</v>
      </c>
      <c r="E3331" t="s">
        <v>122</v>
      </c>
      <c r="G3331" t="str">
        <f>[1]NG!A85</f>
        <v>Total energy</v>
      </c>
      <c r="H3331" s="6">
        <f t="shared" ca="1" si="14"/>
        <v>112783.51399201232</v>
      </c>
      <c r="I3331" t="s">
        <v>290</v>
      </c>
      <c r="K3331" s="7">
        <f ca="1">[1]NG!B85</f>
        <v>112783.51399201232</v>
      </c>
      <c r="N3331" s="2"/>
    </row>
    <row r="3332" spans="1:14" x14ac:dyDescent="0.35">
      <c r="A3332" t="s">
        <v>572</v>
      </c>
      <c r="B3332" t="s">
        <v>291</v>
      </c>
      <c r="C3332" t="s">
        <v>289</v>
      </c>
      <c r="D3332" t="s">
        <v>184</v>
      </c>
      <c r="E3332" t="s">
        <v>122</v>
      </c>
      <c r="G3332" t="str">
        <f>[1]NG!A86</f>
        <v>Fossil fuels</v>
      </c>
      <c r="H3332" s="6">
        <f t="shared" ca="1" si="14"/>
        <v>111916.78565822245</v>
      </c>
      <c r="I3332" t="s">
        <v>290</v>
      </c>
      <c r="K3332" s="7">
        <f ca="1">[1]NG!B86</f>
        <v>111916.78565822245</v>
      </c>
      <c r="N3332" s="2"/>
    </row>
    <row r="3333" spans="1:14" x14ac:dyDescent="0.35">
      <c r="A3333" t="s">
        <v>572</v>
      </c>
      <c r="B3333" t="s">
        <v>291</v>
      </c>
      <c r="C3333" t="s">
        <v>289</v>
      </c>
      <c r="D3333" t="s">
        <v>184</v>
      </c>
      <c r="E3333" t="s">
        <v>122</v>
      </c>
      <c r="G3333" t="str">
        <f>[1]NG!A87</f>
        <v>Coal</v>
      </c>
      <c r="H3333" s="6">
        <f t="shared" ca="1" si="14"/>
        <v>469.87436589132193</v>
      </c>
      <c r="I3333" t="s">
        <v>290</v>
      </c>
      <c r="K3333" s="7">
        <f ca="1">[1]NG!B87</f>
        <v>469.87436589132193</v>
      </c>
      <c r="N3333" s="2"/>
    </row>
    <row r="3334" spans="1:14" x14ac:dyDescent="0.35">
      <c r="A3334" t="s">
        <v>572</v>
      </c>
      <c r="B3334" t="s">
        <v>291</v>
      </c>
      <c r="C3334" t="s">
        <v>289</v>
      </c>
      <c r="D3334" t="s">
        <v>184</v>
      </c>
      <c r="E3334" t="s">
        <v>122</v>
      </c>
      <c r="G3334" t="str">
        <f>[1]NG!A88</f>
        <v>Natural gas</v>
      </c>
      <c r="H3334" s="6">
        <f t="shared" ca="1" si="14"/>
        <v>111001.75781228613</v>
      </c>
      <c r="I3334" t="s">
        <v>290</v>
      </c>
      <c r="K3334" s="7">
        <f ca="1">[1]NG!B88</f>
        <v>111001.75781228613</v>
      </c>
      <c r="N3334" s="2"/>
    </row>
    <row r="3335" spans="1:14" x14ac:dyDescent="0.35">
      <c r="A3335" t="s">
        <v>572</v>
      </c>
      <c r="B3335" t="s">
        <v>291</v>
      </c>
      <c r="C3335" t="s">
        <v>289</v>
      </c>
      <c r="D3335" t="s">
        <v>184</v>
      </c>
      <c r="E3335" t="s">
        <v>122</v>
      </c>
      <c r="G3335" t="str">
        <f>[1]NG!A89</f>
        <v>Petroleum</v>
      </c>
      <c r="H3335" s="6">
        <f t="shared" ca="1" si="14"/>
        <v>445.15348004500004</v>
      </c>
      <c r="I3335" t="s">
        <v>290</v>
      </c>
      <c r="K3335" s="7">
        <f ca="1">[1]NG!B89</f>
        <v>445.15348004500004</v>
      </c>
      <c r="N3335" s="2"/>
    </row>
    <row r="3336" spans="1:14" x14ac:dyDescent="0.35">
      <c r="A3336" t="s">
        <v>572</v>
      </c>
      <c r="B3336" t="s">
        <v>291</v>
      </c>
      <c r="C3336" t="s">
        <v>289</v>
      </c>
      <c r="D3336" t="s">
        <v>184</v>
      </c>
      <c r="E3336" t="s">
        <v>122</v>
      </c>
      <c r="G3336" t="str">
        <f>[1]NG!A90</f>
        <v>Water consumption</v>
      </c>
      <c r="H3336" s="6">
        <f t="shared" ca="1" si="14"/>
        <v>3.4148726707389319</v>
      </c>
      <c r="I3336" t="s">
        <v>179</v>
      </c>
      <c r="K3336" s="7">
        <f ca="1">[1]NG!B90</f>
        <v>3.4148726707389319</v>
      </c>
      <c r="N3336" s="2"/>
    </row>
    <row r="3337" spans="1:14" x14ac:dyDescent="0.35">
      <c r="A3337" t="s">
        <v>572</v>
      </c>
      <c r="B3337" t="s">
        <v>291</v>
      </c>
      <c r="C3337" t="s">
        <v>289</v>
      </c>
      <c r="D3337" t="s">
        <v>184</v>
      </c>
      <c r="E3337" t="s">
        <v>122</v>
      </c>
      <c r="G3337" t="s">
        <v>539</v>
      </c>
      <c r="H3337" s="6"/>
      <c r="N3337" s="2"/>
    </row>
    <row r="3338" spans="1:14" x14ac:dyDescent="0.35">
      <c r="A3338" t="s">
        <v>572</v>
      </c>
      <c r="B3338" t="s">
        <v>291</v>
      </c>
      <c r="C3338" t="s">
        <v>289</v>
      </c>
      <c r="D3338" t="s">
        <v>184</v>
      </c>
      <c r="E3338" t="s">
        <v>122</v>
      </c>
      <c r="G3338" t="str">
        <f>[1]NG!A91</f>
        <v>VOC</v>
      </c>
      <c r="H3338" s="6">
        <f t="shared" ca="1" si="14"/>
        <v>13.644547458577996</v>
      </c>
      <c r="I3338" t="s">
        <v>172</v>
      </c>
      <c r="K3338" s="7">
        <f ca="1">[1]NG!B91</f>
        <v>11.104547458577997</v>
      </c>
      <c r="M3338" s="7">
        <f>[1]EF!C6</f>
        <v>2.54</v>
      </c>
      <c r="N3338" s="2"/>
    </row>
    <row r="3339" spans="1:14" x14ac:dyDescent="0.35">
      <c r="A3339" t="s">
        <v>572</v>
      </c>
      <c r="B3339" t="s">
        <v>291</v>
      </c>
      <c r="C3339" t="s">
        <v>289</v>
      </c>
      <c r="D3339" t="s">
        <v>184</v>
      </c>
      <c r="E3339" t="s">
        <v>122</v>
      </c>
      <c r="G3339" t="str">
        <f>[1]NG!A92</f>
        <v>CO</v>
      </c>
      <c r="H3339" s="6">
        <f t="shared" ca="1" si="14"/>
        <v>59.972471239465371</v>
      </c>
      <c r="I3339" t="s">
        <v>172</v>
      </c>
      <c r="K3339" s="7">
        <f ca="1">[1]NG!B92</f>
        <v>35.002471239465372</v>
      </c>
      <c r="M3339" s="7">
        <f>[1]EF!C7</f>
        <v>24.97</v>
      </c>
      <c r="N3339" s="2"/>
    </row>
    <row r="3340" spans="1:14" x14ac:dyDescent="0.35">
      <c r="A3340" t="s">
        <v>572</v>
      </c>
      <c r="B3340" t="s">
        <v>291</v>
      </c>
      <c r="C3340" t="s">
        <v>289</v>
      </c>
      <c r="D3340" t="s">
        <v>184</v>
      </c>
      <c r="E3340" t="s">
        <v>122</v>
      </c>
      <c r="G3340" t="str">
        <f>[1]NG!A93</f>
        <v>NOx</v>
      </c>
      <c r="H3340" s="6">
        <f t="shared" ca="1" si="14"/>
        <v>82.224727148820676</v>
      </c>
      <c r="I3340" t="s">
        <v>172</v>
      </c>
      <c r="K3340" s="7">
        <f ca="1">[1]NG!B93</f>
        <v>41.174727148820679</v>
      </c>
      <c r="M3340" s="7">
        <f>[1]EF!C8</f>
        <v>41.05</v>
      </c>
      <c r="N3340" s="2"/>
    </row>
    <row r="3341" spans="1:14" x14ac:dyDescent="0.35">
      <c r="A3341" t="s">
        <v>572</v>
      </c>
      <c r="B3341" t="s">
        <v>291</v>
      </c>
      <c r="C3341" t="s">
        <v>289</v>
      </c>
      <c r="D3341" t="s">
        <v>184</v>
      </c>
      <c r="E3341" t="s">
        <v>122</v>
      </c>
      <c r="G3341" t="str">
        <f>[1]NG!A94</f>
        <v>PM10</v>
      </c>
      <c r="H3341" s="6">
        <f t="shared" ca="1" si="14"/>
        <v>3.9070753095900366</v>
      </c>
      <c r="I3341" t="s">
        <v>172</v>
      </c>
      <c r="K3341" s="7">
        <f ca="1">[1]NG!B94</f>
        <v>0.40007530959003629</v>
      </c>
      <c r="M3341" s="7">
        <f>[1]EF!C9</f>
        <v>3.5070000000000001</v>
      </c>
      <c r="N3341" s="2"/>
    </row>
    <row r="3342" spans="1:14" x14ac:dyDescent="0.35">
      <c r="A3342" t="s">
        <v>572</v>
      </c>
      <c r="B3342" t="s">
        <v>291</v>
      </c>
      <c r="C3342" t="s">
        <v>289</v>
      </c>
      <c r="D3342" t="s">
        <v>184</v>
      </c>
      <c r="E3342" t="s">
        <v>122</v>
      </c>
      <c r="G3342" t="str">
        <f>[1]NG!A95</f>
        <v>PM2.5</v>
      </c>
      <c r="H3342" s="6">
        <f t="shared" ca="1" si="14"/>
        <v>3.8890194310008792</v>
      </c>
      <c r="I3342" t="s">
        <v>172</v>
      </c>
      <c r="K3342" s="7">
        <f ca="1">[1]NG!B95</f>
        <v>0.38201943100087893</v>
      </c>
      <c r="M3342" s="7">
        <f>[1]EF!C10</f>
        <v>3.5070000000000001</v>
      </c>
      <c r="N3342" s="2"/>
    </row>
    <row r="3343" spans="1:14" x14ac:dyDescent="0.35">
      <c r="A3343" t="s">
        <v>572</v>
      </c>
      <c r="B3343" t="s">
        <v>291</v>
      </c>
      <c r="C3343" t="s">
        <v>289</v>
      </c>
      <c r="D3343" t="s">
        <v>184</v>
      </c>
      <c r="E3343" t="s">
        <v>122</v>
      </c>
      <c r="G3343" t="str">
        <f>[1]NG!A96</f>
        <v>SOx</v>
      </c>
      <c r="H3343" s="6">
        <f t="shared" ca="1" si="14"/>
        <v>11.431877589298431</v>
      </c>
      <c r="I3343" t="s">
        <v>172</v>
      </c>
      <c r="K3343" s="7">
        <f ca="1">[1]NG!B96</f>
        <v>11.163311973835562</v>
      </c>
      <c r="M3343" s="7">
        <f>[1]EF!C11</f>
        <v>0.26856561546286878</v>
      </c>
      <c r="N3343" s="2"/>
    </row>
    <row r="3344" spans="1:14" x14ac:dyDescent="0.35">
      <c r="A3344" t="s">
        <v>572</v>
      </c>
      <c r="B3344" t="s">
        <v>291</v>
      </c>
      <c r="C3344" t="s">
        <v>289</v>
      </c>
      <c r="D3344" t="s">
        <v>184</v>
      </c>
      <c r="E3344" t="s">
        <v>122</v>
      </c>
      <c r="G3344" t="str">
        <f>[1]NG!A97</f>
        <v>BC</v>
      </c>
      <c r="H3344" s="6">
        <f t="shared" ca="1" si="14"/>
        <v>0.65750379132630832</v>
      </c>
      <c r="I3344" t="s">
        <v>172</v>
      </c>
      <c r="K3344" s="7">
        <f ca="1">[1]NG!B97</f>
        <v>7.8848791326308273E-2</v>
      </c>
      <c r="M3344" s="7">
        <f>[1]EF!C12</f>
        <v>0.57865500000000003</v>
      </c>
      <c r="N3344" s="2"/>
    </row>
    <row r="3345" spans="1:14" x14ac:dyDescent="0.35">
      <c r="A3345" t="s">
        <v>572</v>
      </c>
      <c r="B3345" t="s">
        <v>291</v>
      </c>
      <c r="C3345" t="s">
        <v>289</v>
      </c>
      <c r="D3345" t="s">
        <v>184</v>
      </c>
      <c r="E3345" t="s">
        <v>122</v>
      </c>
      <c r="G3345" t="str">
        <f>[1]NG!A98</f>
        <v>OC</v>
      </c>
      <c r="H3345" s="6">
        <f t="shared" ca="1" si="14"/>
        <v>1.6625777859576227</v>
      </c>
      <c r="I3345" t="s">
        <v>172</v>
      </c>
      <c r="K3345" s="7">
        <f ca="1">[1]NG!B98</f>
        <v>0.16158178595762304</v>
      </c>
      <c r="M3345" s="7">
        <f>[1]EF!C13</f>
        <v>1.5009959999999998</v>
      </c>
      <c r="N3345" s="2"/>
    </row>
    <row r="3346" spans="1:14" x14ac:dyDescent="0.35">
      <c r="A3346" t="s">
        <v>572</v>
      </c>
      <c r="B3346" t="s">
        <v>291</v>
      </c>
      <c r="C3346" t="s">
        <v>289</v>
      </c>
      <c r="D3346" t="s">
        <v>184</v>
      </c>
      <c r="E3346" t="s">
        <v>122</v>
      </c>
      <c r="G3346" t="str">
        <f>[1]NG!A99</f>
        <v>CH4</v>
      </c>
      <c r="H3346" s="6">
        <f t="shared" ca="1" si="14"/>
        <v>224.13561997440735</v>
      </c>
      <c r="I3346" t="s">
        <v>172</v>
      </c>
      <c r="K3346" s="7">
        <f ca="1">[1]NG!B99</f>
        <v>223.07561997440735</v>
      </c>
      <c r="M3346" s="7">
        <f>[1]EF!C14</f>
        <v>1.06</v>
      </c>
      <c r="N3346" s="2"/>
    </row>
    <row r="3347" spans="1:14" x14ac:dyDescent="0.35">
      <c r="A3347" t="s">
        <v>572</v>
      </c>
      <c r="B3347" t="s">
        <v>291</v>
      </c>
      <c r="C3347" t="s">
        <v>289</v>
      </c>
      <c r="D3347" t="s">
        <v>184</v>
      </c>
      <c r="E3347" t="s">
        <v>122</v>
      </c>
      <c r="G3347" t="str">
        <f>[1]NG!A100</f>
        <v>N2O</v>
      </c>
      <c r="H3347" s="6">
        <f t="shared" ca="1" si="14"/>
        <v>1.7662676380721121</v>
      </c>
      <c r="I3347" t="s">
        <v>172</v>
      </c>
      <c r="K3347" s="7">
        <f ca="1">[1]NG!B100</f>
        <v>1.4162676380721122</v>
      </c>
      <c r="M3347" s="7">
        <f>[1]EF!C15</f>
        <v>0.35</v>
      </c>
      <c r="N3347" s="2"/>
    </row>
    <row r="3348" spans="1:14" x14ac:dyDescent="0.35">
      <c r="A3348" t="s">
        <v>572</v>
      </c>
      <c r="B3348" t="s">
        <v>291</v>
      </c>
      <c r="C3348" t="s">
        <v>289</v>
      </c>
      <c r="D3348" t="s">
        <v>184</v>
      </c>
      <c r="E3348" t="s">
        <v>122</v>
      </c>
      <c r="G3348" t="str">
        <f>[1]NG!A101</f>
        <v>CO2</v>
      </c>
      <c r="H3348" s="6">
        <f t="shared" ca="1" si="14"/>
        <v>65908.795744686446</v>
      </c>
      <c r="I3348" t="s">
        <v>172</v>
      </c>
      <c r="K3348" s="7">
        <f ca="1">[1]NG!B101</f>
        <v>6546.1833842737078</v>
      </c>
      <c r="M3348" s="7">
        <f>[1]EF!C16</f>
        <v>59362.612360412735</v>
      </c>
      <c r="N3348" s="2"/>
    </row>
    <row r="3349" spans="1:14" x14ac:dyDescent="0.35">
      <c r="A3349" t="s">
        <v>572</v>
      </c>
      <c r="B3349" t="s">
        <v>291</v>
      </c>
      <c r="C3349" t="s">
        <v>289</v>
      </c>
      <c r="D3349" t="s">
        <v>184</v>
      </c>
      <c r="E3349" t="s">
        <v>122</v>
      </c>
      <c r="G3349" t="str">
        <f>[1]NG!A102</f>
        <v>CO2 (w/ C in VOC &amp; CO)</v>
      </c>
      <c r="H3349" s="6">
        <f t="shared" ca="1" si="14"/>
        <v>6635.7964405625789</v>
      </c>
      <c r="I3349" t="s">
        <v>172</v>
      </c>
      <c r="K3349" s="7">
        <f ca="1">[1]NG!B102</f>
        <v>6635.7964405625789</v>
      </c>
      <c r="N3349" s="2"/>
    </row>
    <row r="3350" spans="1:14" x14ac:dyDescent="0.35">
      <c r="A3350" t="s">
        <v>572</v>
      </c>
      <c r="B3350" t="s">
        <v>291</v>
      </c>
      <c r="C3350" t="s">
        <v>289</v>
      </c>
      <c r="D3350" t="s">
        <v>184</v>
      </c>
      <c r="E3350" t="s">
        <v>122</v>
      </c>
      <c r="G3350" t="str">
        <f>[1]NG!A103</f>
        <v>GHGs</v>
      </c>
      <c r="H3350" s="6">
        <f t="shared" ca="1" si="14"/>
        <v>13670.090980993606</v>
      </c>
      <c r="I3350" t="s">
        <v>172</v>
      </c>
      <c r="K3350" s="7">
        <f ca="1">[1]NG!B103</f>
        <v>13670.090980993606</v>
      </c>
      <c r="N3350" s="2"/>
    </row>
    <row r="3351" spans="1:14" x14ac:dyDescent="0.35">
      <c r="A3351" t="s">
        <v>572</v>
      </c>
      <c r="B3351" t="s">
        <v>291</v>
      </c>
      <c r="C3351" t="s">
        <v>289</v>
      </c>
      <c r="D3351" t="s">
        <v>184</v>
      </c>
      <c r="E3351" t="s">
        <v>122</v>
      </c>
      <c r="G3351" t="str">
        <f>[1]NG!A104</f>
        <v>4.2) Urban Emissions: Grams per mmBtu of Fuel Throughput at Each Stage</v>
      </c>
      <c r="H3351" s="6"/>
      <c r="K3351" s="7">
        <f>[1]NG!B104</f>
        <v>0</v>
      </c>
      <c r="N3351" s="2"/>
    </row>
    <row r="3352" spans="1:14" x14ac:dyDescent="0.35">
      <c r="A3352" t="s">
        <v>572</v>
      </c>
      <c r="B3352" t="s">
        <v>291</v>
      </c>
      <c r="C3352" t="s">
        <v>289</v>
      </c>
      <c r="D3352" t="s">
        <v>184</v>
      </c>
      <c r="E3352" t="s">
        <v>122</v>
      </c>
      <c r="G3352" t="str">
        <f>[1]NG!A105</f>
        <v>Loss factor</v>
      </c>
      <c r="H3352" s="6">
        <f t="shared" si="14"/>
        <v>0</v>
      </c>
      <c r="I3352" t="s">
        <v>172</v>
      </c>
      <c r="K3352" s="7">
        <f>[1]NG!B105</f>
        <v>0</v>
      </c>
      <c r="N3352" s="2"/>
    </row>
    <row r="3353" spans="1:14" x14ac:dyDescent="0.35">
      <c r="A3353" t="s">
        <v>572</v>
      </c>
      <c r="B3353" t="s">
        <v>291</v>
      </c>
      <c r="C3353" t="s">
        <v>289</v>
      </c>
      <c r="D3353" t="s">
        <v>184</v>
      </c>
      <c r="E3353" t="s">
        <v>122</v>
      </c>
      <c r="G3353" t="str">
        <f>[1]NG!A106</f>
        <v>VOC</v>
      </c>
      <c r="H3353" s="6">
        <f t="shared" ca="1" si="14"/>
        <v>0.59353458664939251</v>
      </c>
      <c r="I3353" t="s">
        <v>172</v>
      </c>
      <c r="K3353" s="7">
        <f ca="1">[1]NG!B106</f>
        <v>0.59353458664939251</v>
      </c>
      <c r="N3353" s="2"/>
    </row>
    <row r="3354" spans="1:14" x14ac:dyDescent="0.35">
      <c r="A3354" t="s">
        <v>572</v>
      </c>
      <c r="B3354" t="s">
        <v>291</v>
      </c>
      <c r="C3354" t="s">
        <v>289</v>
      </c>
      <c r="D3354" t="s">
        <v>184</v>
      </c>
      <c r="E3354" t="s">
        <v>122</v>
      </c>
      <c r="G3354" t="str">
        <f>[1]NG!A107</f>
        <v>CO</v>
      </c>
      <c r="H3354" s="6">
        <f t="shared" ca="1" si="14"/>
        <v>2.9050643888654437</v>
      </c>
      <c r="I3354" t="s">
        <v>172</v>
      </c>
      <c r="K3354" s="7">
        <f ca="1">[1]NG!B107</f>
        <v>2.9050643888654437</v>
      </c>
      <c r="N3354" s="2"/>
    </row>
    <row r="3355" spans="1:14" x14ac:dyDescent="0.35">
      <c r="A3355" t="s">
        <v>572</v>
      </c>
      <c r="B3355" t="s">
        <v>291</v>
      </c>
      <c r="C3355" t="s">
        <v>289</v>
      </c>
      <c r="D3355" t="s">
        <v>184</v>
      </c>
      <c r="E3355" t="s">
        <v>122</v>
      </c>
      <c r="G3355" t="str">
        <f>[1]NG!A108</f>
        <v>NOx</v>
      </c>
      <c r="H3355" s="6">
        <f t="shared" ca="1" si="14"/>
        <v>3.4344506229352145</v>
      </c>
      <c r="I3355" t="s">
        <v>172</v>
      </c>
      <c r="K3355" s="7">
        <f ca="1">[1]NG!B108</f>
        <v>3.4344506229352145</v>
      </c>
      <c r="N3355" s="2"/>
    </row>
    <row r="3356" spans="1:14" x14ac:dyDescent="0.35">
      <c r="A3356" t="s">
        <v>572</v>
      </c>
      <c r="B3356" t="s">
        <v>291</v>
      </c>
      <c r="C3356" t="s">
        <v>289</v>
      </c>
      <c r="D3356" t="s">
        <v>184</v>
      </c>
      <c r="E3356" t="s">
        <v>122</v>
      </c>
      <c r="G3356" t="str">
        <f>[1]NG!A109</f>
        <v>PM10</v>
      </c>
      <c r="H3356" s="6">
        <f t="shared" ca="1" si="14"/>
        <v>1.0808903331192603E-2</v>
      </c>
      <c r="I3356" t="s">
        <v>172</v>
      </c>
      <c r="K3356" s="7">
        <f ca="1">[1]NG!B109</f>
        <v>1.0808903331192603E-2</v>
      </c>
      <c r="N3356" s="2"/>
    </row>
    <row r="3357" spans="1:14" x14ac:dyDescent="0.35">
      <c r="A3357" t="s">
        <v>572</v>
      </c>
      <c r="B3357" t="s">
        <v>291</v>
      </c>
      <c r="C3357" t="s">
        <v>289</v>
      </c>
      <c r="D3357" t="s">
        <v>184</v>
      </c>
      <c r="E3357" t="s">
        <v>122</v>
      </c>
      <c r="G3357" t="str">
        <f>[1]NG!A110</f>
        <v>PM2.5</v>
      </c>
      <c r="H3357" s="6">
        <f t="shared" ca="1" si="14"/>
        <v>1.031199330641029E-2</v>
      </c>
      <c r="I3357" t="s">
        <v>172</v>
      </c>
      <c r="K3357" s="7">
        <f ca="1">[1]NG!B110</f>
        <v>1.0311993306410288E-2</v>
      </c>
      <c r="N3357" s="2"/>
    </row>
    <row r="3358" spans="1:14" x14ac:dyDescent="0.35">
      <c r="A3358" t="s">
        <v>572</v>
      </c>
      <c r="B3358" t="s">
        <v>291</v>
      </c>
      <c r="C3358" t="s">
        <v>289</v>
      </c>
      <c r="D3358" t="s">
        <v>184</v>
      </c>
      <c r="E3358" t="s">
        <v>122</v>
      </c>
      <c r="G3358" t="str">
        <f>[1]NG!A111</f>
        <v>SOx</v>
      </c>
      <c r="H3358" s="6">
        <f t="shared" ca="1" si="14"/>
        <v>0.1297828534396088</v>
      </c>
      <c r="I3358" t="s">
        <v>172</v>
      </c>
      <c r="K3358" s="7">
        <f ca="1">[1]NG!B111</f>
        <v>0.1297828534396088</v>
      </c>
      <c r="N3358" s="2"/>
    </row>
    <row r="3359" spans="1:14" x14ac:dyDescent="0.35">
      <c r="A3359" t="s">
        <v>572</v>
      </c>
      <c r="B3359" t="s">
        <v>291</v>
      </c>
      <c r="C3359" t="s">
        <v>289</v>
      </c>
      <c r="D3359" t="s">
        <v>184</v>
      </c>
      <c r="E3359" t="s">
        <v>122</v>
      </c>
      <c r="G3359" t="str">
        <f>[1]NG!A112</f>
        <v>BC</v>
      </c>
      <c r="H3359" s="6">
        <f t="shared" ca="1" si="14"/>
        <v>1.7689457123190142E-3</v>
      </c>
      <c r="I3359" t="s">
        <v>172</v>
      </c>
      <c r="K3359" s="7">
        <f ca="1">[1]NG!B112</f>
        <v>1.7689457123190142E-3</v>
      </c>
      <c r="N3359" s="2"/>
    </row>
    <row r="3360" spans="1:14" x14ac:dyDescent="0.35">
      <c r="A3360" t="s">
        <v>572</v>
      </c>
      <c r="B3360" t="s">
        <v>291</v>
      </c>
      <c r="C3360" t="s">
        <v>289</v>
      </c>
      <c r="D3360" t="s">
        <v>184</v>
      </c>
      <c r="E3360" t="s">
        <v>122</v>
      </c>
      <c r="G3360" t="str">
        <f>[1]NG!A113</f>
        <v>OC</v>
      </c>
      <c r="H3360" s="6">
        <f t="shared" ca="1" si="14"/>
        <v>4.1955429484776818E-3</v>
      </c>
      <c r="I3360" t="s">
        <v>172</v>
      </c>
      <c r="K3360" s="7">
        <f ca="1">[1]NG!B113</f>
        <v>4.1955429484776818E-3</v>
      </c>
      <c r="N3360" s="2"/>
    </row>
    <row r="3361" spans="1:14" x14ac:dyDescent="0.35">
      <c r="A3361" t="s">
        <v>572</v>
      </c>
      <c r="B3361" t="s">
        <v>294</v>
      </c>
      <c r="C3361" t="s">
        <v>80</v>
      </c>
      <c r="D3361" t="s">
        <v>155</v>
      </c>
      <c r="E3361" t="s">
        <v>122</v>
      </c>
      <c r="G3361" t="str">
        <f>[1]Inputs!E1467</f>
        <v>Energy Use: mmBtu per ton</v>
      </c>
      <c r="H3361" s="4"/>
      <c r="J3361" t="s">
        <v>295</v>
      </c>
      <c r="N3361" s="2"/>
    </row>
    <row r="3362" spans="1:14" x14ac:dyDescent="0.35">
      <c r="A3362" t="s">
        <v>572</v>
      </c>
      <c r="B3362" t="s">
        <v>294</v>
      </c>
      <c r="C3362" t="s">
        <v>80</v>
      </c>
      <c r="D3362" t="s">
        <v>155</v>
      </c>
      <c r="E3362" t="s">
        <v>122</v>
      </c>
      <c r="G3362" t="str">
        <f>[1]Inputs!E1468</f>
        <v xml:space="preserve">    Total energy</v>
      </c>
      <c r="H3362" s="4">
        <f>[1]Inputs!AR1468</f>
        <v>71.962516571030534</v>
      </c>
      <c r="I3362" t="s">
        <v>125</v>
      </c>
      <c r="N3362" s="2"/>
    </row>
    <row r="3363" spans="1:14" x14ac:dyDescent="0.35">
      <c r="A3363" t="s">
        <v>572</v>
      </c>
      <c r="B3363" t="s">
        <v>294</v>
      </c>
      <c r="C3363" t="s">
        <v>80</v>
      </c>
      <c r="D3363" t="s">
        <v>155</v>
      </c>
      <c r="E3363" t="s">
        <v>122</v>
      </c>
      <c r="G3363" t="str">
        <f>[1]Inputs!E1469</f>
        <v xml:space="preserve">    Fossil fuels</v>
      </c>
      <c r="H3363" s="4">
        <f>[1]Inputs!AR1469</f>
        <v>66.004270519864079</v>
      </c>
      <c r="I3363" t="s">
        <v>125</v>
      </c>
      <c r="N3363" s="2"/>
    </row>
    <row r="3364" spans="1:14" x14ac:dyDescent="0.35">
      <c r="A3364" t="s">
        <v>572</v>
      </c>
      <c r="B3364" t="s">
        <v>294</v>
      </c>
      <c r="C3364" t="s">
        <v>80</v>
      </c>
      <c r="D3364" t="s">
        <v>155</v>
      </c>
      <c r="E3364" t="s">
        <v>122</v>
      </c>
      <c r="G3364" t="str">
        <f>[1]Inputs!E1470</f>
        <v xml:space="preserve">    Coal</v>
      </c>
      <c r="H3364" s="4">
        <f>[1]Inputs!AR1470</f>
        <v>26.031205469209919</v>
      </c>
      <c r="I3364" t="s">
        <v>125</v>
      </c>
      <c r="N3364" s="2"/>
    </row>
    <row r="3365" spans="1:14" x14ac:dyDescent="0.35">
      <c r="A3365" t="s">
        <v>572</v>
      </c>
      <c r="B3365" t="s">
        <v>294</v>
      </c>
      <c r="C3365" t="s">
        <v>80</v>
      </c>
      <c r="D3365" t="s">
        <v>155</v>
      </c>
      <c r="E3365" t="s">
        <v>122</v>
      </c>
      <c r="G3365" t="str">
        <f>[1]Inputs!E1471</f>
        <v xml:space="preserve">    Natural gas</v>
      </c>
      <c r="H3365" s="4">
        <f>[1]Inputs!AR1471</f>
        <v>15.116507692435611</v>
      </c>
      <c r="I3365" t="s">
        <v>125</v>
      </c>
      <c r="N3365" s="2"/>
    </row>
    <row r="3366" spans="1:14" x14ac:dyDescent="0.35">
      <c r="A3366" t="s">
        <v>572</v>
      </c>
      <c r="B3366" t="s">
        <v>294</v>
      </c>
      <c r="C3366" t="s">
        <v>80</v>
      </c>
      <c r="D3366" t="s">
        <v>155</v>
      </c>
      <c r="E3366" t="s">
        <v>122</v>
      </c>
      <c r="G3366" t="str">
        <f>[1]Inputs!E1472</f>
        <v xml:space="preserve">    Petroleum</v>
      </c>
      <c r="H3366" s="4">
        <f>[1]Inputs!AR1472</f>
        <v>24.856557358218552</v>
      </c>
      <c r="I3366" t="s">
        <v>125</v>
      </c>
      <c r="N3366" s="2"/>
    </row>
    <row r="3367" spans="1:14" x14ac:dyDescent="0.35">
      <c r="A3367" t="s">
        <v>572</v>
      </c>
      <c r="B3367" t="s">
        <v>294</v>
      </c>
      <c r="C3367" t="s">
        <v>80</v>
      </c>
      <c r="D3367" t="s">
        <v>155</v>
      </c>
      <c r="E3367" t="s">
        <v>122</v>
      </c>
      <c r="G3367" t="str">
        <f>[1]Inputs!E1473</f>
        <v>Water consumption</v>
      </c>
      <c r="H3367" s="4">
        <f>[1]Inputs!AR1473</f>
        <v>5470.9651720130341</v>
      </c>
      <c r="I3367" t="s">
        <v>182</v>
      </c>
      <c r="N3367" s="2"/>
    </row>
    <row r="3368" spans="1:14" x14ac:dyDescent="0.35">
      <c r="A3368" t="s">
        <v>572</v>
      </c>
      <c r="B3368" t="s">
        <v>294</v>
      </c>
      <c r="C3368" t="s">
        <v>80</v>
      </c>
      <c r="D3368" t="s">
        <v>155</v>
      </c>
      <c r="E3368" t="s">
        <v>122</v>
      </c>
      <c r="G3368" t="str">
        <f>[1]Inputs!E1474</f>
        <v>Total Emissions: grams per ton</v>
      </c>
      <c r="H3368" s="4"/>
      <c r="N3368" s="2"/>
    </row>
    <row r="3369" spans="1:14" x14ac:dyDescent="0.35">
      <c r="A3369" t="s">
        <v>572</v>
      </c>
      <c r="B3369" t="s">
        <v>294</v>
      </c>
      <c r="C3369" t="s">
        <v>80</v>
      </c>
      <c r="D3369" t="s">
        <v>155</v>
      </c>
      <c r="E3369" t="s">
        <v>122</v>
      </c>
      <c r="G3369" t="str">
        <f>[1]Inputs!E1475</f>
        <v xml:space="preserve">    VOC</v>
      </c>
      <c r="H3369" s="4">
        <f>[1]Inputs!AR1475</f>
        <v>501.86220196562806</v>
      </c>
      <c r="I3369" t="s">
        <v>127</v>
      </c>
      <c r="N3369" s="2"/>
    </row>
    <row r="3370" spans="1:14" x14ac:dyDescent="0.35">
      <c r="A3370" t="s">
        <v>572</v>
      </c>
      <c r="B3370" t="s">
        <v>294</v>
      </c>
      <c r="C3370" t="s">
        <v>80</v>
      </c>
      <c r="D3370" t="s">
        <v>155</v>
      </c>
      <c r="E3370" t="s">
        <v>122</v>
      </c>
      <c r="G3370" t="str">
        <f>[1]Inputs!E1476</f>
        <v xml:space="preserve">    CO</v>
      </c>
      <c r="H3370" s="4">
        <f>[1]Inputs!AR1476</f>
        <v>1986.6537401685357</v>
      </c>
      <c r="I3370" t="s">
        <v>127</v>
      </c>
      <c r="N3370" s="2"/>
    </row>
    <row r="3371" spans="1:14" x14ac:dyDescent="0.35">
      <c r="A3371" t="s">
        <v>572</v>
      </c>
      <c r="B3371" t="s">
        <v>294</v>
      </c>
      <c r="C3371" t="s">
        <v>80</v>
      </c>
      <c r="D3371" t="s">
        <v>155</v>
      </c>
      <c r="E3371" t="s">
        <v>122</v>
      </c>
      <c r="G3371" t="str">
        <f>[1]Inputs!E1477</f>
        <v xml:space="preserve">    NOx</v>
      </c>
      <c r="H3371" s="4">
        <f>[1]Inputs!AR1477</f>
        <v>5138.3225584341599</v>
      </c>
      <c r="I3371" t="s">
        <v>127</v>
      </c>
      <c r="N3371" s="2"/>
    </row>
    <row r="3372" spans="1:14" x14ac:dyDescent="0.35">
      <c r="A3372" t="s">
        <v>572</v>
      </c>
      <c r="B3372" t="s">
        <v>294</v>
      </c>
      <c r="C3372" t="s">
        <v>80</v>
      </c>
      <c r="D3372" t="s">
        <v>155</v>
      </c>
      <c r="E3372" t="s">
        <v>122</v>
      </c>
      <c r="G3372" t="str">
        <f>[1]Inputs!E1478</f>
        <v xml:space="preserve">    PM10</v>
      </c>
      <c r="H3372" s="4">
        <f>[1]Inputs!AR1478</f>
        <v>2353.0062696408831</v>
      </c>
      <c r="I3372" t="s">
        <v>127</v>
      </c>
      <c r="N3372" s="2"/>
    </row>
    <row r="3373" spans="1:14" x14ac:dyDescent="0.35">
      <c r="A3373" t="s">
        <v>572</v>
      </c>
      <c r="B3373" t="s">
        <v>294</v>
      </c>
      <c r="C3373" t="s">
        <v>80</v>
      </c>
      <c r="D3373" t="s">
        <v>155</v>
      </c>
      <c r="E3373" t="s">
        <v>122</v>
      </c>
      <c r="G3373" t="str">
        <f>[1]Inputs!E1479</f>
        <v xml:space="preserve">    PM2.5</v>
      </c>
      <c r="H3373" s="4">
        <f>[1]Inputs!AR1479</f>
        <v>1157.008053820779</v>
      </c>
      <c r="I3373" t="s">
        <v>127</v>
      </c>
      <c r="N3373" s="2"/>
    </row>
    <row r="3374" spans="1:14" x14ac:dyDescent="0.35">
      <c r="A3374" t="s">
        <v>572</v>
      </c>
      <c r="B3374" t="s">
        <v>294</v>
      </c>
      <c r="C3374" t="s">
        <v>80</v>
      </c>
      <c r="D3374" t="s">
        <v>155</v>
      </c>
      <c r="E3374" t="s">
        <v>122</v>
      </c>
      <c r="G3374" t="str">
        <f>[1]Inputs!E1480</f>
        <v xml:space="preserve">    SOx</v>
      </c>
      <c r="H3374" s="4">
        <f>[1]Inputs!AR1480</f>
        <v>4087.1307819919757</v>
      </c>
      <c r="I3374" t="s">
        <v>127</v>
      </c>
      <c r="N3374" s="2"/>
    </row>
    <row r="3375" spans="1:14" x14ac:dyDescent="0.35">
      <c r="A3375" t="s">
        <v>572</v>
      </c>
      <c r="B3375" t="s">
        <v>294</v>
      </c>
      <c r="C3375" t="s">
        <v>80</v>
      </c>
      <c r="D3375" t="s">
        <v>155</v>
      </c>
      <c r="E3375" t="s">
        <v>122</v>
      </c>
      <c r="G3375" t="str">
        <f>[1]Inputs!E1481</f>
        <v xml:space="preserve">    BC</v>
      </c>
      <c r="H3375" s="4">
        <f>[1]Inputs!AR1481</f>
        <v>32.900211384930373</v>
      </c>
      <c r="I3375" t="s">
        <v>127</v>
      </c>
      <c r="N3375" s="2"/>
    </row>
    <row r="3376" spans="1:14" x14ac:dyDescent="0.35">
      <c r="A3376" t="s">
        <v>572</v>
      </c>
      <c r="B3376" t="s">
        <v>294</v>
      </c>
      <c r="C3376" t="s">
        <v>80</v>
      </c>
      <c r="D3376" t="s">
        <v>155</v>
      </c>
      <c r="E3376" t="s">
        <v>122</v>
      </c>
      <c r="G3376" t="str">
        <f>[1]Inputs!E1482</f>
        <v xml:space="preserve">    OC</v>
      </c>
      <c r="H3376" s="4">
        <f>[1]Inputs!AR1482</f>
        <v>54.785748955306552</v>
      </c>
      <c r="I3376" t="s">
        <v>127</v>
      </c>
      <c r="N3376" s="2"/>
    </row>
    <row r="3377" spans="1:14" x14ac:dyDescent="0.35">
      <c r="A3377" t="s">
        <v>572</v>
      </c>
      <c r="B3377" t="s">
        <v>294</v>
      </c>
      <c r="C3377" t="s">
        <v>80</v>
      </c>
      <c r="D3377" t="s">
        <v>155</v>
      </c>
      <c r="E3377" t="s">
        <v>122</v>
      </c>
      <c r="G3377" t="str">
        <f>[1]Inputs!E1483</f>
        <v xml:space="preserve">    CH4</v>
      </c>
      <c r="H3377" s="4">
        <f>[1]Inputs!AR1483</f>
        <v>8704.4152050946504</v>
      </c>
      <c r="I3377" t="s">
        <v>127</v>
      </c>
      <c r="N3377" s="2"/>
    </row>
    <row r="3378" spans="1:14" x14ac:dyDescent="0.35">
      <c r="A3378" t="s">
        <v>572</v>
      </c>
      <c r="B3378" t="s">
        <v>294</v>
      </c>
      <c r="C3378" t="s">
        <v>80</v>
      </c>
      <c r="D3378" t="s">
        <v>155</v>
      </c>
      <c r="E3378" t="s">
        <v>122</v>
      </c>
      <c r="G3378" t="str">
        <f>[1]Inputs!E1484</f>
        <v xml:space="preserve">    N2O</v>
      </c>
      <c r="H3378" s="4">
        <f>[1]Inputs!AR1484</f>
        <v>80.960533486730299</v>
      </c>
      <c r="I3378" t="s">
        <v>127</v>
      </c>
      <c r="N3378" s="2"/>
    </row>
    <row r="3379" spans="1:14" x14ac:dyDescent="0.35">
      <c r="A3379" t="s">
        <v>572</v>
      </c>
      <c r="B3379" t="s">
        <v>294</v>
      </c>
      <c r="C3379" t="s">
        <v>80</v>
      </c>
      <c r="D3379" t="s">
        <v>155</v>
      </c>
      <c r="E3379" t="s">
        <v>122</v>
      </c>
      <c r="G3379" t="str">
        <f>[1]Inputs!E1485</f>
        <v xml:space="preserve">    CO2</v>
      </c>
      <c r="H3379" s="4">
        <f>[1]Inputs!AR1485</f>
        <v>5481665.203029125</v>
      </c>
      <c r="I3379" t="s">
        <v>127</v>
      </c>
      <c r="N3379" s="2"/>
    </row>
    <row r="3380" spans="1:14" x14ac:dyDescent="0.35">
      <c r="A3380" t="s">
        <v>572</v>
      </c>
      <c r="B3380" t="s">
        <v>294</v>
      </c>
      <c r="C3380" t="s">
        <v>80</v>
      </c>
      <c r="D3380" t="s">
        <v>155</v>
      </c>
      <c r="E3380" t="s">
        <v>122</v>
      </c>
      <c r="G3380" t="str">
        <f>[1]Inputs!E1486</f>
        <v xml:space="preserve">    CO2 (w/ C in VOC &amp; CO)</v>
      </c>
      <c r="H3380" s="4">
        <f>[1]Inputs!AR1486</f>
        <v>5486351.224674087</v>
      </c>
      <c r="I3380" t="s">
        <v>127</v>
      </c>
      <c r="N3380" s="2"/>
    </row>
    <row r="3381" spans="1:14" x14ac:dyDescent="0.35">
      <c r="A3381" t="s">
        <v>572</v>
      </c>
      <c r="B3381" t="s">
        <v>294</v>
      </c>
      <c r="C3381" t="s">
        <v>80</v>
      </c>
      <c r="D3381" t="s">
        <v>155</v>
      </c>
      <c r="E3381" t="s">
        <v>122</v>
      </c>
      <c r="G3381" t="str">
        <f>[1]Inputs!E1487</f>
        <v xml:space="preserve">    GHGs</v>
      </c>
      <c r="H3381" s="4">
        <f>[1]Inputs!AR1487</f>
        <v>5767845.0234277854</v>
      </c>
      <c r="I3381" t="s">
        <v>127</v>
      </c>
      <c r="N3381" s="2"/>
    </row>
    <row r="3382" spans="1:14" x14ac:dyDescent="0.35">
      <c r="A3382" t="s">
        <v>572</v>
      </c>
      <c r="B3382" t="s">
        <v>294</v>
      </c>
      <c r="C3382" t="s">
        <v>80</v>
      </c>
      <c r="D3382" t="s">
        <v>155</v>
      </c>
      <c r="E3382" t="s">
        <v>122</v>
      </c>
      <c r="G3382" t="str">
        <f>[1]Inputs!E1488</f>
        <v>Urban Emissions: grams per ton</v>
      </c>
      <c r="H3382" s="4"/>
      <c r="N3382" s="2"/>
    </row>
    <row r="3383" spans="1:14" x14ac:dyDescent="0.35">
      <c r="A3383" t="s">
        <v>572</v>
      </c>
      <c r="B3383" t="s">
        <v>294</v>
      </c>
      <c r="C3383" t="s">
        <v>80</v>
      </c>
      <c r="D3383" t="s">
        <v>155</v>
      </c>
      <c r="E3383" t="s">
        <v>122</v>
      </c>
      <c r="G3383" t="str">
        <f>[1]Inputs!E1489</f>
        <v xml:space="preserve">    VOC</v>
      </c>
      <c r="H3383" s="4">
        <f>[1]Inputs!AR1489</f>
        <v>62.489241059613114</v>
      </c>
      <c r="I3383" t="s">
        <v>127</v>
      </c>
      <c r="N3383" s="2"/>
    </row>
    <row r="3384" spans="1:14" x14ac:dyDescent="0.35">
      <c r="A3384" t="s">
        <v>572</v>
      </c>
      <c r="B3384" t="s">
        <v>294</v>
      </c>
      <c r="C3384" t="s">
        <v>80</v>
      </c>
      <c r="D3384" t="s">
        <v>155</v>
      </c>
      <c r="E3384" t="s">
        <v>122</v>
      </c>
      <c r="G3384" t="str">
        <f>[1]Inputs!E1490</f>
        <v xml:space="preserve">    CO</v>
      </c>
      <c r="H3384" s="4">
        <f>[1]Inputs!AR1490</f>
        <v>201.06753560847883</v>
      </c>
      <c r="I3384" t="s">
        <v>127</v>
      </c>
      <c r="N3384" s="2"/>
    </row>
    <row r="3385" spans="1:14" x14ac:dyDescent="0.35">
      <c r="A3385" t="s">
        <v>572</v>
      </c>
      <c r="B3385" t="s">
        <v>294</v>
      </c>
      <c r="C3385" t="s">
        <v>80</v>
      </c>
      <c r="D3385" t="s">
        <v>155</v>
      </c>
      <c r="E3385" t="s">
        <v>122</v>
      </c>
      <c r="G3385" t="str">
        <f>[1]Inputs!E1491</f>
        <v xml:space="preserve">    NOx</v>
      </c>
      <c r="H3385" s="4">
        <f>[1]Inputs!AR1491</f>
        <v>412.39232119454357</v>
      </c>
      <c r="I3385" t="s">
        <v>127</v>
      </c>
      <c r="N3385" s="2"/>
    </row>
    <row r="3386" spans="1:14" x14ac:dyDescent="0.35">
      <c r="A3386" t="s">
        <v>572</v>
      </c>
      <c r="B3386" t="s">
        <v>294</v>
      </c>
      <c r="C3386" t="s">
        <v>80</v>
      </c>
      <c r="D3386" t="s">
        <v>155</v>
      </c>
      <c r="E3386" t="s">
        <v>122</v>
      </c>
      <c r="G3386" t="str">
        <f>[1]Inputs!E1492</f>
        <v xml:space="preserve">    PM10</v>
      </c>
      <c r="H3386" s="4">
        <f>[1]Inputs!AR1492</f>
        <v>49.408324380520789</v>
      </c>
      <c r="I3386" t="s">
        <v>127</v>
      </c>
      <c r="N3386" s="2"/>
    </row>
    <row r="3387" spans="1:14" x14ac:dyDescent="0.35">
      <c r="A3387" t="s">
        <v>572</v>
      </c>
      <c r="B3387" t="s">
        <v>294</v>
      </c>
      <c r="C3387" t="s">
        <v>80</v>
      </c>
      <c r="D3387" t="s">
        <v>155</v>
      </c>
      <c r="E3387" t="s">
        <v>122</v>
      </c>
      <c r="G3387" t="str">
        <f>[1]Inputs!E1493</f>
        <v xml:space="preserve">    PM2.5</v>
      </c>
      <c r="H3387" s="4">
        <f>[1]Inputs!AR1493</f>
        <v>41.434548338837274</v>
      </c>
      <c r="I3387" t="s">
        <v>127</v>
      </c>
      <c r="N3387" s="2"/>
    </row>
    <row r="3388" spans="1:14" x14ac:dyDescent="0.35">
      <c r="A3388" t="s">
        <v>572</v>
      </c>
      <c r="B3388" t="s">
        <v>294</v>
      </c>
      <c r="C3388" t="s">
        <v>80</v>
      </c>
      <c r="D3388" t="s">
        <v>155</v>
      </c>
      <c r="E3388" t="s">
        <v>122</v>
      </c>
      <c r="G3388" t="str">
        <f>[1]Inputs!E1494</f>
        <v xml:space="preserve">    SOx</v>
      </c>
      <c r="H3388" s="4">
        <f>[1]Inputs!AR1494</f>
        <v>389.40151451436691</v>
      </c>
      <c r="I3388" t="s">
        <v>127</v>
      </c>
      <c r="N3388" s="2"/>
    </row>
    <row r="3389" spans="1:14" x14ac:dyDescent="0.35">
      <c r="A3389" t="s">
        <v>572</v>
      </c>
      <c r="B3389" t="s">
        <v>294</v>
      </c>
      <c r="C3389" t="s">
        <v>80</v>
      </c>
      <c r="D3389" t="s">
        <v>155</v>
      </c>
      <c r="E3389" t="s">
        <v>122</v>
      </c>
      <c r="G3389" t="str">
        <f>[1]Inputs!E1495</f>
        <v xml:space="preserve">    BC</v>
      </c>
      <c r="H3389" s="4">
        <f>[1]Inputs!AR1495</f>
        <v>2.4337493630904068</v>
      </c>
      <c r="I3389" t="s">
        <v>127</v>
      </c>
      <c r="N3389" s="2"/>
    </row>
    <row r="3390" spans="1:14" x14ac:dyDescent="0.35">
      <c r="A3390" t="s">
        <v>572</v>
      </c>
      <c r="B3390" t="s">
        <v>294</v>
      </c>
      <c r="C3390" t="s">
        <v>80</v>
      </c>
      <c r="D3390" t="s">
        <v>155</v>
      </c>
      <c r="E3390" t="s">
        <v>122</v>
      </c>
      <c r="G3390" t="str">
        <f>[1]Inputs!E1496</f>
        <v xml:space="preserve">    OC</v>
      </c>
      <c r="H3390" s="4">
        <f>[1]Inputs!AR1496</f>
        <v>9.6832980466738121</v>
      </c>
      <c r="I3390" t="s">
        <v>127</v>
      </c>
      <c r="N3390" s="2"/>
    </row>
    <row r="3391" spans="1:14" x14ac:dyDescent="0.35">
      <c r="A3391" t="s">
        <v>572</v>
      </c>
      <c r="B3391" t="s">
        <v>294</v>
      </c>
      <c r="C3391" t="s">
        <v>80</v>
      </c>
      <c r="D3391" t="s">
        <v>155</v>
      </c>
      <c r="E3391" t="s">
        <v>122</v>
      </c>
      <c r="G3391" t="str">
        <f>[1]Inputs!E1497</f>
        <v>Other GHG Emissions</v>
      </c>
      <c r="H3391" s="4">
        <f>[1]Inputs!AR1497</f>
        <v>0</v>
      </c>
      <c r="I3391" t="s">
        <v>127</v>
      </c>
      <c r="N3391" s="2"/>
    </row>
    <row r="3392" spans="1:14" x14ac:dyDescent="0.35">
      <c r="A3392" t="s">
        <v>296</v>
      </c>
      <c r="B3392" t="s">
        <v>297</v>
      </c>
      <c r="C3392" t="s">
        <v>298</v>
      </c>
      <c r="D3392" t="s">
        <v>173</v>
      </c>
      <c r="E3392" t="s">
        <v>122</v>
      </c>
      <c r="G3392" t="s">
        <v>537</v>
      </c>
      <c r="H3392" s="4"/>
      <c r="N3392" s="2"/>
    </row>
    <row r="3393" spans="1:14" x14ac:dyDescent="0.35">
      <c r="A3393" t="s">
        <v>296</v>
      </c>
      <c r="B3393" t="s">
        <v>297</v>
      </c>
      <c r="C3393" t="s">
        <v>298</v>
      </c>
      <c r="D3393" t="s">
        <v>173</v>
      </c>
      <c r="E3393" t="s">
        <v>122</v>
      </c>
      <c r="G3393" t="str">
        <f>[1]Results!A46</f>
        <v xml:space="preserve">Total Energy </v>
      </c>
      <c r="H3393" s="4">
        <f ca="1">[1]Results!I46</f>
        <v>1271887.6383021669</v>
      </c>
      <c r="I3393" t="s">
        <v>290</v>
      </c>
      <c r="J3393" t="s">
        <v>299</v>
      </c>
      <c r="N3393" s="2"/>
    </row>
    <row r="3394" spans="1:14" x14ac:dyDescent="0.35">
      <c r="A3394" t="s">
        <v>296</v>
      </c>
      <c r="B3394" t="s">
        <v>297</v>
      </c>
      <c r="C3394" t="s">
        <v>298</v>
      </c>
      <c r="D3394" t="s">
        <v>173</v>
      </c>
      <c r="E3394" t="s">
        <v>122</v>
      </c>
      <c r="G3394" t="str">
        <f>[1]Results!A47</f>
        <v>Fossil Fuels</v>
      </c>
      <c r="H3394" s="4">
        <f ca="1">[1]Results!I47</f>
        <v>1172688.0424202138</v>
      </c>
      <c r="I3394" t="s">
        <v>290</v>
      </c>
      <c r="N3394" s="2"/>
    </row>
    <row r="3395" spans="1:14" x14ac:dyDescent="0.35">
      <c r="A3395" t="s">
        <v>296</v>
      </c>
      <c r="B3395" t="s">
        <v>297</v>
      </c>
      <c r="C3395" t="s">
        <v>298</v>
      </c>
      <c r="D3395" t="s">
        <v>173</v>
      </c>
      <c r="E3395" t="s">
        <v>122</v>
      </c>
      <c r="G3395" t="str">
        <f>[1]Results!A48</f>
        <v>Coal</v>
      </c>
      <c r="H3395" s="4">
        <f ca="1">[1]Results!I48</f>
        <v>6140.0420131199917</v>
      </c>
      <c r="I3395" t="s">
        <v>290</v>
      </c>
      <c r="N3395" s="2"/>
    </row>
    <row r="3396" spans="1:14" x14ac:dyDescent="0.35">
      <c r="A3396" t="s">
        <v>296</v>
      </c>
      <c r="B3396" t="s">
        <v>297</v>
      </c>
      <c r="C3396" t="s">
        <v>298</v>
      </c>
      <c r="D3396" t="s">
        <v>173</v>
      </c>
      <c r="E3396" t="s">
        <v>122</v>
      </c>
      <c r="G3396" t="str">
        <f>[1]Results!A49</f>
        <v>Natural Gas</v>
      </c>
      <c r="H3396" s="4">
        <f ca="1">[1]Results!I49</f>
        <v>162014.53979269054</v>
      </c>
      <c r="I3396" t="s">
        <v>290</v>
      </c>
      <c r="N3396" s="2"/>
    </row>
    <row r="3397" spans="1:14" x14ac:dyDescent="0.35">
      <c r="A3397" t="s">
        <v>296</v>
      </c>
      <c r="B3397" t="s">
        <v>297</v>
      </c>
      <c r="C3397" t="s">
        <v>298</v>
      </c>
      <c r="D3397" t="s">
        <v>173</v>
      </c>
      <c r="E3397" t="s">
        <v>122</v>
      </c>
      <c r="G3397" t="str">
        <f>[1]Results!A50</f>
        <v>Petroleum</v>
      </c>
      <c r="H3397" s="4">
        <f ca="1">[1]Results!I50</f>
        <v>1004533.4606144032</v>
      </c>
      <c r="I3397" t="s">
        <v>290</v>
      </c>
      <c r="N3397" s="2"/>
    </row>
    <row r="3398" spans="1:14" x14ac:dyDescent="0.35">
      <c r="A3398" t="s">
        <v>296</v>
      </c>
      <c r="B3398" t="s">
        <v>297</v>
      </c>
      <c r="C3398" t="s">
        <v>298</v>
      </c>
      <c r="D3398" t="s">
        <v>173</v>
      </c>
      <c r="E3398" t="s">
        <v>122</v>
      </c>
      <c r="G3398" t="str">
        <f>[1]Results!A51</f>
        <v>Water Consumption</v>
      </c>
      <c r="H3398" s="4">
        <f ca="1">[1]Results!I51</f>
        <v>53.167649103177858</v>
      </c>
      <c r="I3398" t="s">
        <v>179</v>
      </c>
      <c r="N3398" s="2"/>
    </row>
    <row r="3399" spans="1:14" x14ac:dyDescent="0.35">
      <c r="A3399" t="s">
        <v>296</v>
      </c>
      <c r="B3399" t="s">
        <v>297</v>
      </c>
      <c r="C3399" t="s">
        <v>298</v>
      </c>
      <c r="D3399" t="s">
        <v>173</v>
      </c>
      <c r="E3399" t="s">
        <v>122</v>
      </c>
      <c r="G3399" t="s">
        <v>539</v>
      </c>
      <c r="H3399" s="4"/>
      <c r="N3399" s="2"/>
    </row>
    <row r="3400" spans="1:14" x14ac:dyDescent="0.35">
      <c r="A3400" t="s">
        <v>296</v>
      </c>
      <c r="B3400" t="s">
        <v>297</v>
      </c>
      <c r="C3400" t="s">
        <v>298</v>
      </c>
      <c r="D3400" t="s">
        <v>173</v>
      </c>
      <c r="E3400" t="s">
        <v>122</v>
      </c>
      <c r="G3400" t="str">
        <f>[1]Results!A52</f>
        <v>CO2 (w/ C in VOC &amp; CO)</v>
      </c>
      <c r="H3400" s="4">
        <f ca="1">[1]Results!I52</f>
        <v>90000.625014930236</v>
      </c>
      <c r="I3400" t="s">
        <v>172</v>
      </c>
      <c r="N3400" s="2"/>
    </row>
    <row r="3401" spans="1:14" x14ac:dyDescent="0.35">
      <c r="A3401" t="s">
        <v>296</v>
      </c>
      <c r="B3401" t="s">
        <v>297</v>
      </c>
      <c r="C3401" t="s">
        <v>298</v>
      </c>
      <c r="D3401" t="s">
        <v>173</v>
      </c>
      <c r="E3401" t="s">
        <v>122</v>
      </c>
      <c r="G3401" t="str">
        <f>[1]Results!A53</f>
        <v>CH4</v>
      </c>
      <c r="H3401" s="4">
        <f ca="1">[1]Results!I53</f>
        <v>118.61741102562048</v>
      </c>
      <c r="I3401" t="s">
        <v>172</v>
      </c>
      <c r="N3401" s="2"/>
    </row>
    <row r="3402" spans="1:14" x14ac:dyDescent="0.35">
      <c r="A3402" t="s">
        <v>296</v>
      </c>
      <c r="B3402" t="s">
        <v>297</v>
      </c>
      <c r="C3402" t="s">
        <v>298</v>
      </c>
      <c r="D3402" t="s">
        <v>173</v>
      </c>
      <c r="E3402" t="s">
        <v>122</v>
      </c>
      <c r="G3402" t="str">
        <f>[1]Results!A54</f>
        <v>N2O</v>
      </c>
      <c r="H3402" s="4">
        <f ca="1">[1]Results!I54</f>
        <v>3.9731764079791931</v>
      </c>
      <c r="I3402" t="s">
        <v>172</v>
      </c>
      <c r="N3402" s="2"/>
    </row>
    <row r="3403" spans="1:14" x14ac:dyDescent="0.35">
      <c r="A3403" t="s">
        <v>296</v>
      </c>
      <c r="B3403" t="s">
        <v>297</v>
      </c>
      <c r="C3403" t="s">
        <v>298</v>
      </c>
      <c r="D3403" t="s">
        <v>173</v>
      </c>
      <c r="E3403" t="s">
        <v>122</v>
      </c>
      <c r="G3403" t="str">
        <f>[1]Results!A55</f>
        <v>GHGs</v>
      </c>
      <c r="H3403" s="4">
        <f ca="1">[1]Results!I55</f>
        <v>94620.101022872055</v>
      </c>
      <c r="I3403" t="s">
        <v>172</v>
      </c>
      <c r="N3403" s="2"/>
    </row>
    <row r="3404" spans="1:14" x14ac:dyDescent="0.35">
      <c r="A3404" t="s">
        <v>296</v>
      </c>
      <c r="B3404" t="s">
        <v>297</v>
      </c>
      <c r="C3404" t="s">
        <v>298</v>
      </c>
      <c r="D3404" t="s">
        <v>173</v>
      </c>
      <c r="E3404" t="s">
        <v>122</v>
      </c>
      <c r="G3404" t="str">
        <f>[1]Results!A56</f>
        <v>VOC: Total</v>
      </c>
      <c r="H3404" s="4">
        <f ca="1">[1]Results!I56</f>
        <v>72.604977940377793</v>
      </c>
      <c r="I3404" t="s">
        <v>172</v>
      </c>
      <c r="N3404" s="2"/>
    </row>
    <row r="3405" spans="1:14" x14ac:dyDescent="0.35">
      <c r="A3405" t="s">
        <v>296</v>
      </c>
      <c r="B3405" t="s">
        <v>297</v>
      </c>
      <c r="C3405" t="s">
        <v>298</v>
      </c>
      <c r="D3405" t="s">
        <v>173</v>
      </c>
      <c r="E3405" t="s">
        <v>122</v>
      </c>
      <c r="G3405" t="str">
        <f>[1]Results!A57</f>
        <v>CO: Total</v>
      </c>
      <c r="H3405" s="4">
        <f ca="1">[1]Results!I57</f>
        <v>359.0652877160569</v>
      </c>
      <c r="I3405" t="s">
        <v>172</v>
      </c>
      <c r="N3405" s="2"/>
    </row>
    <row r="3406" spans="1:14" x14ac:dyDescent="0.35">
      <c r="A3406" t="s">
        <v>296</v>
      </c>
      <c r="B3406" t="s">
        <v>297</v>
      </c>
      <c r="C3406" t="s">
        <v>298</v>
      </c>
      <c r="D3406" t="s">
        <v>173</v>
      </c>
      <c r="E3406" t="s">
        <v>122</v>
      </c>
      <c r="G3406" t="str">
        <f>[1]Results!A58</f>
        <v>NOx: Total</v>
      </c>
      <c r="H3406" s="4">
        <f ca="1">[1]Results!I58</f>
        <v>32.714281455019048</v>
      </c>
      <c r="I3406" t="s">
        <v>172</v>
      </c>
      <c r="N3406" s="2"/>
    </row>
    <row r="3407" spans="1:14" x14ac:dyDescent="0.35">
      <c r="A3407" t="s">
        <v>296</v>
      </c>
      <c r="B3407" t="s">
        <v>297</v>
      </c>
      <c r="C3407" t="s">
        <v>298</v>
      </c>
      <c r="D3407" t="s">
        <v>173</v>
      </c>
      <c r="E3407" t="s">
        <v>122</v>
      </c>
      <c r="G3407" t="str">
        <f>[1]Results!A59</f>
        <v>PM10: Total</v>
      </c>
      <c r="H3407" s="4">
        <f ca="1">[1]Results!I59</f>
        <v>14.581403410450758</v>
      </c>
      <c r="I3407" t="s">
        <v>172</v>
      </c>
      <c r="N3407" s="2"/>
    </row>
    <row r="3408" spans="1:14" x14ac:dyDescent="0.35">
      <c r="A3408" t="s">
        <v>296</v>
      </c>
      <c r="B3408" t="s">
        <v>297</v>
      </c>
      <c r="C3408" t="s">
        <v>298</v>
      </c>
      <c r="D3408" t="s">
        <v>173</v>
      </c>
      <c r="E3408" t="s">
        <v>122</v>
      </c>
      <c r="G3408" t="str">
        <f>[1]Results!A60</f>
        <v>PM2.5: Total</v>
      </c>
      <c r="H3408" s="4">
        <f ca="1">[1]Results!I60</f>
        <v>4.4432092629128048</v>
      </c>
      <c r="I3408" t="s">
        <v>172</v>
      </c>
      <c r="N3408" s="2"/>
    </row>
    <row r="3409" spans="1:14" x14ac:dyDescent="0.35">
      <c r="A3409" t="s">
        <v>296</v>
      </c>
      <c r="B3409" t="s">
        <v>297</v>
      </c>
      <c r="C3409" t="s">
        <v>298</v>
      </c>
      <c r="D3409" t="s">
        <v>173</v>
      </c>
      <c r="E3409" t="s">
        <v>122</v>
      </c>
      <c r="G3409" t="str">
        <f>[1]Results!A61</f>
        <v>SOx: Total</v>
      </c>
      <c r="H3409" s="4">
        <f ca="1">[1]Results!I61</f>
        <v>7.3625745634470592</v>
      </c>
      <c r="I3409" t="s">
        <v>172</v>
      </c>
      <c r="N3409" s="2"/>
    </row>
    <row r="3410" spans="1:14" x14ac:dyDescent="0.35">
      <c r="A3410" t="s">
        <v>296</v>
      </c>
      <c r="B3410" t="s">
        <v>297</v>
      </c>
      <c r="C3410" t="s">
        <v>298</v>
      </c>
      <c r="D3410" t="s">
        <v>173</v>
      </c>
      <c r="E3410" t="s">
        <v>122</v>
      </c>
      <c r="G3410" t="str">
        <f>[1]Results!A62</f>
        <v>BC Total</v>
      </c>
      <c r="H3410" s="4">
        <f ca="1">[1]Results!I62</f>
        <v>1.2978588278738887</v>
      </c>
      <c r="I3410" t="s">
        <v>172</v>
      </c>
      <c r="N3410" s="2"/>
    </row>
    <row r="3411" spans="1:14" x14ac:dyDescent="0.35">
      <c r="A3411" t="s">
        <v>296</v>
      </c>
      <c r="B3411" t="s">
        <v>297</v>
      </c>
      <c r="C3411" t="s">
        <v>298</v>
      </c>
      <c r="D3411" t="s">
        <v>173</v>
      </c>
      <c r="E3411" t="s">
        <v>122</v>
      </c>
      <c r="G3411" t="str">
        <f>[1]Results!A63</f>
        <v>OC Total</v>
      </c>
      <c r="H3411" s="4">
        <f ca="1">[1]Results!I63</f>
        <v>0.94544837444616536</v>
      </c>
      <c r="I3411" t="s">
        <v>172</v>
      </c>
      <c r="N3411" s="2"/>
    </row>
    <row r="3412" spans="1:14" x14ac:dyDescent="0.35">
      <c r="A3412" t="s">
        <v>296</v>
      </c>
      <c r="B3412" t="s">
        <v>297</v>
      </c>
      <c r="C3412" t="s">
        <v>298</v>
      </c>
      <c r="D3412" t="s">
        <v>173</v>
      </c>
      <c r="E3412" t="s">
        <v>122</v>
      </c>
      <c r="G3412" t="s">
        <v>538</v>
      </c>
      <c r="H3412" s="4"/>
      <c r="N3412" s="2"/>
    </row>
    <row r="3413" spans="1:14" x14ac:dyDescent="0.35">
      <c r="A3413" t="s">
        <v>296</v>
      </c>
      <c r="B3413" t="s">
        <v>297</v>
      </c>
      <c r="C3413" t="s">
        <v>298</v>
      </c>
      <c r="D3413" t="s">
        <v>173</v>
      </c>
      <c r="E3413" t="s">
        <v>122</v>
      </c>
      <c r="G3413" t="str">
        <f>[1]Results!A64</f>
        <v>VOC: Urban</v>
      </c>
      <c r="H3413" s="4">
        <f ca="1">[1]Results!I64</f>
        <v>46.067769424579872</v>
      </c>
      <c r="I3413" t="s">
        <v>172</v>
      </c>
      <c r="N3413" s="2"/>
    </row>
    <row r="3414" spans="1:14" x14ac:dyDescent="0.35">
      <c r="A3414" t="s">
        <v>296</v>
      </c>
      <c r="B3414" t="s">
        <v>297</v>
      </c>
      <c r="C3414" t="s">
        <v>298</v>
      </c>
      <c r="D3414" t="s">
        <v>173</v>
      </c>
      <c r="E3414" t="s">
        <v>122</v>
      </c>
      <c r="G3414" t="str">
        <f>[1]Results!A65</f>
        <v>CO: Urban</v>
      </c>
      <c r="H3414" s="4">
        <f ca="1">[1]Results!I65</f>
        <v>242.99292670160375</v>
      </c>
      <c r="I3414" t="s">
        <v>172</v>
      </c>
      <c r="N3414" s="2"/>
    </row>
    <row r="3415" spans="1:14" x14ac:dyDescent="0.35">
      <c r="A3415" t="s">
        <v>296</v>
      </c>
      <c r="B3415" t="s">
        <v>297</v>
      </c>
      <c r="C3415" t="s">
        <v>298</v>
      </c>
      <c r="D3415" t="s">
        <v>173</v>
      </c>
      <c r="E3415" t="s">
        <v>122</v>
      </c>
      <c r="G3415" t="str">
        <f>[1]Results!A66</f>
        <v>NOx: Urban</v>
      </c>
      <c r="H3415" s="4">
        <f ca="1">[1]Results!I66</f>
        <v>9.1017300534630188</v>
      </c>
      <c r="I3415" t="s">
        <v>172</v>
      </c>
      <c r="N3415" s="2"/>
    </row>
    <row r="3416" spans="1:14" x14ac:dyDescent="0.35">
      <c r="A3416" t="s">
        <v>296</v>
      </c>
      <c r="B3416" t="s">
        <v>297</v>
      </c>
      <c r="C3416" t="s">
        <v>298</v>
      </c>
      <c r="D3416" t="s">
        <v>173</v>
      </c>
      <c r="E3416" t="s">
        <v>122</v>
      </c>
      <c r="G3416" t="str">
        <f>[1]Results!A67</f>
        <v>PM10: Urban</v>
      </c>
      <c r="H3416" s="4">
        <f ca="1">[1]Results!I67</f>
        <v>9.1134502079892794</v>
      </c>
      <c r="I3416" t="s">
        <v>172</v>
      </c>
      <c r="N3416" s="2"/>
    </row>
    <row r="3417" spans="1:14" x14ac:dyDescent="0.35">
      <c r="A3417" t="s">
        <v>296</v>
      </c>
      <c r="B3417" t="s">
        <v>297</v>
      </c>
      <c r="C3417" t="s">
        <v>298</v>
      </c>
      <c r="D3417" t="s">
        <v>173</v>
      </c>
      <c r="E3417" t="s">
        <v>122</v>
      </c>
      <c r="G3417" t="str">
        <f>[1]Results!A68</f>
        <v>PM2.5: Urban</v>
      </c>
      <c r="H3417" s="4">
        <f ca="1">[1]Results!I68</f>
        <v>2.5324927843161102</v>
      </c>
      <c r="I3417" t="s">
        <v>172</v>
      </c>
      <c r="N3417" s="2"/>
    </row>
    <row r="3418" spans="1:14" x14ac:dyDescent="0.35">
      <c r="A3418" t="s">
        <v>296</v>
      </c>
      <c r="B3418" t="s">
        <v>297</v>
      </c>
      <c r="C3418" t="s">
        <v>298</v>
      </c>
      <c r="D3418" t="s">
        <v>173</v>
      </c>
      <c r="E3418" t="s">
        <v>122</v>
      </c>
      <c r="G3418" t="str">
        <f>[1]Results!A69</f>
        <v>SOx: Urban</v>
      </c>
      <c r="H3418" s="4">
        <f ca="1">[1]Results!I69</f>
        <v>1.739941144930671</v>
      </c>
      <c r="I3418" t="s">
        <v>172</v>
      </c>
      <c r="N3418" s="2"/>
    </row>
    <row r="3419" spans="1:14" x14ac:dyDescent="0.35">
      <c r="A3419" t="s">
        <v>296</v>
      </c>
      <c r="B3419" t="s">
        <v>297</v>
      </c>
      <c r="C3419" t="s">
        <v>298</v>
      </c>
      <c r="D3419" t="s">
        <v>173</v>
      </c>
      <c r="E3419" t="s">
        <v>122</v>
      </c>
      <c r="G3419" t="str">
        <f>[1]Results!A70</f>
        <v>BC: Urban</v>
      </c>
      <c r="H3419" s="4">
        <f ca="1">[1]Results!I70</f>
        <v>0.82327739523681387</v>
      </c>
      <c r="I3419" t="s">
        <v>172</v>
      </c>
      <c r="N3419" s="2"/>
    </row>
    <row r="3420" spans="1:14" x14ac:dyDescent="0.35">
      <c r="A3420" t="s">
        <v>296</v>
      </c>
      <c r="B3420" t="s">
        <v>297</v>
      </c>
      <c r="C3420" t="s">
        <v>298</v>
      </c>
      <c r="D3420" t="s">
        <v>173</v>
      </c>
      <c r="E3420" t="s">
        <v>122</v>
      </c>
      <c r="G3420" t="str">
        <f>[1]Results!A71</f>
        <v>OC: Urban</v>
      </c>
      <c r="H3420" s="4">
        <f ca="1">[1]Results!I71</f>
        <v>0.48300515527398452</v>
      </c>
      <c r="I3420" t="s">
        <v>172</v>
      </c>
      <c r="N3420" s="2"/>
    </row>
    <row r="3421" spans="1:14" x14ac:dyDescent="0.35">
      <c r="A3421" t="s">
        <v>574</v>
      </c>
      <c r="B3421" t="s">
        <v>90</v>
      </c>
      <c r="C3421" t="s">
        <v>579</v>
      </c>
      <c r="D3421" t="s">
        <v>583</v>
      </c>
      <c r="G3421" t="str">
        <f>[1]JetFuel_WTP!A437</f>
        <v>Energy Use: MJ per MJ</v>
      </c>
      <c r="J3421" t="s">
        <v>582</v>
      </c>
      <c r="K3421" s="7" t="s">
        <v>578</v>
      </c>
      <c r="L3421" s="7" t="s">
        <v>581</v>
      </c>
      <c r="N3421" s="2"/>
    </row>
    <row r="3422" spans="1:14" x14ac:dyDescent="0.35">
      <c r="A3422" t="s">
        <v>574</v>
      </c>
      <c r="B3422" t="s">
        <v>90</v>
      </c>
      <c r="C3422" t="s">
        <v>579</v>
      </c>
      <c r="D3422" t="s">
        <v>583</v>
      </c>
      <c r="G3422" t="str">
        <f>[1]JetFuel_WTP!A438</f>
        <v xml:space="preserve">     Total energy</v>
      </c>
      <c r="H3422" s="8">
        <f ca="1">K3422+L3422</f>
        <v>1.0033426976203237</v>
      </c>
      <c r="I3422" t="s">
        <v>580</v>
      </c>
      <c r="K3422" s="7">
        <f ca="1">[1]JetFuel_WTP!I438</f>
        <v>3.3426976203237398E-3</v>
      </c>
      <c r="L3422" s="7">
        <f>[1]JetFuel_WTWa!F231/1000000</f>
        <v>1</v>
      </c>
      <c r="N3422" s="2"/>
    </row>
    <row r="3423" spans="1:14" x14ac:dyDescent="0.35">
      <c r="A3423" t="s">
        <v>574</v>
      </c>
      <c r="B3423" t="s">
        <v>90</v>
      </c>
      <c r="C3423" t="s">
        <v>579</v>
      </c>
      <c r="D3423" t="s">
        <v>583</v>
      </c>
      <c r="G3423" t="str">
        <f>[1]JetFuel_WTP!A439</f>
        <v xml:space="preserve">     Fossil fuels</v>
      </c>
      <c r="H3423" s="8">
        <f t="shared" ref="H3423:H3449" ca="1" si="16">K3423+L3423</f>
        <v>3.005165073625029E-3</v>
      </c>
      <c r="I3423" t="s">
        <v>580</v>
      </c>
      <c r="K3423" s="7">
        <f ca="1">[1]JetFuel_WTP!I439</f>
        <v>3.005165073625029E-3</v>
      </c>
      <c r="L3423" s="7">
        <f>[1]JetFuel_WTWa!F232</f>
        <v>0</v>
      </c>
      <c r="N3423" s="2"/>
    </row>
    <row r="3424" spans="1:14" x14ac:dyDescent="0.35">
      <c r="A3424" t="s">
        <v>574</v>
      </c>
      <c r="B3424" t="s">
        <v>90</v>
      </c>
      <c r="C3424" t="s">
        <v>579</v>
      </c>
      <c r="D3424" t="s">
        <v>583</v>
      </c>
      <c r="G3424" t="str">
        <f>[1]JetFuel_WTP!A440</f>
        <v xml:space="preserve">     Coal</v>
      </c>
      <c r="H3424" s="8">
        <f t="shared" ca="1" si="16"/>
        <v>1.8234036995910363E-4</v>
      </c>
      <c r="I3424" t="s">
        <v>580</v>
      </c>
      <c r="K3424" s="7">
        <f ca="1">[1]JetFuel_WTP!I440</f>
        <v>1.8234036995910363E-4</v>
      </c>
      <c r="L3424" s="7">
        <f>[1]JetFuel_WTWa!F233</f>
        <v>0</v>
      </c>
      <c r="N3424" s="2"/>
    </row>
    <row r="3425" spans="1:14" x14ac:dyDescent="0.35">
      <c r="A3425" t="s">
        <v>574</v>
      </c>
      <c r="B3425" t="s">
        <v>90</v>
      </c>
      <c r="C3425" t="s">
        <v>579</v>
      </c>
      <c r="D3425" t="s">
        <v>583</v>
      </c>
      <c r="G3425" t="str">
        <f>[1]JetFuel_WTP!A441</f>
        <v xml:space="preserve">     Natural gas</v>
      </c>
      <c r="H3425" s="8">
        <f t="shared" ca="1" si="16"/>
        <v>7.4509476342356478E-4</v>
      </c>
      <c r="I3425" t="s">
        <v>580</v>
      </c>
      <c r="K3425" s="7">
        <f ca="1">[1]JetFuel_WTP!I441</f>
        <v>7.4509476342356478E-4</v>
      </c>
      <c r="L3425" s="7">
        <f>[1]JetFuel_WTWa!F234</f>
        <v>0</v>
      </c>
      <c r="N3425" s="2"/>
    </row>
    <row r="3426" spans="1:14" x14ac:dyDescent="0.35">
      <c r="A3426" t="s">
        <v>574</v>
      </c>
      <c r="B3426" t="s">
        <v>90</v>
      </c>
      <c r="C3426" t="s">
        <v>579</v>
      </c>
      <c r="D3426" t="s">
        <v>583</v>
      </c>
      <c r="G3426" t="str">
        <f>[1]JetFuel_WTP!A442</f>
        <v xml:space="preserve">     Petroleum</v>
      </c>
      <c r="H3426" s="8">
        <f t="shared" ca="1" si="16"/>
        <v>2.0777299402423605E-3</v>
      </c>
      <c r="I3426" t="s">
        <v>580</v>
      </c>
      <c r="K3426" s="7">
        <f ca="1">[1]JetFuel_WTP!I442</f>
        <v>2.0777299402423605E-3</v>
      </c>
      <c r="L3426" s="7">
        <f>[1]JetFuel_WTWa!F235</f>
        <v>0</v>
      </c>
      <c r="N3426" s="2"/>
    </row>
    <row r="3427" spans="1:14" x14ac:dyDescent="0.35">
      <c r="A3427" t="s">
        <v>574</v>
      </c>
      <c r="B3427" t="s">
        <v>90</v>
      </c>
      <c r="C3427" t="s">
        <v>579</v>
      </c>
      <c r="D3427" t="s">
        <v>583</v>
      </c>
      <c r="G3427" t="str">
        <f>[1]JetFuel_WTP!A443</f>
        <v>Water consumption: gallons per MJ</v>
      </c>
      <c r="H3427" s="8">
        <f t="shared" ca="1" si="16"/>
        <v>1.1561441663307833E-4</v>
      </c>
      <c r="I3427" t="s">
        <v>304</v>
      </c>
      <c r="K3427" s="7">
        <f ca="1">[1]JetFuel_WTP!I443</f>
        <v>1.1561441663307833E-4</v>
      </c>
      <c r="L3427" s="7">
        <f>[1]JetFuel_WTWa!F236</f>
        <v>0</v>
      </c>
      <c r="N3427" s="2"/>
    </row>
    <row r="3428" spans="1:14" x14ac:dyDescent="0.35">
      <c r="A3428" t="s">
        <v>574</v>
      </c>
      <c r="B3428" t="s">
        <v>90</v>
      </c>
      <c r="C3428" t="s">
        <v>579</v>
      </c>
      <c r="D3428" t="s">
        <v>583</v>
      </c>
      <c r="G3428" t="str">
        <f>[1]JetFuel_WTP!A444</f>
        <v>Total Emissions: grams per MJ</v>
      </c>
      <c r="K3428" s="7">
        <f>[1]JetFuel_WTP!I444</f>
        <v>0</v>
      </c>
      <c r="N3428" s="2"/>
    </row>
    <row r="3429" spans="1:14" ht="15" customHeight="1" x14ac:dyDescent="0.35">
      <c r="A3429" t="s">
        <v>574</v>
      </c>
      <c r="B3429" t="s">
        <v>90</v>
      </c>
      <c r="C3429" t="s">
        <v>579</v>
      </c>
      <c r="D3429" t="s">
        <v>583</v>
      </c>
      <c r="G3429" t="str">
        <f>[1]JetFuel_WTP!A445</f>
        <v xml:space="preserve">     VOC</v>
      </c>
      <c r="H3429" s="8">
        <f t="shared" ca="1" si="16"/>
        <v>2.4793351733614268E-3</v>
      </c>
      <c r="I3429" t="s">
        <v>305</v>
      </c>
      <c r="K3429" s="7">
        <f ca="1">[1]JetFuel_WTP!I445</f>
        <v>4.6339766492926521E-5</v>
      </c>
      <c r="L3429" s="7">
        <f>[1]JetFuel_WTWa!F237</f>
        <v>2.4329954068685001E-3</v>
      </c>
      <c r="N3429" s="2"/>
    </row>
    <row r="3430" spans="1:14" x14ac:dyDescent="0.35">
      <c r="A3430" t="s">
        <v>574</v>
      </c>
      <c r="B3430" t="s">
        <v>90</v>
      </c>
      <c r="C3430" t="s">
        <v>579</v>
      </c>
      <c r="D3430" t="s">
        <v>583</v>
      </c>
      <c r="G3430" t="str">
        <f>[1]JetFuel_WTP!A446</f>
        <v xml:space="preserve">     CO</v>
      </c>
      <c r="H3430" s="8">
        <f t="shared" ca="1" si="16"/>
        <v>2.094239859079345E-2</v>
      </c>
      <c r="I3430" t="s">
        <v>305</v>
      </c>
      <c r="K3430" s="7">
        <f ca="1">[1]JetFuel_WTP!I446</f>
        <v>4.145121436007472E-4</v>
      </c>
      <c r="L3430" s="7">
        <f>[1]JetFuel_WTWa!F238</f>
        <v>2.0527886447192702E-2</v>
      </c>
      <c r="N3430" s="2"/>
    </row>
    <row r="3431" spans="1:14" x14ac:dyDescent="0.35">
      <c r="A3431" t="s">
        <v>574</v>
      </c>
      <c r="B3431" t="s">
        <v>90</v>
      </c>
      <c r="C3431" t="s">
        <v>579</v>
      </c>
      <c r="D3431" t="s">
        <v>583</v>
      </c>
      <c r="G3431" t="str">
        <f>[1]JetFuel_WTP!A447</f>
        <v xml:space="preserve">     NOx</v>
      </c>
      <c r="H3431" s="8">
        <f t="shared" ca="1" si="16"/>
        <v>0.22148160898818761</v>
      </c>
      <c r="I3431" t="s">
        <v>305</v>
      </c>
      <c r="K3431" s="7">
        <f ca="1">[1]JetFuel_WTP!I447</f>
        <v>9.6521959412264313E-4</v>
      </c>
      <c r="L3431" s="7">
        <f>[1]JetFuel_WTWa!F239</f>
        <v>0.22051638939406498</v>
      </c>
      <c r="N3431" s="2"/>
    </row>
    <row r="3432" spans="1:14" x14ac:dyDescent="0.35">
      <c r="A3432" t="s">
        <v>574</v>
      </c>
      <c r="B3432" t="s">
        <v>90</v>
      </c>
      <c r="C3432" t="s">
        <v>579</v>
      </c>
      <c r="D3432" t="s">
        <v>583</v>
      </c>
      <c r="G3432" t="str">
        <f>[1]JetFuel_WTP!A448</f>
        <v xml:space="preserve">     PM10</v>
      </c>
      <c r="H3432" s="8">
        <f t="shared" ca="1" si="16"/>
        <v>2.1973390503637536E-4</v>
      </c>
      <c r="I3432" t="s">
        <v>305</v>
      </c>
      <c r="K3432" s="7">
        <f ca="1">[1]JetFuel_WTP!I448</f>
        <v>3.7458888138191476E-5</v>
      </c>
      <c r="L3432" s="7">
        <f>[1]JetFuel_WTWa!F240</f>
        <v>1.8227501689818389E-4</v>
      </c>
      <c r="N3432" s="2"/>
    </row>
    <row r="3433" spans="1:14" x14ac:dyDescent="0.35">
      <c r="A3433" t="s">
        <v>574</v>
      </c>
      <c r="B3433" t="s">
        <v>90</v>
      </c>
      <c r="C3433" t="s">
        <v>579</v>
      </c>
      <c r="D3433" t="s">
        <v>583</v>
      </c>
      <c r="G3433" t="str">
        <f>[1]JetFuel_WTP!A449</f>
        <v xml:space="preserve">     PM2.5</v>
      </c>
      <c r="H3433" s="8">
        <f t="shared" ca="1" si="16"/>
        <v>2.1208903940007808E-4</v>
      </c>
      <c r="I3433" t="s">
        <v>305</v>
      </c>
      <c r="K3433" s="7">
        <f ca="1">[1]JetFuel_WTP!I449</f>
        <v>2.9814022501894187E-5</v>
      </c>
      <c r="L3433" s="7">
        <f>[1]JetFuel_WTWa!F241</f>
        <v>1.8227501689818389E-4</v>
      </c>
      <c r="N3433" s="2"/>
    </row>
    <row r="3434" spans="1:14" x14ac:dyDescent="0.35">
      <c r="A3434" t="s">
        <v>574</v>
      </c>
      <c r="B3434" t="s">
        <v>90</v>
      </c>
      <c r="C3434" t="s">
        <v>579</v>
      </c>
      <c r="D3434" t="s">
        <v>583</v>
      </c>
      <c r="G3434" t="str">
        <f>[1]JetFuel_WTP!A450</f>
        <v xml:space="preserve">     SOx</v>
      </c>
      <c r="H3434" s="8">
        <f t="shared" ca="1" si="16"/>
        <v>3.2088050788115936E-5</v>
      </c>
      <c r="I3434" t="s">
        <v>305</v>
      </c>
      <c r="K3434" s="7">
        <f ca="1">[1]JetFuel_WTP!I450</f>
        <v>3.2088050788115936E-5</v>
      </c>
      <c r="L3434" s="7">
        <f ca="1">[1]JetFuel_WTWa!F242</f>
        <v>0</v>
      </c>
      <c r="N3434" s="2"/>
    </row>
    <row r="3435" spans="1:14" x14ac:dyDescent="0.35">
      <c r="A3435" t="s">
        <v>574</v>
      </c>
      <c r="B3435" t="s">
        <v>90</v>
      </c>
      <c r="C3435" t="s">
        <v>579</v>
      </c>
      <c r="D3435" t="s">
        <v>583</v>
      </c>
      <c r="G3435" t="str">
        <f>[1]JetFuel_WTP!A451</f>
        <v xml:space="preserve">     BC</v>
      </c>
      <c r="H3435" s="8">
        <f t="shared" ca="1" si="16"/>
        <v>6.12607438364994E-5</v>
      </c>
      <c r="I3435" t="s">
        <v>305</v>
      </c>
      <c r="K3435" s="7">
        <f ca="1">[1]JetFuel_WTP!I451</f>
        <v>4.0554916312610092E-6</v>
      </c>
      <c r="L3435" s="7">
        <f>[1]JetFuel_WTWa!F243</f>
        <v>5.7205252205238395E-5</v>
      </c>
      <c r="N3435" s="2"/>
    </row>
    <row r="3436" spans="1:14" x14ac:dyDescent="0.35">
      <c r="A3436" t="s">
        <v>574</v>
      </c>
      <c r="B3436" t="s">
        <v>90</v>
      </c>
      <c r="C3436" t="s">
        <v>579</v>
      </c>
      <c r="D3436" t="s">
        <v>583</v>
      </c>
      <c r="G3436" t="str">
        <f>[1]JetFuel_WTP!A452</f>
        <v xml:space="preserve">     OC</v>
      </c>
      <c r="H3436" s="8">
        <f t="shared" ca="1" si="16"/>
        <v>6.6610787574951504E-5</v>
      </c>
      <c r="I3436" t="s">
        <v>305</v>
      </c>
      <c r="K3436" s="7">
        <f ca="1">[1]JetFuel_WTP!I452</f>
        <v>1.1527821730192771E-5</v>
      </c>
      <c r="L3436" s="7">
        <f>[1]JetFuel_WTWa!F244</f>
        <v>5.508296584475873E-5</v>
      </c>
      <c r="N3436" s="2"/>
    </row>
    <row r="3437" spans="1:14" x14ac:dyDescent="0.35">
      <c r="A3437" t="s">
        <v>574</v>
      </c>
      <c r="B3437" t="s">
        <v>90</v>
      </c>
      <c r="C3437" t="s">
        <v>579</v>
      </c>
      <c r="D3437" t="s">
        <v>583</v>
      </c>
      <c r="G3437" t="str">
        <f>[1]JetFuel_WTP!A453</f>
        <v xml:space="preserve">     CH4</v>
      </c>
      <c r="H3437" s="8">
        <f t="shared" ca="1" si="16"/>
        <v>3.4136507085598839E-4</v>
      </c>
      <c r="I3437" t="s">
        <v>305</v>
      </c>
      <c r="K3437" s="7">
        <f ca="1">[1]JetFuel_WTP!I453</f>
        <v>3.1119784252029499E-4</v>
      </c>
      <c r="L3437" s="7">
        <f>[1]JetFuel_WTWa!F245</f>
        <v>3.0167228335693399E-5</v>
      </c>
      <c r="N3437" s="2"/>
    </row>
    <row r="3438" spans="1:14" x14ac:dyDescent="0.35">
      <c r="A3438" t="s">
        <v>574</v>
      </c>
      <c r="B3438" t="s">
        <v>90</v>
      </c>
      <c r="C3438" t="s">
        <v>579</v>
      </c>
      <c r="D3438" t="s">
        <v>583</v>
      </c>
      <c r="G3438" t="str">
        <f>[1]JetFuel_WTP!A454</f>
        <v xml:space="preserve">     N2O</v>
      </c>
      <c r="H3438" s="8">
        <f t="shared" ca="1" si="16"/>
        <v>6.3064827189562945E-5</v>
      </c>
      <c r="I3438" t="s">
        <v>305</v>
      </c>
      <c r="K3438" s="7">
        <f ca="1">[1]JetFuel_WTP!I454</f>
        <v>3.8797446085692742E-6</v>
      </c>
      <c r="L3438" s="7">
        <f>[1]JetFuel_WTWa!F246</f>
        <v>5.9185082580993676E-5</v>
      </c>
      <c r="N3438" s="2"/>
    </row>
    <row r="3439" spans="1:14" x14ac:dyDescent="0.35">
      <c r="A3439" t="s">
        <v>574</v>
      </c>
      <c r="B3439" t="s">
        <v>90</v>
      </c>
      <c r="C3439" t="s">
        <v>579</v>
      </c>
      <c r="D3439" t="s">
        <v>583</v>
      </c>
      <c r="G3439" t="str">
        <f>[1]JetFuel_WTP!A455</f>
        <v xml:space="preserve">     CO2</v>
      </c>
      <c r="H3439" s="8">
        <f t="shared" ca="1" si="16"/>
        <v>0.21241401356387582</v>
      </c>
      <c r="I3439" t="s">
        <v>305</v>
      </c>
      <c r="K3439" s="7">
        <f ca="1">[1]JetFuel_WTP!I455</f>
        <v>0.21241401356387582</v>
      </c>
      <c r="L3439" s="7">
        <v>0</v>
      </c>
      <c r="N3439" s="2"/>
    </row>
    <row r="3440" spans="1:14" x14ac:dyDescent="0.35">
      <c r="A3440" t="s">
        <v>574</v>
      </c>
      <c r="B3440" t="s">
        <v>90</v>
      </c>
      <c r="C3440" t="s">
        <v>579</v>
      </c>
      <c r="D3440" t="s">
        <v>583</v>
      </c>
      <c r="G3440" t="str">
        <f>[1]JetFuel_WTP!A456</f>
        <v xml:space="preserve">     VOC from bulk terminal</v>
      </c>
      <c r="H3440" s="8">
        <f t="shared" si="16"/>
        <v>0</v>
      </c>
      <c r="I3440" t="s">
        <v>305</v>
      </c>
      <c r="K3440" s="7">
        <f>[1]JetFuel_WTP!I456</f>
        <v>0</v>
      </c>
      <c r="L3440" s="7">
        <v>0</v>
      </c>
      <c r="N3440" s="2"/>
    </row>
    <row r="3441" spans="1:14" x14ac:dyDescent="0.35">
      <c r="A3441" t="s">
        <v>574</v>
      </c>
      <c r="B3441" t="s">
        <v>90</v>
      </c>
      <c r="C3441" t="s">
        <v>579</v>
      </c>
      <c r="D3441" t="s">
        <v>583</v>
      </c>
      <c r="G3441" t="str">
        <f>[1]JetFuel_WTP!A457</f>
        <v xml:space="preserve">     VOC from ref. Station</v>
      </c>
      <c r="H3441" s="8">
        <f t="shared" si="16"/>
        <v>1.0302772123390435E-3</v>
      </c>
      <c r="I3441" t="s">
        <v>305</v>
      </c>
      <c r="K3441" s="7">
        <f>[1]JetFuel_WTP!I457</f>
        <v>1.0302772123390435E-3</v>
      </c>
      <c r="L3441" s="7">
        <v>0</v>
      </c>
      <c r="N3441" s="2"/>
    </row>
    <row r="3442" spans="1:14" x14ac:dyDescent="0.35">
      <c r="A3442" t="s">
        <v>574</v>
      </c>
      <c r="B3442" t="s">
        <v>90</v>
      </c>
      <c r="C3442" t="s">
        <v>579</v>
      </c>
      <c r="D3442" t="s">
        <v>583</v>
      </c>
      <c r="G3442" t="str">
        <f>[1]JetFuel_WTP!A458</f>
        <v>Urban Emissions: grams per MJ</v>
      </c>
      <c r="I3442" t="s">
        <v>305</v>
      </c>
      <c r="K3442" s="7">
        <f>[1]JetFuel_WTP!I458</f>
        <v>0</v>
      </c>
      <c r="N3442" s="2"/>
    </row>
    <row r="3443" spans="1:14" x14ac:dyDescent="0.35">
      <c r="A3443" t="s">
        <v>574</v>
      </c>
      <c r="B3443" t="s">
        <v>90</v>
      </c>
      <c r="C3443" t="s">
        <v>579</v>
      </c>
      <c r="D3443" t="s">
        <v>583</v>
      </c>
      <c r="G3443" t="str">
        <f>[1]JetFuel_WTP!A459</f>
        <v xml:space="preserve">     VOC</v>
      </c>
      <c r="H3443" s="8">
        <f t="shared" ca="1" si="16"/>
        <v>1.4176870473459903E-3</v>
      </c>
      <c r="I3443" t="s">
        <v>305</v>
      </c>
      <c r="K3443" s="7">
        <f ca="1">[1]JetFuel_WTP!I459</f>
        <v>7.0180937648636115E-4</v>
      </c>
      <c r="L3443" s="7">
        <f>[1]JetFuel_WTWa!F250</f>
        <v>7.1587767085962931E-4</v>
      </c>
      <c r="N3443" s="2"/>
    </row>
    <row r="3444" spans="1:14" x14ac:dyDescent="0.35">
      <c r="A3444" t="s">
        <v>574</v>
      </c>
      <c r="B3444" t="s">
        <v>90</v>
      </c>
      <c r="C3444" t="s">
        <v>579</v>
      </c>
      <c r="D3444" t="s">
        <v>583</v>
      </c>
      <c r="G3444" t="str">
        <f>[1]JetFuel_WTP!A460</f>
        <v xml:space="preserve">     CO</v>
      </c>
      <c r="H3444" s="8">
        <f t="shared" ca="1" si="16"/>
        <v>5.4316567923388178E-3</v>
      </c>
      <c r="I3444" t="s">
        <v>305</v>
      </c>
      <c r="K3444" s="7">
        <f ca="1">[1]JetFuel_WTP!I460</f>
        <v>1.413127199737872E-4</v>
      </c>
      <c r="L3444" s="7">
        <f>[1]JetFuel_WTWa!F251</f>
        <v>5.2903440723650304E-3</v>
      </c>
      <c r="N3444" s="2"/>
    </row>
    <row r="3445" spans="1:14" x14ac:dyDescent="0.35">
      <c r="A3445" t="s">
        <v>574</v>
      </c>
      <c r="B3445" t="s">
        <v>90</v>
      </c>
      <c r="C3445" t="s">
        <v>579</v>
      </c>
      <c r="D3445" t="s">
        <v>583</v>
      </c>
      <c r="G3445" t="str">
        <f>[1]JetFuel_WTP!A461</f>
        <v xml:space="preserve">     NOx</v>
      </c>
      <c r="H3445" s="8">
        <f t="shared" ca="1" si="16"/>
        <v>1.6664610553859236E-2</v>
      </c>
      <c r="I3445" t="s">
        <v>305</v>
      </c>
      <c r="K3445" s="7">
        <f ca="1">[1]JetFuel_WTP!I461</f>
        <v>1.7298283028951571E-4</v>
      </c>
      <c r="L3445" s="7">
        <f>[1]JetFuel_WTWa!F252</f>
        <v>1.649162772356972E-2</v>
      </c>
      <c r="N3445" s="2"/>
    </row>
    <row r="3446" spans="1:14" x14ac:dyDescent="0.35">
      <c r="A3446" t="s">
        <v>574</v>
      </c>
      <c r="B3446" t="s">
        <v>90</v>
      </c>
      <c r="C3446" t="s">
        <v>579</v>
      </c>
      <c r="D3446" t="s">
        <v>583</v>
      </c>
      <c r="G3446" t="str">
        <f>[1]JetFuel_WTP!A462</f>
        <v xml:space="preserve">     PM10</v>
      </c>
      <c r="H3446" s="8">
        <f t="shared" ca="1" si="16"/>
        <v>1.2266718639107689E-5</v>
      </c>
      <c r="I3446" t="s">
        <v>305</v>
      </c>
      <c r="K3446" s="7">
        <f ca="1">[1]JetFuel_WTP!I462</f>
        <v>8.8628982811780136E-6</v>
      </c>
      <c r="L3446" s="7">
        <f>[1]JetFuel_WTWa!F253</f>
        <v>3.4038203579296758E-6</v>
      </c>
      <c r="N3446" s="2"/>
    </row>
    <row r="3447" spans="1:14" x14ac:dyDescent="0.35">
      <c r="A3447" t="s">
        <v>574</v>
      </c>
      <c r="B3447" t="s">
        <v>90</v>
      </c>
      <c r="C3447" t="s">
        <v>579</v>
      </c>
      <c r="D3447" t="s">
        <v>583</v>
      </c>
      <c r="G3447" t="str">
        <f>[1]JetFuel_WTP!A463</f>
        <v xml:space="preserve">     PM2.5</v>
      </c>
      <c r="H3447" s="8">
        <f t="shared" ca="1" si="16"/>
        <v>8.4772907472939472E-6</v>
      </c>
      <c r="I3447" t="s">
        <v>305</v>
      </c>
      <c r="K3447" s="7">
        <f ca="1">[1]JetFuel_WTP!I463</f>
        <v>5.0734703893642723E-6</v>
      </c>
      <c r="L3447" s="7">
        <f>[1]JetFuel_WTWa!F254</f>
        <v>3.4038203579296758E-6</v>
      </c>
      <c r="N3447" s="2"/>
    </row>
    <row r="3448" spans="1:14" x14ac:dyDescent="0.35">
      <c r="A3448" t="s">
        <v>574</v>
      </c>
      <c r="B3448" t="s">
        <v>90</v>
      </c>
      <c r="C3448" t="s">
        <v>579</v>
      </c>
      <c r="D3448" t="s">
        <v>583</v>
      </c>
      <c r="G3448" t="str">
        <f>[1]JetFuel_WTP!A464</f>
        <v xml:space="preserve">     SOx</v>
      </c>
      <c r="H3448" s="8">
        <f t="shared" ca="1" si="16"/>
        <v>8.1608901996572643E-6</v>
      </c>
      <c r="I3448" t="s">
        <v>305</v>
      </c>
      <c r="K3448" s="7">
        <f ca="1">[1]JetFuel_WTP!I464</f>
        <v>8.1608901996572643E-6</v>
      </c>
      <c r="L3448" s="7">
        <f ca="1">[1]JetFuel_WTWa!F255</f>
        <v>0</v>
      </c>
      <c r="N3448" s="2"/>
    </row>
    <row r="3449" spans="1:14" x14ac:dyDescent="0.35">
      <c r="A3449" t="s">
        <v>574</v>
      </c>
      <c r="B3449" t="s">
        <v>90</v>
      </c>
      <c r="C3449" t="s">
        <v>579</v>
      </c>
      <c r="D3449" t="s">
        <v>583</v>
      </c>
      <c r="G3449" t="str">
        <f>[1]JetFuel_WTP!A465</f>
        <v xml:space="preserve">     BC</v>
      </c>
      <c r="H3449" s="8">
        <f t="shared" ca="1" si="16"/>
        <v>1.7981737834680042E-6</v>
      </c>
      <c r="I3449" t="s">
        <v>305</v>
      </c>
      <c r="K3449" s="7">
        <f ca="1">[1]JetFuel_WTP!I465</f>
        <v>5.7960609532918041E-7</v>
      </c>
      <c r="L3449" s="7">
        <f>[1]JetFuel_WTWa!F256</f>
        <v>1.2185676881388238E-6</v>
      </c>
      <c r="N3449" s="2"/>
    </row>
    <row r="3450" spans="1:14" x14ac:dyDescent="0.35">
      <c r="A3450" t="s">
        <v>296</v>
      </c>
      <c r="B3450" t="s">
        <v>300</v>
      </c>
      <c r="C3450" t="s">
        <v>301</v>
      </c>
      <c r="D3450" t="s">
        <v>302</v>
      </c>
      <c r="E3450" t="s">
        <v>122</v>
      </c>
      <c r="G3450" t="s">
        <v>537</v>
      </c>
      <c r="H3450" s="4"/>
      <c r="N3450" s="2"/>
    </row>
    <row r="3451" spans="1:14" x14ac:dyDescent="0.35">
      <c r="A3451" t="s">
        <v>296</v>
      </c>
      <c r="B3451" t="s">
        <v>307</v>
      </c>
      <c r="C3451" t="s">
        <v>306</v>
      </c>
      <c r="D3451" t="s">
        <v>173</v>
      </c>
      <c r="E3451" t="s">
        <v>122</v>
      </c>
      <c r="G3451" t="s">
        <v>537</v>
      </c>
      <c r="H3451" s="4"/>
      <c r="N3451" s="2"/>
    </row>
    <row r="3452" spans="1:14" x14ac:dyDescent="0.35">
      <c r="A3452" t="s">
        <v>296</v>
      </c>
      <c r="B3452" t="s">
        <v>307</v>
      </c>
      <c r="C3452" t="s">
        <v>306</v>
      </c>
      <c r="D3452" t="s">
        <v>173</v>
      </c>
      <c r="E3452" t="s">
        <v>122</v>
      </c>
      <c r="G3452" t="str">
        <f>[1]Results!A826</f>
        <v xml:space="preserve">Total Energy </v>
      </c>
      <c r="H3452" s="4">
        <f ca="1">[1]Results!I826</f>
        <v>1182226.3611392849</v>
      </c>
      <c r="I3452" t="s">
        <v>290</v>
      </c>
      <c r="J3452" t="s">
        <v>299</v>
      </c>
      <c r="N3452" s="2"/>
    </row>
    <row r="3453" spans="1:14" x14ac:dyDescent="0.35">
      <c r="A3453" t="s">
        <v>296</v>
      </c>
      <c r="B3453" t="s">
        <v>307</v>
      </c>
      <c r="C3453" t="s">
        <v>306</v>
      </c>
      <c r="D3453" t="s">
        <v>173</v>
      </c>
      <c r="E3453" t="s">
        <v>122</v>
      </c>
      <c r="G3453" t="str">
        <f>[1]Results!A827</f>
        <v>Fossil Fuels</v>
      </c>
      <c r="H3453" s="4">
        <f ca="1">[1]Results!I827</f>
        <v>1173983.9645037772</v>
      </c>
      <c r="I3453" t="s">
        <v>290</v>
      </c>
      <c r="N3453" s="2"/>
    </row>
    <row r="3454" spans="1:14" x14ac:dyDescent="0.35">
      <c r="A3454" t="s">
        <v>296</v>
      </c>
      <c r="B3454" t="s">
        <v>307</v>
      </c>
      <c r="C3454" t="s">
        <v>306</v>
      </c>
      <c r="D3454" t="s">
        <v>173</v>
      </c>
      <c r="E3454" t="s">
        <v>122</v>
      </c>
      <c r="G3454" t="str">
        <f>[1]Results!A828</f>
        <v>Coal</v>
      </c>
      <c r="H3454" s="4">
        <f ca="1">[1]Results!I828</f>
        <v>4116.0931696847701</v>
      </c>
      <c r="I3454" t="s">
        <v>290</v>
      </c>
      <c r="N3454" s="2"/>
    </row>
    <row r="3455" spans="1:14" x14ac:dyDescent="0.35">
      <c r="A3455" t="s">
        <v>296</v>
      </c>
      <c r="B3455" t="s">
        <v>307</v>
      </c>
      <c r="C3455" t="s">
        <v>306</v>
      </c>
      <c r="D3455" t="s">
        <v>173</v>
      </c>
      <c r="E3455" t="s">
        <v>122</v>
      </c>
      <c r="G3455" t="str">
        <f>[1]Results!A829</f>
        <v>Natural Gas</v>
      </c>
      <c r="H3455" s="4">
        <f ca="1">[1]Results!I829</f>
        <v>124107.10530564144</v>
      </c>
      <c r="I3455" t="s">
        <v>290</v>
      </c>
      <c r="N3455" s="2"/>
    </row>
    <row r="3456" spans="1:14" x14ac:dyDescent="0.35">
      <c r="A3456" t="s">
        <v>296</v>
      </c>
      <c r="B3456" t="s">
        <v>307</v>
      </c>
      <c r="C3456" t="s">
        <v>306</v>
      </c>
      <c r="D3456" t="s">
        <v>173</v>
      </c>
      <c r="E3456" t="s">
        <v>122</v>
      </c>
      <c r="G3456" t="str">
        <f>[1]Results!A830</f>
        <v>Petroleum</v>
      </c>
      <c r="H3456" s="4">
        <f ca="1">[1]Results!I830</f>
        <v>1045760.7660284509</v>
      </c>
      <c r="I3456" t="s">
        <v>290</v>
      </c>
      <c r="N3456" s="2"/>
    </row>
    <row r="3457" spans="1:14" x14ac:dyDescent="0.35">
      <c r="A3457" t="s">
        <v>296</v>
      </c>
      <c r="B3457" t="s">
        <v>307</v>
      </c>
      <c r="C3457" t="s">
        <v>306</v>
      </c>
      <c r="D3457" t="s">
        <v>173</v>
      </c>
      <c r="E3457" t="s">
        <v>122</v>
      </c>
      <c r="G3457" t="str">
        <f>[1]Results!A831</f>
        <v>Water Consumption</v>
      </c>
      <c r="H3457" s="4">
        <f ca="1">[1]Results!I831</f>
        <v>22.700820099699527</v>
      </c>
      <c r="I3457" t="s">
        <v>179</v>
      </c>
      <c r="N3457" s="2"/>
    </row>
    <row r="3458" spans="1:14" x14ac:dyDescent="0.35">
      <c r="A3458" t="s">
        <v>296</v>
      </c>
      <c r="B3458" t="s">
        <v>307</v>
      </c>
      <c r="C3458" t="s">
        <v>306</v>
      </c>
      <c r="D3458" t="s">
        <v>173</v>
      </c>
      <c r="E3458" t="s">
        <v>122</v>
      </c>
      <c r="G3458" t="s">
        <v>539</v>
      </c>
      <c r="H3458" s="4"/>
      <c r="N3458" s="2"/>
    </row>
    <row r="3459" spans="1:14" x14ac:dyDescent="0.35">
      <c r="A3459" t="s">
        <v>296</v>
      </c>
      <c r="B3459" t="s">
        <v>307</v>
      </c>
      <c r="C3459" t="s">
        <v>306</v>
      </c>
      <c r="D3459" t="s">
        <v>173</v>
      </c>
      <c r="E3459" t="s">
        <v>122</v>
      </c>
      <c r="G3459" t="str">
        <f>[1]Results!A832</f>
        <v>CO2 (w/ C in VOC &amp; CO)</v>
      </c>
      <c r="H3459" s="4">
        <f ca="1">[1]Results!I832</f>
        <v>91640.711457412646</v>
      </c>
      <c r="I3459" t="s">
        <v>308</v>
      </c>
      <c r="N3459" s="2"/>
    </row>
    <row r="3460" spans="1:14" x14ac:dyDescent="0.35">
      <c r="A3460" t="s">
        <v>296</v>
      </c>
      <c r="B3460" t="s">
        <v>307</v>
      </c>
      <c r="C3460" t="s">
        <v>306</v>
      </c>
      <c r="D3460" t="s">
        <v>173</v>
      </c>
      <c r="E3460" t="s">
        <v>122</v>
      </c>
      <c r="G3460" t="str">
        <f>[1]Results!A833</f>
        <v>CH4</v>
      </c>
      <c r="H3460" s="4">
        <f ca="1">[1]Results!I833</f>
        <v>128.54124060155027</v>
      </c>
      <c r="I3460" t="s">
        <v>308</v>
      </c>
      <c r="N3460" s="2"/>
    </row>
    <row r="3461" spans="1:14" x14ac:dyDescent="0.35">
      <c r="A3461" t="s">
        <v>296</v>
      </c>
      <c r="B3461" t="s">
        <v>307</v>
      </c>
      <c r="C3461" t="s">
        <v>306</v>
      </c>
      <c r="D3461" t="s">
        <v>173</v>
      </c>
      <c r="E3461" t="s">
        <v>122</v>
      </c>
      <c r="G3461" t="str">
        <f>[1]Results!A834</f>
        <v>N2O</v>
      </c>
      <c r="H3461" s="4">
        <f ca="1">[1]Results!I834</f>
        <v>0.47471650373353924</v>
      </c>
      <c r="I3461" t="s">
        <v>308</v>
      </c>
      <c r="N3461" s="2"/>
    </row>
    <row r="3462" spans="1:14" x14ac:dyDescent="0.35">
      <c r="A3462" t="s">
        <v>296</v>
      </c>
      <c r="B3462" t="s">
        <v>307</v>
      </c>
      <c r="C3462" t="s">
        <v>306</v>
      </c>
      <c r="D3462" t="s">
        <v>173</v>
      </c>
      <c r="E3462" t="s">
        <v>122</v>
      </c>
      <c r="G3462" t="str">
        <f>[1]Results!A835</f>
        <v>GHGs</v>
      </c>
      <c r="H3462" s="4">
        <f ca="1">[1]Results!I835</f>
        <v>95600.838032858097</v>
      </c>
      <c r="I3462" t="s">
        <v>308</v>
      </c>
      <c r="N3462" s="2"/>
    </row>
    <row r="3463" spans="1:14" x14ac:dyDescent="0.35">
      <c r="A3463" t="s">
        <v>296</v>
      </c>
      <c r="B3463" t="s">
        <v>307</v>
      </c>
      <c r="C3463" t="s">
        <v>306</v>
      </c>
      <c r="D3463" t="s">
        <v>173</v>
      </c>
      <c r="E3463" t="s">
        <v>122</v>
      </c>
      <c r="G3463" t="str">
        <f>[1]Results!A836</f>
        <v>VOC: Total</v>
      </c>
      <c r="H3463" s="4">
        <f ca="1">[1]Results!I836</f>
        <v>36.145032919005295</v>
      </c>
      <c r="I3463" t="s">
        <v>308</v>
      </c>
      <c r="N3463" s="2"/>
    </row>
    <row r="3464" spans="1:14" x14ac:dyDescent="0.35">
      <c r="A3464" t="s">
        <v>296</v>
      </c>
      <c r="B3464" t="s">
        <v>307</v>
      </c>
      <c r="C3464" t="s">
        <v>306</v>
      </c>
      <c r="D3464" t="s">
        <v>173</v>
      </c>
      <c r="E3464" t="s">
        <v>122</v>
      </c>
      <c r="G3464" t="str">
        <f>[1]Results!A837</f>
        <v>CO: Total</v>
      </c>
      <c r="H3464" s="4">
        <f ca="1">[1]Results!I837</f>
        <v>450.98255157410199</v>
      </c>
      <c r="I3464" t="s">
        <v>308</v>
      </c>
      <c r="N3464" s="2"/>
    </row>
    <row r="3465" spans="1:14" x14ac:dyDescent="0.35">
      <c r="A3465" t="s">
        <v>296</v>
      </c>
      <c r="B3465" t="s">
        <v>307</v>
      </c>
      <c r="C3465" t="s">
        <v>306</v>
      </c>
      <c r="D3465" t="s">
        <v>173</v>
      </c>
      <c r="E3465" t="s">
        <v>122</v>
      </c>
      <c r="G3465" t="str">
        <f>[1]Results!A838</f>
        <v>NOx: Total</v>
      </c>
      <c r="H3465" s="4">
        <f ca="1">[1]Results!I838</f>
        <v>24.356855477710386</v>
      </c>
      <c r="I3465" t="s">
        <v>308</v>
      </c>
      <c r="N3465" s="2"/>
    </row>
    <row r="3466" spans="1:14" x14ac:dyDescent="0.35">
      <c r="A3466" t="s">
        <v>296</v>
      </c>
      <c r="B3466" t="s">
        <v>307</v>
      </c>
      <c r="C3466" t="s">
        <v>306</v>
      </c>
      <c r="D3466" t="s">
        <v>173</v>
      </c>
      <c r="E3466" t="s">
        <v>122</v>
      </c>
      <c r="G3466" t="str">
        <f>[1]Results!A839</f>
        <v>PM10: Total</v>
      </c>
      <c r="H3466" s="4">
        <f ca="1">[1]Results!I839</f>
        <v>13.591420183291417</v>
      </c>
      <c r="I3466" t="s">
        <v>308</v>
      </c>
      <c r="N3466" s="2"/>
    </row>
    <row r="3467" spans="1:14" x14ac:dyDescent="0.35">
      <c r="A3467" t="s">
        <v>296</v>
      </c>
      <c r="B3467" t="s">
        <v>307</v>
      </c>
      <c r="C3467" t="s">
        <v>306</v>
      </c>
      <c r="D3467" t="s">
        <v>173</v>
      </c>
      <c r="E3467" t="s">
        <v>122</v>
      </c>
      <c r="G3467" t="str">
        <f>[1]Results!A840</f>
        <v>PM2.5: Total</v>
      </c>
      <c r="H3467" s="4">
        <f ca="1">[1]Results!I840</f>
        <v>3.6018566524374909</v>
      </c>
      <c r="I3467" t="s">
        <v>308</v>
      </c>
      <c r="N3467" s="2"/>
    </row>
    <row r="3468" spans="1:14" x14ac:dyDescent="0.35">
      <c r="A3468" t="s">
        <v>296</v>
      </c>
      <c r="B3468" t="s">
        <v>307</v>
      </c>
      <c r="C3468" t="s">
        <v>306</v>
      </c>
      <c r="D3468" t="s">
        <v>173</v>
      </c>
      <c r="E3468" t="s">
        <v>122</v>
      </c>
      <c r="G3468" t="str">
        <f>[1]Results!A841</f>
        <v>SOx: Total</v>
      </c>
      <c r="H3468" s="4">
        <f ca="1">[1]Results!I841</f>
        <v>5.2893162603265136</v>
      </c>
      <c r="I3468" t="s">
        <v>308</v>
      </c>
      <c r="N3468" s="2"/>
    </row>
    <row r="3469" spans="1:14" x14ac:dyDescent="0.35">
      <c r="A3469" t="s">
        <v>296</v>
      </c>
      <c r="B3469" t="s">
        <v>307</v>
      </c>
      <c r="C3469" t="s">
        <v>306</v>
      </c>
      <c r="D3469" t="s">
        <v>173</v>
      </c>
      <c r="E3469" t="s">
        <v>122</v>
      </c>
      <c r="G3469" t="str">
        <f>[1]Results!A842</f>
        <v>BC Total</v>
      </c>
      <c r="H3469" s="4">
        <f ca="1">[1]Results!I842</f>
        <v>1.2008256976012937</v>
      </c>
      <c r="I3469" t="s">
        <v>308</v>
      </c>
      <c r="N3469" s="2"/>
    </row>
    <row r="3470" spans="1:14" x14ac:dyDescent="0.35">
      <c r="A3470" t="s">
        <v>296</v>
      </c>
      <c r="B3470" t="s">
        <v>307</v>
      </c>
      <c r="C3470" t="s">
        <v>306</v>
      </c>
      <c r="D3470" t="s">
        <v>173</v>
      </c>
      <c r="E3470" t="s">
        <v>122</v>
      </c>
      <c r="G3470" t="str">
        <f>[1]Results!A843</f>
        <v>OC Total</v>
      </c>
      <c r="H3470" s="4">
        <f ca="1">[1]Results!I843</f>
        <v>0.65042143240371952</v>
      </c>
      <c r="I3470" t="s">
        <v>308</v>
      </c>
      <c r="N3470" s="2"/>
    </row>
    <row r="3471" spans="1:14" x14ac:dyDescent="0.35">
      <c r="A3471" t="s">
        <v>296</v>
      </c>
      <c r="B3471" t="s">
        <v>307</v>
      </c>
      <c r="C3471" t="s">
        <v>306</v>
      </c>
      <c r="D3471" t="s">
        <v>173</v>
      </c>
      <c r="E3471" t="s">
        <v>122</v>
      </c>
      <c r="G3471" t="s">
        <v>538</v>
      </c>
      <c r="H3471" s="4"/>
      <c r="N3471" s="2"/>
    </row>
    <row r="3472" spans="1:14" x14ac:dyDescent="0.35">
      <c r="A3472" t="s">
        <v>296</v>
      </c>
      <c r="B3472" t="s">
        <v>307</v>
      </c>
      <c r="C3472" t="s">
        <v>306</v>
      </c>
      <c r="D3472" t="s">
        <v>173</v>
      </c>
      <c r="E3472" t="s">
        <v>122</v>
      </c>
      <c r="G3472" t="str">
        <f>[1]Results!A844</f>
        <v>VOC: Urban</v>
      </c>
      <c r="H3472" s="4">
        <f ca="1">[1]Results!I844</f>
        <v>22.852774959130461</v>
      </c>
      <c r="I3472" t="s">
        <v>308</v>
      </c>
      <c r="N3472" s="2"/>
    </row>
    <row r="3473" spans="1:14" x14ac:dyDescent="0.35">
      <c r="A3473" t="s">
        <v>296</v>
      </c>
      <c r="B3473" t="s">
        <v>307</v>
      </c>
      <c r="C3473" t="s">
        <v>306</v>
      </c>
      <c r="D3473" t="s">
        <v>173</v>
      </c>
      <c r="E3473" t="s">
        <v>122</v>
      </c>
      <c r="G3473" t="str">
        <f>[1]Results!A845</f>
        <v>CO: Urban</v>
      </c>
      <c r="H3473" s="4">
        <f ca="1">[1]Results!I845</f>
        <v>308.92622079654888</v>
      </c>
      <c r="I3473" t="s">
        <v>308</v>
      </c>
      <c r="N3473" s="2"/>
    </row>
    <row r="3474" spans="1:14" x14ac:dyDescent="0.35">
      <c r="A3474" t="s">
        <v>296</v>
      </c>
      <c r="B3474" t="s">
        <v>307</v>
      </c>
      <c r="C3474" t="s">
        <v>306</v>
      </c>
      <c r="D3474" t="s">
        <v>173</v>
      </c>
      <c r="E3474" t="s">
        <v>122</v>
      </c>
      <c r="G3474" t="str">
        <f>[1]Results!A846</f>
        <v>NOx: Urban</v>
      </c>
      <c r="H3474" s="4">
        <f ca="1">[1]Results!I846</f>
        <v>6.6586414064909887</v>
      </c>
      <c r="I3474" t="s">
        <v>308</v>
      </c>
      <c r="N3474" s="2"/>
    </row>
    <row r="3475" spans="1:14" x14ac:dyDescent="0.35">
      <c r="A3475" t="s">
        <v>296</v>
      </c>
      <c r="B3475" t="s">
        <v>307</v>
      </c>
      <c r="C3475" t="s">
        <v>306</v>
      </c>
      <c r="D3475" t="s">
        <v>173</v>
      </c>
      <c r="E3475" t="s">
        <v>122</v>
      </c>
      <c r="G3475" t="str">
        <f>[1]Results!A847</f>
        <v>PM10: Urban</v>
      </c>
      <c r="H3475" s="4">
        <f ca="1">[1]Results!I847</f>
        <v>9.0994609808037552</v>
      </c>
      <c r="I3475" t="s">
        <v>308</v>
      </c>
      <c r="N3475" s="2"/>
    </row>
    <row r="3476" spans="1:14" x14ac:dyDescent="0.35">
      <c r="A3476" t="s">
        <v>296</v>
      </c>
      <c r="B3476" t="s">
        <v>307</v>
      </c>
      <c r="C3476" t="s">
        <v>306</v>
      </c>
      <c r="D3476" t="s">
        <v>173</v>
      </c>
      <c r="E3476" t="s">
        <v>122</v>
      </c>
      <c r="G3476" t="str">
        <f>[1]Results!A848</f>
        <v>PM2.5: Urban</v>
      </c>
      <c r="H3476" s="4">
        <f ca="1">[1]Results!I848</f>
        <v>2.1576569713983336</v>
      </c>
      <c r="I3476" t="s">
        <v>308</v>
      </c>
      <c r="N3476" s="2"/>
    </row>
    <row r="3477" spans="1:14" x14ac:dyDescent="0.35">
      <c r="A3477" t="s">
        <v>296</v>
      </c>
      <c r="B3477" t="s">
        <v>307</v>
      </c>
      <c r="C3477" t="s">
        <v>306</v>
      </c>
      <c r="D3477" t="s">
        <v>173</v>
      </c>
      <c r="E3477" t="s">
        <v>122</v>
      </c>
      <c r="G3477" t="str">
        <f>[1]Results!A849</f>
        <v>SOx: Urban</v>
      </c>
      <c r="H3477" s="4">
        <f ca="1">[1]Results!I849</f>
        <v>1.2815984638119002</v>
      </c>
      <c r="I3477" t="s">
        <v>308</v>
      </c>
      <c r="N3477" s="2"/>
    </row>
    <row r="3478" spans="1:14" x14ac:dyDescent="0.35">
      <c r="A3478" t="s">
        <v>296</v>
      </c>
      <c r="B3478" t="s">
        <v>307</v>
      </c>
      <c r="C3478" t="s">
        <v>306</v>
      </c>
      <c r="D3478" t="s">
        <v>173</v>
      </c>
      <c r="E3478" t="s">
        <v>122</v>
      </c>
      <c r="G3478" t="str">
        <f>[1]Results!A850</f>
        <v>BC: Urban</v>
      </c>
      <c r="H3478" s="4">
        <f ca="1">[1]Results!I850</f>
        <v>0.7728276837345156</v>
      </c>
      <c r="I3478" t="s">
        <v>308</v>
      </c>
      <c r="N3478" s="2"/>
    </row>
    <row r="3479" spans="1:14" x14ac:dyDescent="0.35">
      <c r="A3479" t="s">
        <v>296</v>
      </c>
      <c r="B3479" t="s">
        <v>307</v>
      </c>
      <c r="C3479" t="s">
        <v>306</v>
      </c>
      <c r="D3479" t="s">
        <v>173</v>
      </c>
      <c r="E3479" t="s">
        <v>122</v>
      </c>
      <c r="G3479" t="str">
        <f>[1]Results!A851</f>
        <v>OC: Urban</v>
      </c>
      <c r="H3479" s="4">
        <f ca="1">[1]Results!I851</f>
        <v>0.31102201838389126</v>
      </c>
      <c r="I3479" t="s">
        <v>308</v>
      </c>
      <c r="N3479" s="2"/>
    </row>
    <row r="3480" spans="1:14" x14ac:dyDescent="0.35">
      <c r="A3480" t="s">
        <v>296</v>
      </c>
      <c r="B3480" t="s">
        <v>309</v>
      </c>
      <c r="C3480" t="s">
        <v>310</v>
      </c>
      <c r="D3480" t="s">
        <v>194</v>
      </c>
      <c r="E3480" t="s">
        <v>122</v>
      </c>
      <c r="G3480" t="str">
        <f>[1]Petroleum!A262</f>
        <v>Loss factor</v>
      </c>
      <c r="H3480" s="4"/>
      <c r="K3480" s="7">
        <f>[1]Petroleum!B262</f>
        <v>0</v>
      </c>
      <c r="L3480" s="7">
        <f>[1]Petroleum!I262</f>
        <v>0.99919999999999998</v>
      </c>
      <c r="N3480" s="2"/>
    </row>
    <row r="3481" spans="1:14" x14ac:dyDescent="0.35">
      <c r="A3481" t="s">
        <v>296</v>
      </c>
      <c r="B3481" t="s">
        <v>309</v>
      </c>
      <c r="C3481" t="s">
        <v>310</v>
      </c>
      <c r="D3481" t="s">
        <v>194</v>
      </c>
      <c r="E3481" t="s">
        <v>122</v>
      </c>
      <c r="G3481" t="s">
        <v>537</v>
      </c>
      <c r="H3481" s="4"/>
      <c r="N3481" s="2"/>
    </row>
    <row r="3482" spans="1:14" x14ac:dyDescent="0.35">
      <c r="A3482" t="s">
        <v>296</v>
      </c>
      <c r="B3482" t="s">
        <v>309</v>
      </c>
      <c r="C3482" t="s">
        <v>310</v>
      </c>
      <c r="D3482" t="s">
        <v>194</v>
      </c>
      <c r="E3482" t="s">
        <v>122</v>
      </c>
      <c r="G3482" t="str">
        <f>[1]Petroleum!A263</f>
        <v>Total energy</v>
      </c>
      <c r="H3482" s="4">
        <f t="shared" ref="H3482:H3487" ca="1" si="17">SUM(K3482:M3482)</f>
        <v>131937.6047878695</v>
      </c>
      <c r="I3482" t="s">
        <v>290</v>
      </c>
      <c r="J3482" t="s">
        <v>299</v>
      </c>
      <c r="K3482" s="7">
        <f ca="1">[1]Petroleum!B263</f>
        <v>65415.987316877712</v>
      </c>
      <c r="L3482" s="7">
        <f ca="1">[1]Petroleum!I263</f>
        <v>66521.617470991783</v>
      </c>
      <c r="N3482" s="2"/>
    </row>
    <row r="3483" spans="1:14" x14ac:dyDescent="0.35">
      <c r="A3483" t="s">
        <v>296</v>
      </c>
      <c r="B3483" t="s">
        <v>309</v>
      </c>
      <c r="C3483" t="s">
        <v>310</v>
      </c>
      <c r="D3483" t="s">
        <v>194</v>
      </c>
      <c r="E3483" t="s">
        <v>122</v>
      </c>
      <c r="G3483" t="str">
        <f>[1]Petroleum!A264</f>
        <v>Fossil fuels</v>
      </c>
      <c r="H3483" s="4">
        <f t="shared" ca="1" si="17"/>
        <v>124923.58214653355</v>
      </c>
      <c r="I3483" t="s">
        <v>290</v>
      </c>
      <c r="K3483" s="7">
        <f ca="1">[1]Petroleum!B264</f>
        <v>59722.925105833368</v>
      </c>
      <c r="L3483" s="7">
        <f ca="1">[1]Petroleum!I264</f>
        <v>65200.657040700178</v>
      </c>
      <c r="N3483" s="2"/>
    </row>
    <row r="3484" spans="1:14" x14ac:dyDescent="0.35">
      <c r="A3484" t="s">
        <v>296</v>
      </c>
      <c r="B3484" t="s">
        <v>309</v>
      </c>
      <c r="C3484" t="s">
        <v>310</v>
      </c>
      <c r="D3484" t="s">
        <v>194</v>
      </c>
      <c r="E3484" t="s">
        <v>122</v>
      </c>
      <c r="G3484" t="str">
        <f>[1]Petroleum!A265</f>
        <v>Coal</v>
      </c>
      <c r="H3484" s="4">
        <f t="shared" ca="1" si="17"/>
        <v>3451.2986636478454</v>
      </c>
      <c r="I3484" t="s">
        <v>290</v>
      </c>
      <c r="K3484" s="7">
        <f ca="1">[1]Petroleum!B265</f>
        <v>2745.3708002658914</v>
      </c>
      <c r="L3484" s="7">
        <f ca="1">[1]Petroleum!I265</f>
        <v>705.92786338195378</v>
      </c>
      <c r="N3484" s="2"/>
    </row>
    <row r="3485" spans="1:14" x14ac:dyDescent="0.35">
      <c r="A3485" t="s">
        <v>296</v>
      </c>
      <c r="B3485" t="s">
        <v>309</v>
      </c>
      <c r="C3485" t="s">
        <v>310</v>
      </c>
      <c r="D3485" t="s">
        <v>194</v>
      </c>
      <c r="E3485" t="s">
        <v>122</v>
      </c>
      <c r="G3485" t="str">
        <f>[1]Petroleum!A266</f>
        <v>Natural gas</v>
      </c>
      <c r="H3485" s="4">
        <f t="shared" ca="1" si="17"/>
        <v>80502.849723505729</v>
      </c>
      <c r="I3485" t="s">
        <v>290</v>
      </c>
      <c r="K3485" s="7">
        <f ca="1">[1]Petroleum!B266</f>
        <v>46030.937745360228</v>
      </c>
      <c r="L3485" s="7">
        <f ca="1">[1]Petroleum!I266</f>
        <v>34471.911978145508</v>
      </c>
      <c r="N3485" s="2"/>
    </row>
    <row r="3486" spans="1:14" x14ac:dyDescent="0.35">
      <c r="A3486" t="s">
        <v>296</v>
      </c>
      <c r="B3486" t="s">
        <v>309</v>
      </c>
      <c r="C3486" t="s">
        <v>310</v>
      </c>
      <c r="D3486" t="s">
        <v>194</v>
      </c>
      <c r="E3486" t="s">
        <v>122</v>
      </c>
      <c r="G3486" t="str">
        <f>[1]Petroleum!A267</f>
        <v>Petroleum</v>
      </c>
      <c r="H3486" s="4">
        <f t="shared" ca="1" si="17"/>
        <v>40969.433759379972</v>
      </c>
      <c r="I3486" t="s">
        <v>290</v>
      </c>
      <c r="K3486" s="7">
        <f ca="1">[1]Petroleum!B267</f>
        <v>10946.616560207251</v>
      </c>
      <c r="L3486" s="7">
        <f ca="1">[1]Petroleum!I267</f>
        <v>30022.817199172718</v>
      </c>
      <c r="N3486" s="2"/>
    </row>
    <row r="3487" spans="1:14" x14ac:dyDescent="0.35">
      <c r="A3487" t="s">
        <v>296</v>
      </c>
      <c r="B3487" t="s">
        <v>309</v>
      </c>
      <c r="C3487" t="s">
        <v>310</v>
      </c>
      <c r="D3487" t="s">
        <v>194</v>
      </c>
      <c r="E3487" t="s">
        <v>122</v>
      </c>
      <c r="G3487" t="str">
        <f>[1]Petroleum!A268</f>
        <v>Water consumption</v>
      </c>
      <c r="H3487" s="4">
        <f t="shared" ca="1" si="17"/>
        <v>20.870695567017066</v>
      </c>
      <c r="I3487" t="s">
        <v>179</v>
      </c>
      <c r="K3487" s="7">
        <f ca="1">[1]Petroleum!B268</f>
        <v>18.219797952757386</v>
      </c>
      <c r="L3487" s="7">
        <f ca="1">[1]Petroleum!I268</f>
        <v>2.6508976142596787</v>
      </c>
      <c r="N3487" s="2"/>
    </row>
    <row r="3488" spans="1:14" x14ac:dyDescent="0.35">
      <c r="A3488" t="s">
        <v>296</v>
      </c>
      <c r="B3488" t="s">
        <v>309</v>
      </c>
      <c r="C3488" t="s">
        <v>310</v>
      </c>
      <c r="D3488" t="s">
        <v>194</v>
      </c>
      <c r="E3488" t="s">
        <v>122</v>
      </c>
      <c r="G3488" t="s">
        <v>539</v>
      </c>
      <c r="H3488" s="4"/>
      <c r="N3488" s="2"/>
    </row>
    <row r="3489" spans="1:14" x14ac:dyDescent="0.35">
      <c r="A3489" t="s">
        <v>296</v>
      </c>
      <c r="B3489" t="s">
        <v>309</v>
      </c>
      <c r="C3489" t="s">
        <v>310</v>
      </c>
      <c r="D3489" t="s">
        <v>194</v>
      </c>
      <c r="E3489" t="s">
        <v>122</v>
      </c>
      <c r="G3489" t="str">
        <f>[1]Petroleum!A269</f>
        <v>VOC</v>
      </c>
      <c r="H3489" s="4">
        <f t="shared" ref="H3489:H3501" ca="1" si="18">SUM(K3489:M3489)</f>
        <v>8.0272373332413416</v>
      </c>
      <c r="I3489" t="s">
        <v>172</v>
      </c>
      <c r="K3489" s="7">
        <f ca="1">[1]Petroleum!B269</f>
        <v>3.7025649106148486</v>
      </c>
      <c r="L3489" s="7">
        <f ca="1">[1]Petroleum!I269</f>
        <v>2.2976724226264924</v>
      </c>
      <c r="M3489" s="7">
        <f>[1]EF!O6</f>
        <v>2.0270000000000001</v>
      </c>
      <c r="N3489" s="2"/>
    </row>
    <row r="3490" spans="1:14" x14ac:dyDescent="0.35">
      <c r="A3490" t="s">
        <v>296</v>
      </c>
      <c r="B3490" t="s">
        <v>309</v>
      </c>
      <c r="C3490" t="s">
        <v>310</v>
      </c>
      <c r="D3490" t="s">
        <v>194</v>
      </c>
      <c r="E3490" t="s">
        <v>122</v>
      </c>
      <c r="G3490" t="str">
        <f>[1]Petroleum!A270</f>
        <v>CO</v>
      </c>
      <c r="H3490" s="4">
        <f t="shared" ca="1" si="18"/>
        <v>536.80125218076523</v>
      </c>
      <c r="I3490" t="s">
        <v>172</v>
      </c>
      <c r="K3490" s="7">
        <f ca="1">[1]Petroleum!B270</f>
        <v>7.6124974054727303</v>
      </c>
      <c r="L3490" s="7">
        <f ca="1">[1]Petroleum!I270</f>
        <v>2.9967547752925028</v>
      </c>
      <c r="M3490" s="7">
        <f>[1]EF!O7</f>
        <v>526.19200000000001</v>
      </c>
      <c r="N3490" s="2"/>
    </row>
    <row r="3491" spans="1:14" x14ac:dyDescent="0.35">
      <c r="A3491" t="s">
        <v>296</v>
      </c>
      <c r="B3491" t="s">
        <v>309</v>
      </c>
      <c r="C3491" t="s">
        <v>310</v>
      </c>
      <c r="D3491" t="s">
        <v>194</v>
      </c>
      <c r="E3491" t="s">
        <v>122</v>
      </c>
      <c r="G3491" t="str">
        <f>[1]Petroleum!A271</f>
        <v>NOx</v>
      </c>
      <c r="H3491" s="4">
        <f t="shared" ca="1" si="18"/>
        <v>287.51502405941193</v>
      </c>
      <c r="I3491" t="s">
        <v>172</v>
      </c>
      <c r="K3491" s="7">
        <f ca="1">[1]Petroleum!B271</f>
        <v>11.976603898531424</v>
      </c>
      <c r="L3491" s="7">
        <f ca="1">[1]Petroleum!I271</f>
        <v>7.6484201608805131</v>
      </c>
      <c r="M3491" s="7">
        <f>[1]EF!O8</f>
        <v>267.89</v>
      </c>
      <c r="N3491" s="2"/>
    </row>
    <row r="3492" spans="1:14" x14ac:dyDescent="0.35">
      <c r="A3492" t="s">
        <v>296</v>
      </c>
      <c r="B3492" t="s">
        <v>309</v>
      </c>
      <c r="C3492" t="s">
        <v>310</v>
      </c>
      <c r="D3492" t="s">
        <v>194</v>
      </c>
      <c r="E3492" t="s">
        <v>122</v>
      </c>
      <c r="G3492" t="str">
        <f>[1]Petroleum!A272</f>
        <v>PM10</v>
      </c>
      <c r="H3492" s="4">
        <f ca="1">SUM(K3492:M3492)</f>
        <v>23.943329302897435</v>
      </c>
      <c r="I3492" t="s">
        <v>172</v>
      </c>
      <c r="K3492" s="7">
        <f ca="1">[1]Petroleum!B272</f>
        <v>0.57820254424269724</v>
      </c>
      <c r="L3492" s="7">
        <f ca="1">[1]Petroleum!I272</f>
        <v>0.82612675865473728</v>
      </c>
      <c r="M3492" s="7">
        <f>[1]EF!O9</f>
        <v>22.539000000000001</v>
      </c>
      <c r="N3492" s="2"/>
    </row>
    <row r="3493" spans="1:14" x14ac:dyDescent="0.35">
      <c r="A3493" t="s">
        <v>296</v>
      </c>
      <c r="B3493" t="s">
        <v>309</v>
      </c>
      <c r="C3493" t="s">
        <v>310</v>
      </c>
      <c r="D3493" t="s">
        <v>194</v>
      </c>
      <c r="E3493" t="s">
        <v>122</v>
      </c>
      <c r="G3493" t="str">
        <f>[1]Petroleum!A273</f>
        <v>PM2.5</v>
      </c>
      <c r="H3493" s="4">
        <f t="shared" ca="1" si="18"/>
        <v>23.547169459661216</v>
      </c>
      <c r="I3493" t="s">
        <v>172</v>
      </c>
      <c r="K3493" s="7">
        <f ca="1">[1]Petroleum!B273</f>
        <v>0.50860371117765824</v>
      </c>
      <c r="L3493" s="7">
        <f ca="1">[1]Petroleum!I273</f>
        <v>0.7385657484835555</v>
      </c>
      <c r="M3493" s="7">
        <f>[1]EF!O10</f>
        <v>22.3</v>
      </c>
      <c r="N3493" s="2"/>
    </row>
    <row r="3494" spans="1:14" x14ac:dyDescent="0.35">
      <c r="A3494" t="s">
        <v>296</v>
      </c>
      <c r="B3494" t="s">
        <v>309</v>
      </c>
      <c r="C3494" t="s">
        <v>310</v>
      </c>
      <c r="D3494" t="s">
        <v>194</v>
      </c>
      <c r="E3494" t="s">
        <v>122</v>
      </c>
      <c r="G3494" t="str">
        <f>[1]Petroleum!A274</f>
        <v>SOx</v>
      </c>
      <c r="H3494" s="4">
        <f t="shared" ca="1" si="18"/>
        <v>273.6796420216441</v>
      </c>
      <c r="I3494" t="s">
        <v>172</v>
      </c>
      <c r="K3494" s="7">
        <f ca="1">[1]Petroleum!B274</f>
        <v>2.7801029494592657</v>
      </c>
      <c r="L3494" s="7">
        <f ca="1">[1]Petroleum!I274</f>
        <v>3.5726723257824471</v>
      </c>
      <c r="M3494" s="7">
        <f>[1]EF!O11</f>
        <v>267.3268667464024</v>
      </c>
      <c r="N3494" s="2"/>
    </row>
    <row r="3495" spans="1:14" x14ac:dyDescent="0.35">
      <c r="A3495" t="s">
        <v>296</v>
      </c>
      <c r="B3495" t="s">
        <v>309</v>
      </c>
      <c r="C3495" t="s">
        <v>310</v>
      </c>
      <c r="D3495" t="s">
        <v>194</v>
      </c>
      <c r="E3495" t="s">
        <v>122</v>
      </c>
      <c r="G3495" t="str">
        <f>[1]Petroleum!A275</f>
        <v>BC</v>
      </c>
      <c r="H3495" s="4">
        <f t="shared" ca="1" si="18"/>
        <v>18.316335208530734</v>
      </c>
      <c r="I3495" t="s">
        <v>172</v>
      </c>
      <c r="K3495" s="7">
        <f ca="1">[1]Petroleum!B275</f>
        <v>9.3071060611020412E-2</v>
      </c>
      <c r="L3495" s="7">
        <f ca="1">[1]Petroleum!I275</f>
        <v>9.3364147919716589E-2</v>
      </c>
      <c r="M3495" s="7">
        <f>[1]EF!O12</f>
        <v>18.129899999999999</v>
      </c>
      <c r="N3495" s="2"/>
    </row>
    <row r="3496" spans="1:14" x14ac:dyDescent="0.35">
      <c r="A3496" t="s">
        <v>296</v>
      </c>
      <c r="B3496" t="s">
        <v>309</v>
      </c>
      <c r="C3496" t="s">
        <v>310</v>
      </c>
      <c r="D3496" t="s">
        <v>194</v>
      </c>
      <c r="E3496" t="s">
        <v>122</v>
      </c>
      <c r="G3496" t="str">
        <f>[1]Petroleum!A276</f>
        <v>OC</v>
      </c>
      <c r="H3496" s="4">
        <f t="shared" ca="1" si="18"/>
        <v>4.4140822052189073</v>
      </c>
      <c r="I3496" t="s">
        <v>172</v>
      </c>
      <c r="K3496" s="7">
        <f ca="1">[1]Petroleum!B276</f>
        <v>0.19242083300158497</v>
      </c>
      <c r="L3496" s="7">
        <f ca="1">[1]Petroleum!I276</f>
        <v>0.18536137221732138</v>
      </c>
      <c r="M3496" s="7">
        <f>[1]EF!O13</f>
        <v>4.0363000000000007</v>
      </c>
      <c r="N3496" s="2"/>
    </row>
    <row r="3497" spans="1:14" x14ac:dyDescent="0.35">
      <c r="A3497" t="s">
        <v>296</v>
      </c>
      <c r="B3497" t="s">
        <v>309</v>
      </c>
      <c r="C3497" t="s">
        <v>310</v>
      </c>
      <c r="D3497" t="s">
        <v>194</v>
      </c>
      <c r="E3497" t="s">
        <v>122</v>
      </c>
      <c r="G3497" t="str">
        <f>[1]Petroleum!A277</f>
        <v>CH4</v>
      </c>
      <c r="H3497" s="4">
        <f t="shared" ca="1" si="18"/>
        <v>105.8985139649434</v>
      </c>
      <c r="I3497" t="s">
        <v>172</v>
      </c>
      <c r="K3497" s="7">
        <f ca="1">[1]Petroleum!B277</f>
        <v>92.176919019958945</v>
      </c>
      <c r="L3497" s="7">
        <f ca="1">[1]Petroleum!I277</f>
        <v>9.5005949449844564</v>
      </c>
      <c r="M3497" s="7">
        <f>[1]EF!O14</f>
        <v>4.2210000000000001</v>
      </c>
      <c r="N3497" s="2"/>
    </row>
    <row r="3498" spans="1:14" x14ac:dyDescent="0.35">
      <c r="A3498" t="s">
        <v>296</v>
      </c>
      <c r="B3498" t="s">
        <v>309</v>
      </c>
      <c r="C3498" t="s">
        <v>310</v>
      </c>
      <c r="D3498" t="s">
        <v>194</v>
      </c>
      <c r="E3498" t="s">
        <v>122</v>
      </c>
      <c r="G3498" t="str">
        <f>[1]Petroleum!A278</f>
        <v>N2O</v>
      </c>
      <c r="H3498" s="4">
        <f t="shared" ca="1" si="18"/>
        <v>0.76236191595977876</v>
      </c>
      <c r="I3498" t="s">
        <v>172</v>
      </c>
      <c r="K3498" s="7">
        <f ca="1">[1]Petroleum!B278</f>
        <v>8.2524707356322571E-2</v>
      </c>
      <c r="L3498" s="7">
        <f ca="1">[1]Petroleum!I278</f>
        <v>7.9837208603456167E-2</v>
      </c>
      <c r="M3498" s="7">
        <f>[1]EF!O15</f>
        <v>0.6</v>
      </c>
      <c r="N3498" s="2"/>
    </row>
    <row r="3499" spans="1:14" x14ac:dyDescent="0.35">
      <c r="A3499" t="s">
        <v>296</v>
      </c>
      <c r="B3499" t="s">
        <v>309</v>
      </c>
      <c r="C3499" t="s">
        <v>310</v>
      </c>
      <c r="D3499" t="s">
        <v>194</v>
      </c>
      <c r="E3499" t="s">
        <v>122</v>
      </c>
      <c r="G3499" t="str">
        <f>[1]Petroleum!A279</f>
        <v>CO2</v>
      </c>
      <c r="H3499" s="4">
        <f t="shared" ca="1" si="18"/>
        <v>93843.628519756967</v>
      </c>
      <c r="I3499" t="s">
        <v>172</v>
      </c>
      <c r="K3499" s="7">
        <f ca="1">[1]Petroleum!B279</f>
        <v>5135.0884436790384</v>
      </c>
      <c r="L3499" s="7">
        <f ca="1">[1]Petroleum!I279</f>
        <v>4472.1076624467369</v>
      </c>
      <c r="M3499" s="7">
        <f>[1]EF!O16</f>
        <v>84236.432413631192</v>
      </c>
      <c r="N3499" s="2"/>
    </row>
    <row r="3500" spans="1:14" x14ac:dyDescent="0.35">
      <c r="A3500" t="s">
        <v>296</v>
      </c>
      <c r="B3500" t="s">
        <v>309</v>
      </c>
      <c r="C3500" t="s">
        <v>310</v>
      </c>
      <c r="D3500" t="s">
        <v>194</v>
      </c>
      <c r="E3500" t="s">
        <v>122</v>
      </c>
      <c r="G3500" t="str">
        <f>[1]Petroleum!A280</f>
        <v>CO2 (w/ C in VOC &amp; CO)</v>
      </c>
      <c r="H3500" s="4">
        <f t="shared" ca="1" si="18"/>
        <v>9642.5685278127239</v>
      </c>
      <c r="I3500" t="s">
        <v>172</v>
      </c>
      <c r="K3500" s="7">
        <f ca="1">[1]Petroleum!B280</f>
        <v>5158.590600240007</v>
      </c>
      <c r="L3500" s="7">
        <f ca="1">[1]Petroleum!I280</f>
        <v>4483.977927572716</v>
      </c>
      <c r="N3500" s="2"/>
    </row>
    <row r="3501" spans="1:14" x14ac:dyDescent="0.35">
      <c r="A3501" t="s">
        <v>296</v>
      </c>
      <c r="B3501" t="s">
        <v>309</v>
      </c>
      <c r="C3501" t="s">
        <v>310</v>
      </c>
      <c r="D3501" t="s">
        <v>194</v>
      </c>
      <c r="E3501" t="s">
        <v>122</v>
      </c>
      <c r="G3501" t="str">
        <f>[1]Petroleum!A281</f>
        <v>GHGs</v>
      </c>
      <c r="H3501" s="4">
        <f t="shared" ca="1" si="18"/>
        <v>12716.883247025056</v>
      </c>
      <c r="I3501" t="s">
        <v>172</v>
      </c>
      <c r="K3501" s="7">
        <f ca="1">[1]Petroleum!B281</f>
        <v>7927.99203214306</v>
      </c>
      <c r="L3501" s="7">
        <f ca="1">[1]Petroleum!I281</f>
        <v>4788.8912148819963</v>
      </c>
      <c r="N3501" s="2"/>
    </row>
    <row r="3502" spans="1:14" x14ac:dyDescent="0.35">
      <c r="A3502" t="s">
        <v>296</v>
      </c>
      <c r="B3502" t="s">
        <v>309</v>
      </c>
      <c r="C3502" t="s">
        <v>310</v>
      </c>
      <c r="D3502" t="s">
        <v>194</v>
      </c>
      <c r="E3502" t="s">
        <v>122</v>
      </c>
      <c r="G3502" t="str">
        <f>[1]Petroleum!A282</f>
        <v>5.2) Urban Emissions: Grams per mmBtu of Fuel Throughput at Each Stage</v>
      </c>
      <c r="H3502" s="4"/>
      <c r="N3502" s="2"/>
    </row>
    <row r="3503" spans="1:14" x14ac:dyDescent="0.35">
      <c r="A3503" t="s">
        <v>296</v>
      </c>
      <c r="B3503" t="s">
        <v>309</v>
      </c>
      <c r="C3503" t="s">
        <v>310</v>
      </c>
      <c r="D3503" t="s">
        <v>194</v>
      </c>
      <c r="E3503" t="s">
        <v>122</v>
      </c>
      <c r="G3503" t="str">
        <f>[1]Petroleum!A283</f>
        <v>Loss factor</v>
      </c>
      <c r="H3503" s="4">
        <f t="shared" ref="H3503:H3511" si="19">SUM(K3503:M3503)</f>
        <v>0.99919999999999998</v>
      </c>
      <c r="I3503" t="s">
        <v>172</v>
      </c>
      <c r="K3503" s="7">
        <f>[1]Petroleum!B283</f>
        <v>0</v>
      </c>
      <c r="L3503" s="7">
        <f>[1]Petroleum!I283</f>
        <v>0.99919999999999998</v>
      </c>
      <c r="N3503" s="2"/>
    </row>
    <row r="3504" spans="1:14" x14ac:dyDescent="0.35">
      <c r="A3504" t="s">
        <v>296</v>
      </c>
      <c r="B3504" t="s">
        <v>309</v>
      </c>
      <c r="C3504" t="s">
        <v>310</v>
      </c>
      <c r="D3504" t="s">
        <v>194</v>
      </c>
      <c r="E3504" t="s">
        <v>122</v>
      </c>
      <c r="G3504" t="str">
        <f>[1]Petroleum!A284</f>
        <v>VOC</v>
      </c>
      <c r="H3504" s="4">
        <f t="shared" ca="1" si="19"/>
        <v>1.996613747545922</v>
      </c>
      <c r="I3504" t="s">
        <v>172</v>
      </c>
      <c r="K3504" s="7">
        <f ca="1">[1]Petroleum!B284</f>
        <v>0.66050035100189142</v>
      </c>
      <c r="L3504" s="7">
        <f ca="1">[1]Petroleum!I284</f>
        <v>1.3361133965440306</v>
      </c>
      <c r="N3504" s="2"/>
    </row>
    <row r="3505" spans="1:14" x14ac:dyDescent="0.35">
      <c r="A3505" t="s">
        <v>296</v>
      </c>
      <c r="B3505" t="s">
        <v>309</v>
      </c>
      <c r="C3505" t="s">
        <v>310</v>
      </c>
      <c r="D3505" t="s">
        <v>194</v>
      </c>
      <c r="E3505" t="s">
        <v>122</v>
      </c>
      <c r="G3505" t="str">
        <f>[1]Petroleum!A285</f>
        <v>CO</v>
      </c>
      <c r="H3505" s="4">
        <f ca="1">SUM(K3505:M3505)</f>
        <v>1.3036860366886807</v>
      </c>
      <c r="I3505" t="s">
        <v>172</v>
      </c>
      <c r="K3505" s="7">
        <f ca="1">[1]Petroleum!B285</f>
        <v>0.270542020395028</v>
      </c>
      <c r="L3505" s="7">
        <f ca="1">[1]Petroleum!I285</f>
        <v>1.0331440162936527</v>
      </c>
      <c r="N3505" s="2"/>
    </row>
    <row r="3506" spans="1:14" x14ac:dyDescent="0.35">
      <c r="A3506" t="s">
        <v>296</v>
      </c>
      <c r="B3506" t="s">
        <v>309</v>
      </c>
      <c r="C3506" t="s">
        <v>310</v>
      </c>
      <c r="D3506" t="s">
        <v>194</v>
      </c>
      <c r="E3506" t="s">
        <v>122</v>
      </c>
      <c r="G3506" t="str">
        <f>[1]Petroleum!A286</f>
        <v>NOx</v>
      </c>
      <c r="H3506" s="4">
        <f t="shared" ca="1" si="19"/>
        <v>2.1381552751782267</v>
      </c>
      <c r="I3506" t="s">
        <v>172</v>
      </c>
      <c r="K3506" s="7">
        <f ca="1">[1]Petroleum!B286</f>
        <v>0.53378664823950117</v>
      </c>
      <c r="L3506" s="7">
        <f ca="1">[1]Petroleum!I286</f>
        <v>1.6043686269387254</v>
      </c>
      <c r="N3506" s="2"/>
    </row>
    <row r="3507" spans="1:14" x14ac:dyDescent="0.35">
      <c r="A3507" t="s">
        <v>296</v>
      </c>
      <c r="B3507" t="s">
        <v>309</v>
      </c>
      <c r="C3507" t="s">
        <v>310</v>
      </c>
      <c r="D3507" t="s">
        <v>194</v>
      </c>
      <c r="E3507" t="s">
        <v>122</v>
      </c>
      <c r="G3507" t="str">
        <f>[1]Petroleum!A287</f>
        <v>PM10</v>
      </c>
      <c r="H3507" s="4">
        <f t="shared" ca="1" si="19"/>
        <v>0.39727603776999082</v>
      </c>
      <c r="I3507" t="s">
        <v>172</v>
      </c>
      <c r="K3507" s="7">
        <f ca="1">[1]Petroleum!B287</f>
        <v>3.7421686646476278E-2</v>
      </c>
      <c r="L3507" s="7">
        <f ca="1">[1]Petroleum!I287</f>
        <v>0.35985435112351455</v>
      </c>
      <c r="N3507" s="2"/>
    </row>
    <row r="3508" spans="1:14" x14ac:dyDescent="0.35">
      <c r="A3508" t="s">
        <v>296</v>
      </c>
      <c r="B3508" t="s">
        <v>309</v>
      </c>
      <c r="C3508" t="s">
        <v>310</v>
      </c>
      <c r="D3508" t="s">
        <v>194</v>
      </c>
      <c r="E3508" t="s">
        <v>122</v>
      </c>
      <c r="G3508" t="str">
        <f>[1]Petroleum!A288</f>
        <v>PM2.5</v>
      </c>
      <c r="H3508" s="4">
        <f t="shared" ca="1" si="19"/>
        <v>0.35000401527441727</v>
      </c>
      <c r="I3508" t="s">
        <v>172</v>
      </c>
      <c r="K3508" s="7">
        <f ca="1">[1]Petroleum!B288</f>
        <v>3.3083584077708797E-2</v>
      </c>
      <c r="L3508" s="7">
        <f ca="1">[1]Petroleum!I288</f>
        <v>0.31692043119670849</v>
      </c>
      <c r="N3508" s="2"/>
    </row>
    <row r="3509" spans="1:14" x14ac:dyDescent="0.35">
      <c r="A3509" t="s">
        <v>296</v>
      </c>
      <c r="B3509" t="s">
        <v>309</v>
      </c>
      <c r="C3509" t="s">
        <v>310</v>
      </c>
      <c r="D3509" t="s">
        <v>194</v>
      </c>
      <c r="E3509" t="s">
        <v>122</v>
      </c>
      <c r="G3509" t="str">
        <f>[1]Petroleum!A289</f>
        <v>SOx</v>
      </c>
      <c r="H3509" s="4">
        <f t="shared" ca="1" si="19"/>
        <v>0.85505753053146916</v>
      </c>
      <c r="I3509" t="s">
        <v>172</v>
      </c>
      <c r="K3509" s="7">
        <f ca="1">[1]Petroleum!B289</f>
        <v>0.20995918402890767</v>
      </c>
      <c r="L3509" s="7">
        <f ca="1">[1]Petroleum!I289</f>
        <v>0.64509834650256148</v>
      </c>
      <c r="N3509" s="2"/>
    </row>
    <row r="3510" spans="1:14" x14ac:dyDescent="0.35">
      <c r="A3510" t="s">
        <v>296</v>
      </c>
      <c r="B3510" t="s">
        <v>309</v>
      </c>
      <c r="C3510" t="s">
        <v>310</v>
      </c>
      <c r="D3510" t="s">
        <v>194</v>
      </c>
      <c r="E3510" t="s">
        <v>122</v>
      </c>
      <c r="G3510" t="str">
        <f>[1]Petroleum!A290</f>
        <v>BC</v>
      </c>
      <c r="H3510" s="4">
        <f t="shared" ca="1" si="19"/>
        <v>3.806965541231537E-2</v>
      </c>
      <c r="I3510" t="s">
        <v>172</v>
      </c>
      <c r="K3510" s="7">
        <f ca="1">[1]Petroleum!B290</f>
        <v>3.9836448095527674E-3</v>
      </c>
      <c r="L3510" s="7">
        <f ca="1">[1]Petroleum!I290</f>
        <v>3.4086010602762604E-2</v>
      </c>
      <c r="N3510" s="2"/>
    </row>
    <row r="3511" spans="1:14" x14ac:dyDescent="0.35">
      <c r="A3511" t="s">
        <v>296</v>
      </c>
      <c r="B3511" t="s">
        <v>309</v>
      </c>
      <c r="C3511" t="s">
        <v>310</v>
      </c>
      <c r="D3511" t="s">
        <v>194</v>
      </c>
      <c r="E3511" t="s">
        <v>122</v>
      </c>
      <c r="G3511" t="str">
        <f>[1]Petroleum!A291</f>
        <v>OC</v>
      </c>
      <c r="H3511" s="4">
        <f t="shared" ca="1" si="19"/>
        <v>4.5464033978517122E-2</v>
      </c>
      <c r="I3511" t="s">
        <v>172</v>
      </c>
      <c r="L3511" s="7">
        <f ca="1">[1]Petroleum!I291</f>
        <v>4.5464033978517122E-2</v>
      </c>
      <c r="N3511" s="2"/>
    </row>
    <row r="3512" spans="1:14" x14ac:dyDescent="0.35">
      <c r="A3512" t="s">
        <v>296</v>
      </c>
      <c r="B3512" t="s">
        <v>312</v>
      </c>
      <c r="C3512" t="s">
        <v>311</v>
      </c>
      <c r="D3512" t="s">
        <v>313</v>
      </c>
      <c r="E3512" t="s">
        <v>122</v>
      </c>
      <c r="G3512" t="s">
        <v>537</v>
      </c>
      <c r="H3512" s="4"/>
      <c r="N3512" s="2"/>
    </row>
    <row r="3513" spans="1:14" x14ac:dyDescent="0.35">
      <c r="A3513" t="s">
        <v>296</v>
      </c>
      <c r="B3513" t="s">
        <v>312</v>
      </c>
      <c r="C3513" t="s">
        <v>311</v>
      </c>
      <c r="D3513" t="s">
        <v>313</v>
      </c>
      <c r="E3513" t="s">
        <v>122</v>
      </c>
      <c r="G3513" t="str">
        <f>[1]Marine_WTH!B224</f>
        <v>Total energy</v>
      </c>
      <c r="H3513" s="4">
        <f ca="1">[1]Marine_WTH!E224</f>
        <v>1154637.6269710006</v>
      </c>
      <c r="I3513" t="s">
        <v>290</v>
      </c>
      <c r="J3513" t="s">
        <v>316</v>
      </c>
      <c r="N3513" s="2"/>
    </row>
    <row r="3514" spans="1:14" x14ac:dyDescent="0.35">
      <c r="A3514" t="s">
        <v>296</v>
      </c>
      <c r="B3514" t="s">
        <v>312</v>
      </c>
      <c r="C3514" t="s">
        <v>311</v>
      </c>
      <c r="D3514" t="s">
        <v>313</v>
      </c>
      <c r="E3514" t="s">
        <v>122</v>
      </c>
      <c r="G3514" t="str">
        <f>[1]Marine_WTH!B225</f>
        <v>Fossil fuels</v>
      </c>
      <c r="H3514" s="4">
        <f ca="1">[1]Marine_WTH!E225</f>
        <v>1147494.3780219441</v>
      </c>
      <c r="I3514" t="s">
        <v>290</v>
      </c>
      <c r="N3514" s="2"/>
    </row>
    <row r="3515" spans="1:14" x14ac:dyDescent="0.35">
      <c r="A3515" t="s">
        <v>296</v>
      </c>
      <c r="B3515" t="s">
        <v>312</v>
      </c>
      <c r="C3515" t="s">
        <v>311</v>
      </c>
      <c r="D3515" t="s">
        <v>313</v>
      </c>
      <c r="E3515" t="s">
        <v>122</v>
      </c>
      <c r="G3515" t="str">
        <f>[1]Marine_WTH!B226</f>
        <v>Coal</v>
      </c>
      <c r="H3515" s="4">
        <f ca="1">[1]Marine_WTH!E226</f>
        <v>3520.7771117491093</v>
      </c>
      <c r="I3515" t="s">
        <v>290</v>
      </c>
      <c r="N3515" s="2"/>
    </row>
    <row r="3516" spans="1:14" x14ac:dyDescent="0.35">
      <c r="A3516" t="s">
        <v>296</v>
      </c>
      <c r="B3516" t="s">
        <v>312</v>
      </c>
      <c r="C3516" t="s">
        <v>311</v>
      </c>
      <c r="D3516" t="s">
        <v>313</v>
      </c>
      <c r="E3516" t="s">
        <v>122</v>
      </c>
      <c r="G3516" t="str">
        <f>[1]Marine_WTH!B227</f>
        <v>Natural gas</v>
      </c>
      <c r="H3516" s="4">
        <f ca="1">[1]Marine_WTH!E227</f>
        <v>100428.30819550468</v>
      </c>
      <c r="I3516" t="s">
        <v>290</v>
      </c>
      <c r="N3516" s="2"/>
    </row>
    <row r="3517" spans="1:14" x14ac:dyDescent="0.35">
      <c r="A3517" t="s">
        <v>296</v>
      </c>
      <c r="B3517" t="s">
        <v>312</v>
      </c>
      <c r="C3517" t="s">
        <v>311</v>
      </c>
      <c r="D3517" t="s">
        <v>313</v>
      </c>
      <c r="E3517" t="s">
        <v>122</v>
      </c>
      <c r="G3517" t="str">
        <f>[1]Marine_WTH!B228</f>
        <v>Petroleum</v>
      </c>
      <c r="H3517" s="4">
        <f ca="1">[1]Marine_WTH!E228</f>
        <v>1043545.2927146902</v>
      </c>
      <c r="I3517" t="s">
        <v>290</v>
      </c>
      <c r="N3517" s="2"/>
    </row>
    <row r="3518" spans="1:14" x14ac:dyDescent="0.35">
      <c r="A3518" t="s">
        <v>296</v>
      </c>
      <c r="B3518" t="s">
        <v>312</v>
      </c>
      <c r="C3518" t="s">
        <v>311</v>
      </c>
      <c r="D3518" t="s">
        <v>313</v>
      </c>
      <c r="E3518" t="s">
        <v>122</v>
      </c>
      <c r="G3518" t="str">
        <f>[1]Marine_WTH!B229</f>
        <v>Water consumption</v>
      </c>
      <c r="H3518" s="4">
        <f ca="1">[1]Marine_WTH!E229</f>
        <v>21.570188084948455</v>
      </c>
      <c r="I3518" t="s">
        <v>179</v>
      </c>
      <c r="N3518" s="2"/>
    </row>
    <row r="3519" spans="1:14" x14ac:dyDescent="0.35">
      <c r="A3519" t="s">
        <v>296</v>
      </c>
      <c r="B3519" t="s">
        <v>312</v>
      </c>
      <c r="C3519" t="s">
        <v>311</v>
      </c>
      <c r="D3519" t="s">
        <v>313</v>
      </c>
      <c r="E3519" t="s">
        <v>122</v>
      </c>
      <c r="G3519" t="s">
        <v>539</v>
      </c>
      <c r="H3519" s="4"/>
      <c r="N3519" s="2"/>
    </row>
    <row r="3520" spans="1:14" x14ac:dyDescent="0.35">
      <c r="A3520" t="s">
        <v>296</v>
      </c>
      <c r="B3520" t="s">
        <v>312</v>
      </c>
      <c r="C3520" t="s">
        <v>311</v>
      </c>
      <c r="D3520" t="s">
        <v>313</v>
      </c>
      <c r="E3520" t="s">
        <v>122</v>
      </c>
      <c r="G3520" t="str">
        <f>[1]Marine_WTH!B230</f>
        <v>VOC</v>
      </c>
      <c r="H3520" s="4">
        <f ca="1">[1]Marine_WTH!E230</f>
        <v>68.420613350981895</v>
      </c>
      <c r="I3520" t="s">
        <v>172</v>
      </c>
      <c r="N3520" s="2"/>
    </row>
    <row r="3521" spans="1:14" x14ac:dyDescent="0.35">
      <c r="A3521" t="s">
        <v>296</v>
      </c>
      <c r="B3521" t="s">
        <v>312</v>
      </c>
      <c r="C3521" t="s">
        <v>311</v>
      </c>
      <c r="D3521" t="s">
        <v>313</v>
      </c>
      <c r="E3521" t="s">
        <v>122</v>
      </c>
      <c r="G3521" t="str">
        <f>[1]Marine_WTH!B231</f>
        <v>CO</v>
      </c>
      <c r="H3521" s="4">
        <f ca="1">[1]Marine_WTH!E231</f>
        <v>148.59243875074046</v>
      </c>
      <c r="I3521" t="s">
        <v>172</v>
      </c>
      <c r="N3521" s="2"/>
    </row>
    <row r="3522" spans="1:14" x14ac:dyDescent="0.35">
      <c r="A3522" t="s">
        <v>296</v>
      </c>
      <c r="B3522" t="s">
        <v>312</v>
      </c>
      <c r="C3522" t="s">
        <v>311</v>
      </c>
      <c r="D3522" t="s">
        <v>313</v>
      </c>
      <c r="E3522" t="s">
        <v>122</v>
      </c>
      <c r="G3522" t="str">
        <f>[1]Marine_WTH!B232</f>
        <v>NOx</v>
      </c>
      <c r="H3522" s="4">
        <f ca="1">[1]Marine_WTH!E232</f>
        <v>1413.3001800743325</v>
      </c>
      <c r="I3522" t="s">
        <v>172</v>
      </c>
      <c r="N3522" s="2"/>
    </row>
    <row r="3523" spans="1:14" x14ac:dyDescent="0.35">
      <c r="A3523" t="s">
        <v>296</v>
      </c>
      <c r="B3523" t="s">
        <v>312</v>
      </c>
      <c r="C3523" t="s">
        <v>311</v>
      </c>
      <c r="D3523" t="s">
        <v>313</v>
      </c>
      <c r="E3523" t="s">
        <v>122</v>
      </c>
      <c r="G3523" t="str">
        <f>[1]Marine_WTH!B233</f>
        <v>PM10</v>
      </c>
      <c r="H3523" s="4">
        <f ca="1">[1]Marine_WTH!E233</f>
        <v>94.118797143029084</v>
      </c>
      <c r="I3523" t="s">
        <v>172</v>
      </c>
      <c r="N3523" s="2"/>
    </row>
    <row r="3524" spans="1:14" x14ac:dyDescent="0.35">
      <c r="A3524" t="s">
        <v>296</v>
      </c>
      <c r="B3524" t="s">
        <v>312</v>
      </c>
      <c r="C3524" t="s">
        <v>311</v>
      </c>
      <c r="D3524" t="s">
        <v>313</v>
      </c>
      <c r="E3524" t="s">
        <v>122</v>
      </c>
      <c r="G3524" t="str">
        <f>[1]Marine_WTH!B234</f>
        <v>PM2.5</v>
      </c>
      <c r="H3524" s="4">
        <f ca="1">[1]Marine_WTH!E234</f>
        <v>86.527542863740479</v>
      </c>
      <c r="I3524" t="s">
        <v>172</v>
      </c>
      <c r="N3524" s="2"/>
    </row>
    <row r="3525" spans="1:14" x14ac:dyDescent="0.35">
      <c r="A3525" t="s">
        <v>296</v>
      </c>
      <c r="B3525" t="s">
        <v>312</v>
      </c>
      <c r="C3525" t="s">
        <v>311</v>
      </c>
      <c r="D3525" t="s">
        <v>313</v>
      </c>
      <c r="E3525" t="s">
        <v>122</v>
      </c>
      <c r="G3525" t="str">
        <f>[1]Marine_WTH!B235</f>
        <v>SOx</v>
      </c>
      <c r="H3525" s="4">
        <f ca="1">[1]Marine_WTH!E235</f>
        <v>267.88681077629263</v>
      </c>
      <c r="I3525" t="s">
        <v>172</v>
      </c>
      <c r="N3525" s="2"/>
    </row>
    <row r="3526" spans="1:14" x14ac:dyDescent="0.35">
      <c r="A3526" t="s">
        <v>296</v>
      </c>
      <c r="B3526" t="s">
        <v>312</v>
      </c>
      <c r="C3526" t="s">
        <v>311</v>
      </c>
      <c r="D3526" t="s">
        <v>313</v>
      </c>
      <c r="E3526" t="s">
        <v>122</v>
      </c>
      <c r="G3526" t="str">
        <f>[1]Marine_WTH!B236</f>
        <v>BC</v>
      </c>
      <c r="H3526" s="4">
        <f ca="1">[1]Marine_WTH!E236</f>
        <v>12.976179560139435</v>
      </c>
      <c r="I3526" t="s">
        <v>172</v>
      </c>
      <c r="N3526" s="2"/>
    </row>
    <row r="3527" spans="1:14" x14ac:dyDescent="0.35">
      <c r="A3527" t="s">
        <v>296</v>
      </c>
      <c r="B3527" t="s">
        <v>312</v>
      </c>
      <c r="C3527" t="s">
        <v>311</v>
      </c>
      <c r="D3527" t="s">
        <v>313</v>
      </c>
      <c r="E3527" t="s">
        <v>122</v>
      </c>
      <c r="G3527" t="str">
        <f>[1]Marine_WTH!B237</f>
        <v>OC</v>
      </c>
      <c r="H3527" s="4">
        <f ca="1">[1]Marine_WTH!E237</f>
        <v>33.630114865140825</v>
      </c>
      <c r="I3527" t="s">
        <v>172</v>
      </c>
      <c r="N3527" s="2"/>
    </row>
    <row r="3528" spans="1:14" x14ac:dyDescent="0.35">
      <c r="A3528" t="s">
        <v>296</v>
      </c>
      <c r="B3528" t="s">
        <v>312</v>
      </c>
      <c r="C3528" t="s">
        <v>311</v>
      </c>
      <c r="D3528" t="s">
        <v>313</v>
      </c>
      <c r="E3528" t="s">
        <v>122</v>
      </c>
      <c r="G3528" t="str">
        <f>[1]Marine_WTH!B238</f>
        <v>CH4</v>
      </c>
      <c r="H3528" s="4">
        <f ca="1">[1]Marine_WTH!E238</f>
        <v>107.07741385937538</v>
      </c>
      <c r="I3528" t="s">
        <v>172</v>
      </c>
      <c r="N3528" s="2"/>
    </row>
    <row r="3529" spans="1:14" x14ac:dyDescent="0.35">
      <c r="A3529" t="s">
        <v>296</v>
      </c>
      <c r="B3529" t="s">
        <v>312</v>
      </c>
      <c r="C3529" t="s">
        <v>311</v>
      </c>
      <c r="D3529" t="s">
        <v>313</v>
      </c>
      <c r="E3529" t="s">
        <v>122</v>
      </c>
      <c r="G3529" t="str">
        <f>[1]Marine_WTH!B239</f>
        <v>N2O</v>
      </c>
      <c r="H3529" s="4">
        <f ca="1">[1]Marine_WTH!E239</f>
        <v>4.4178337257388129</v>
      </c>
      <c r="I3529" t="s">
        <v>172</v>
      </c>
      <c r="N3529" s="2"/>
    </row>
    <row r="3530" spans="1:14" x14ac:dyDescent="0.35">
      <c r="A3530" t="s">
        <v>296</v>
      </c>
      <c r="B3530" t="s">
        <v>312</v>
      </c>
      <c r="C3530" t="s">
        <v>311</v>
      </c>
      <c r="D3530" t="s">
        <v>313</v>
      </c>
      <c r="E3530" t="s">
        <v>122</v>
      </c>
      <c r="G3530" t="str">
        <f>[1]Marine_WTH!B240</f>
        <v>CO2</v>
      </c>
      <c r="H3530" s="4">
        <f ca="1">[1]Marine_WTH!E240</f>
        <v>95667.211817245145</v>
      </c>
      <c r="I3530" t="s">
        <v>172</v>
      </c>
      <c r="N3530" s="2"/>
    </row>
    <row r="3531" spans="1:14" x14ac:dyDescent="0.35">
      <c r="A3531" t="s">
        <v>296</v>
      </c>
      <c r="B3531" t="s">
        <v>312</v>
      </c>
      <c r="C3531" t="s">
        <v>311</v>
      </c>
      <c r="D3531" t="s">
        <v>313</v>
      </c>
      <c r="E3531" t="s">
        <v>122</v>
      </c>
      <c r="G3531" t="str">
        <f>[1]Marine_WTH!B241</f>
        <v>CO2 (w/ C in VOC &amp; CO)</v>
      </c>
      <c r="H3531" s="4">
        <f ca="1">[1]Marine_WTH!E241</f>
        <v>96113.958465940203</v>
      </c>
      <c r="I3531" t="s">
        <v>172</v>
      </c>
      <c r="N3531" s="2"/>
    </row>
    <row r="3532" spans="1:14" x14ac:dyDescent="0.35">
      <c r="A3532" t="s">
        <v>296</v>
      </c>
      <c r="B3532" t="s">
        <v>312</v>
      </c>
      <c r="C3532" t="s">
        <v>311</v>
      </c>
      <c r="D3532" t="s">
        <v>313</v>
      </c>
      <c r="E3532" t="s">
        <v>122</v>
      </c>
      <c r="G3532" t="str">
        <f>[1]Marine_WTH!B242</f>
        <v>GHGs</v>
      </c>
      <c r="H3532" s="4">
        <f ca="1">[1]Marine_WTH!E242</f>
        <v>100510.93400607629</v>
      </c>
      <c r="I3532" t="s">
        <v>172</v>
      </c>
      <c r="N3532" s="2"/>
    </row>
    <row r="3533" spans="1:14" x14ac:dyDescent="0.35">
      <c r="A3533" t="s">
        <v>296</v>
      </c>
      <c r="B3533" t="s">
        <v>312</v>
      </c>
      <c r="C3533" t="s">
        <v>311</v>
      </c>
      <c r="D3533" t="s">
        <v>313</v>
      </c>
      <c r="E3533" t="s">
        <v>122</v>
      </c>
      <c r="G3533" t="s">
        <v>538</v>
      </c>
      <c r="H3533" s="4"/>
      <c r="N3533" s="2"/>
    </row>
    <row r="3534" spans="1:14" x14ac:dyDescent="0.35">
      <c r="A3534" t="s">
        <v>296</v>
      </c>
      <c r="B3534" t="s">
        <v>312</v>
      </c>
      <c r="C3534" t="s">
        <v>311</v>
      </c>
      <c r="D3534" t="s">
        <v>313</v>
      </c>
      <c r="E3534" t="s">
        <v>122</v>
      </c>
      <c r="G3534" t="str">
        <f>[1]Marine_WTH!B243</f>
        <v>VOC: Urban</v>
      </c>
      <c r="H3534" s="4">
        <f ca="1">[1]Marine_WTH!E243</f>
        <v>2.0196494935780112</v>
      </c>
      <c r="I3534" t="s">
        <v>172</v>
      </c>
      <c r="N3534" s="2"/>
    </row>
    <row r="3535" spans="1:14" x14ac:dyDescent="0.35">
      <c r="A3535" t="s">
        <v>296</v>
      </c>
      <c r="B3535" t="s">
        <v>312</v>
      </c>
      <c r="C3535" t="s">
        <v>311</v>
      </c>
      <c r="D3535" t="s">
        <v>313</v>
      </c>
      <c r="E3535" t="s">
        <v>122</v>
      </c>
      <c r="G3535" t="str">
        <f>[1]Marine_WTH!B244</f>
        <v>CO: Urban</v>
      </c>
      <c r="H3535" s="4">
        <f ca="1">[1]Marine_WTH!E244</f>
        <v>1.3893105296138568</v>
      </c>
      <c r="I3535" t="s">
        <v>172</v>
      </c>
      <c r="N3535" s="2"/>
    </row>
    <row r="3536" spans="1:14" x14ac:dyDescent="0.35">
      <c r="A3536" t="s">
        <v>296</v>
      </c>
      <c r="B3536" t="s">
        <v>312</v>
      </c>
      <c r="C3536" t="s">
        <v>311</v>
      </c>
      <c r="D3536" t="s">
        <v>313</v>
      </c>
      <c r="E3536" t="s">
        <v>122</v>
      </c>
      <c r="G3536" t="str">
        <f>[1]Marine_WTH!B245</f>
        <v>NOx: Urban</v>
      </c>
      <c r="H3536" s="4">
        <f ca="1">[1]Marine_WTH!E245</f>
        <v>2.218998096561668</v>
      </c>
      <c r="I3536" t="s">
        <v>172</v>
      </c>
      <c r="N3536" s="2"/>
    </row>
    <row r="3537" spans="1:14" x14ac:dyDescent="0.35">
      <c r="A3537" t="s">
        <v>296</v>
      </c>
      <c r="B3537" t="s">
        <v>312</v>
      </c>
      <c r="C3537" t="s">
        <v>311</v>
      </c>
      <c r="D3537" t="s">
        <v>313</v>
      </c>
      <c r="E3537" t="s">
        <v>122</v>
      </c>
      <c r="G3537" t="str">
        <f>[1]Marine_WTH!B246</f>
        <v>PM10: Urban</v>
      </c>
      <c r="H3537" s="4">
        <f ca="1">[1]Marine_WTH!E246</f>
        <v>0.40672952694862186</v>
      </c>
      <c r="I3537" t="s">
        <v>172</v>
      </c>
      <c r="N3537" s="2"/>
    </row>
    <row r="3538" spans="1:14" x14ac:dyDescent="0.35">
      <c r="A3538" t="s">
        <v>296</v>
      </c>
      <c r="B3538" t="s">
        <v>312</v>
      </c>
      <c r="C3538" t="s">
        <v>311</v>
      </c>
      <c r="D3538" t="s">
        <v>313</v>
      </c>
      <c r="E3538" t="s">
        <v>122</v>
      </c>
      <c r="G3538" t="str">
        <f>[1]Marine_WTH!B247</f>
        <v>PM2.5: Urban</v>
      </c>
      <c r="H3538" s="4">
        <f ca="1">[1]Marine_WTH!E247</f>
        <v>0.35768846748287081</v>
      </c>
      <c r="I3538" t="s">
        <v>172</v>
      </c>
      <c r="N3538" s="2"/>
    </row>
    <row r="3539" spans="1:14" x14ac:dyDescent="0.35">
      <c r="A3539" t="s">
        <v>296</v>
      </c>
      <c r="B3539" t="s">
        <v>312</v>
      </c>
      <c r="C3539" t="s">
        <v>311</v>
      </c>
      <c r="D3539" t="s">
        <v>313</v>
      </c>
      <c r="E3539" t="s">
        <v>122</v>
      </c>
      <c r="G3539" t="str">
        <f>[1]Marine_WTH!B248</f>
        <v>SOx: Urban</v>
      </c>
      <c r="H3539" s="4">
        <f ca="1">[1]Marine_WTH!E248</f>
        <v>0.86145182085402749</v>
      </c>
      <c r="I3539" t="s">
        <v>172</v>
      </c>
      <c r="N3539" s="2"/>
    </row>
    <row r="3540" spans="1:14" x14ac:dyDescent="0.35">
      <c r="A3540" t="s">
        <v>296</v>
      </c>
      <c r="B3540" t="s">
        <v>312</v>
      </c>
      <c r="C3540" t="s">
        <v>311</v>
      </c>
      <c r="D3540" t="s">
        <v>313</v>
      </c>
      <c r="E3540" t="s">
        <v>122</v>
      </c>
      <c r="G3540" t="str">
        <f>[1]Marine_WTH!B249</f>
        <v>BC: Urban</v>
      </c>
      <c r="H3540" s="4">
        <f ca="1">[1]Marine_WTH!E249</f>
        <v>3.8611732312092688E-2</v>
      </c>
      <c r="I3540" t="s">
        <v>172</v>
      </c>
      <c r="N3540" s="2"/>
    </row>
    <row r="3541" spans="1:14" x14ac:dyDescent="0.35">
      <c r="A3541" t="s">
        <v>296</v>
      </c>
      <c r="B3541" t="s">
        <v>312</v>
      </c>
      <c r="C3541" t="s">
        <v>311</v>
      </c>
      <c r="D3541" t="s">
        <v>313</v>
      </c>
      <c r="E3541" t="s">
        <v>122</v>
      </c>
      <c r="G3541" t="str">
        <f>[1]Marine_WTH!B250</f>
        <v>OC: Urban</v>
      </c>
      <c r="H3541" s="4">
        <f ca="1">[1]Marine_WTH!E250</f>
        <v>5.8635702477706692E-2</v>
      </c>
      <c r="I3541" t="s">
        <v>172</v>
      </c>
      <c r="N3541" s="2"/>
    </row>
    <row r="3542" spans="1:14" x14ac:dyDescent="0.35">
      <c r="A3542" t="s">
        <v>296</v>
      </c>
      <c r="B3542" t="s">
        <v>314</v>
      </c>
      <c r="C3542" t="s">
        <v>315</v>
      </c>
      <c r="D3542" t="s">
        <v>313</v>
      </c>
      <c r="E3542" t="s">
        <v>122</v>
      </c>
      <c r="G3542" t="s">
        <v>537</v>
      </c>
      <c r="H3542" s="4"/>
      <c r="N3542" s="2"/>
    </row>
    <row r="3543" spans="1:14" x14ac:dyDescent="0.35">
      <c r="A3543" t="s">
        <v>296</v>
      </c>
      <c r="B3543" t="s">
        <v>314</v>
      </c>
      <c r="C3543" t="s">
        <v>315</v>
      </c>
      <c r="D3543" t="s">
        <v>313</v>
      </c>
      <c r="E3543" t="s">
        <v>122</v>
      </c>
      <c r="G3543" t="str">
        <f>[1]Marine_WTH!B224</f>
        <v>Total energy</v>
      </c>
      <c r="H3543" s="4">
        <f ca="1">[1]Marine_WTH!H224</f>
        <v>1147774.2491909442</v>
      </c>
      <c r="I3543" t="s">
        <v>290</v>
      </c>
      <c r="J3543" t="s">
        <v>316</v>
      </c>
      <c r="N3543" s="2"/>
    </row>
    <row r="3544" spans="1:14" x14ac:dyDescent="0.35">
      <c r="A3544" t="s">
        <v>296</v>
      </c>
      <c r="B3544" t="s">
        <v>314</v>
      </c>
      <c r="C3544" t="s">
        <v>315</v>
      </c>
      <c r="D3544" t="s">
        <v>313</v>
      </c>
      <c r="E3544" t="s">
        <v>122</v>
      </c>
      <c r="G3544" t="str">
        <f>[1]Marine_WTH!B225</f>
        <v>Fossil fuels</v>
      </c>
      <c r="H3544" s="4">
        <f ca="1">[1]Marine_WTH!H225</f>
        <v>1140670.2573512378</v>
      </c>
      <c r="I3544" t="s">
        <v>290</v>
      </c>
      <c r="N3544" s="2"/>
    </row>
    <row r="3545" spans="1:14" x14ac:dyDescent="0.35">
      <c r="A3545" t="s">
        <v>296</v>
      </c>
      <c r="B3545" t="s">
        <v>314</v>
      </c>
      <c r="C3545" t="s">
        <v>315</v>
      </c>
      <c r="D3545" t="s">
        <v>313</v>
      </c>
      <c r="E3545" t="s">
        <v>122</v>
      </c>
      <c r="G3545" t="str">
        <f>[1]Marine_WTH!B226</f>
        <v>Coal</v>
      </c>
      <c r="H3545" s="4">
        <f ca="1">[1]Marine_WTH!H226</f>
        <v>3499.4891610898399</v>
      </c>
      <c r="I3545" t="s">
        <v>290</v>
      </c>
      <c r="N3545" s="2"/>
    </row>
    <row r="3546" spans="1:14" x14ac:dyDescent="0.35">
      <c r="A3546" t="s">
        <v>296</v>
      </c>
      <c r="B3546" t="s">
        <v>314</v>
      </c>
      <c r="C3546" t="s">
        <v>315</v>
      </c>
      <c r="D3546" t="s">
        <v>313</v>
      </c>
      <c r="E3546" t="s">
        <v>122</v>
      </c>
      <c r="G3546" t="str">
        <f>[1]Marine_WTH!B227</f>
        <v>Natural gas</v>
      </c>
      <c r="H3546" s="4">
        <f ca="1">[1]Marine_WTH!H227</f>
        <v>93628.717956190798</v>
      </c>
      <c r="I3546" t="s">
        <v>290</v>
      </c>
      <c r="N3546" s="2"/>
    </row>
    <row r="3547" spans="1:14" x14ac:dyDescent="0.35">
      <c r="A3547" t="s">
        <v>296</v>
      </c>
      <c r="B3547" t="s">
        <v>314</v>
      </c>
      <c r="C3547" t="s">
        <v>315</v>
      </c>
      <c r="D3547" t="s">
        <v>313</v>
      </c>
      <c r="E3547" t="s">
        <v>122</v>
      </c>
      <c r="G3547" t="str">
        <f>[1]Marine_WTH!B228</f>
        <v>Petroleum</v>
      </c>
      <c r="H3547" s="4">
        <f ca="1">[1]Marine_WTH!H228</f>
        <v>1043542.0502339571</v>
      </c>
      <c r="I3547" t="s">
        <v>290</v>
      </c>
      <c r="N3547" s="2"/>
    </row>
    <row r="3548" spans="1:14" x14ac:dyDescent="0.35">
      <c r="A3548" t="s">
        <v>296</v>
      </c>
      <c r="B3548" t="s">
        <v>314</v>
      </c>
      <c r="C3548" t="s">
        <v>315</v>
      </c>
      <c r="D3548" t="s">
        <v>313</v>
      </c>
      <c r="E3548" t="s">
        <v>122</v>
      </c>
      <c r="G3548" t="str">
        <f>[1]Marine_WTH!B229</f>
        <v>Water consumption</v>
      </c>
      <c r="H3548" s="4">
        <f ca="1">[1]Marine_WTH!H229</f>
        <v>21.342516376564291</v>
      </c>
      <c r="I3548" t="s">
        <v>179</v>
      </c>
      <c r="N3548" s="2"/>
    </row>
    <row r="3549" spans="1:14" x14ac:dyDescent="0.35">
      <c r="A3549" t="s">
        <v>296</v>
      </c>
      <c r="B3549" t="s">
        <v>314</v>
      </c>
      <c r="C3549" t="s">
        <v>315</v>
      </c>
      <c r="D3549" t="s">
        <v>313</v>
      </c>
      <c r="E3549" t="s">
        <v>122</v>
      </c>
      <c r="G3549" t="s">
        <v>539</v>
      </c>
      <c r="H3549" s="4"/>
      <c r="N3549" s="2"/>
    </row>
    <row r="3550" spans="1:14" x14ac:dyDescent="0.35">
      <c r="A3550" t="s">
        <v>296</v>
      </c>
      <c r="B3550" t="s">
        <v>314</v>
      </c>
      <c r="C3550" t="s">
        <v>315</v>
      </c>
      <c r="D3550" t="s">
        <v>313</v>
      </c>
      <c r="E3550" t="s">
        <v>122</v>
      </c>
      <c r="G3550" t="str">
        <f>[1]Marine_WTH!B230</f>
        <v>VOC</v>
      </c>
      <c r="H3550" s="4">
        <f ca="1">[1]Marine_WTH!H230</f>
        <v>68.957490943372832</v>
      </c>
      <c r="I3550" t="s">
        <v>172</v>
      </c>
      <c r="N3550" s="2"/>
    </row>
    <row r="3551" spans="1:14" x14ac:dyDescent="0.35">
      <c r="A3551" t="s">
        <v>296</v>
      </c>
      <c r="B3551" t="s">
        <v>314</v>
      </c>
      <c r="C3551" t="s">
        <v>315</v>
      </c>
      <c r="D3551" t="s">
        <v>313</v>
      </c>
      <c r="E3551" t="s">
        <v>122</v>
      </c>
      <c r="G3551" t="str">
        <f>[1]Marine_WTH!B231</f>
        <v>CO</v>
      </c>
      <c r="H3551" s="4">
        <f ca="1">[1]Marine_WTH!H231</f>
        <v>149.74335072972261</v>
      </c>
      <c r="I3551" t="s">
        <v>172</v>
      </c>
      <c r="N3551" s="2"/>
    </row>
    <row r="3552" spans="1:14" x14ac:dyDescent="0.35">
      <c r="A3552" t="s">
        <v>296</v>
      </c>
      <c r="B3552" t="s">
        <v>314</v>
      </c>
      <c r="C3552" t="s">
        <v>315</v>
      </c>
      <c r="D3552" t="s">
        <v>313</v>
      </c>
      <c r="E3552" t="s">
        <v>122</v>
      </c>
      <c r="G3552" t="str">
        <f>[1]Marine_WTH!B232</f>
        <v>NOx</v>
      </c>
      <c r="H3552" s="4">
        <f ca="1">[1]Marine_WTH!H232</f>
        <v>1338.8747993369727</v>
      </c>
      <c r="I3552" t="s">
        <v>172</v>
      </c>
      <c r="N3552" s="2"/>
    </row>
    <row r="3553" spans="1:14" x14ac:dyDescent="0.35">
      <c r="A3553" t="s">
        <v>296</v>
      </c>
      <c r="B3553" t="s">
        <v>314</v>
      </c>
      <c r="C3553" t="s">
        <v>315</v>
      </c>
      <c r="D3553" t="s">
        <v>313</v>
      </c>
      <c r="E3553" t="s">
        <v>122</v>
      </c>
      <c r="G3553" t="str">
        <f>[1]Marine_WTH!B233</f>
        <v>PM10</v>
      </c>
      <c r="H3553" s="4">
        <f ca="1">[1]Marine_WTH!H233</f>
        <v>41.094823003606336</v>
      </c>
      <c r="I3553" t="s">
        <v>172</v>
      </c>
      <c r="N3553" s="2"/>
    </row>
    <row r="3554" spans="1:14" x14ac:dyDescent="0.35">
      <c r="A3554" t="s">
        <v>296</v>
      </c>
      <c r="B3554" t="s">
        <v>314</v>
      </c>
      <c r="C3554" t="s">
        <v>315</v>
      </c>
      <c r="D3554" t="s">
        <v>313</v>
      </c>
      <c r="E3554" t="s">
        <v>122</v>
      </c>
      <c r="G3554" t="str">
        <f>[1]Marine_WTH!B234</f>
        <v>PM2.5</v>
      </c>
      <c r="H3554" s="4">
        <f ca="1">[1]Marine_WTH!H234</f>
        <v>37.745092394221516</v>
      </c>
      <c r="I3554" t="s">
        <v>172</v>
      </c>
      <c r="N3554" s="2"/>
    </row>
    <row r="3555" spans="1:14" x14ac:dyDescent="0.35">
      <c r="A3555" t="s">
        <v>296</v>
      </c>
      <c r="B3555" t="s">
        <v>314</v>
      </c>
      <c r="C3555" t="s">
        <v>315</v>
      </c>
      <c r="D3555" t="s">
        <v>313</v>
      </c>
      <c r="E3555" t="s">
        <v>122</v>
      </c>
      <c r="G3555" t="str">
        <f>[1]Marine_WTH!B235</f>
        <v>SOx</v>
      </c>
      <c r="H3555" s="4">
        <f ca="1">[1]Marine_WTH!H235</f>
        <v>258.11354804898565</v>
      </c>
      <c r="I3555" t="s">
        <v>172</v>
      </c>
      <c r="N3555" s="2"/>
    </row>
    <row r="3556" spans="1:14" x14ac:dyDescent="0.35">
      <c r="A3556" t="s">
        <v>296</v>
      </c>
      <c r="B3556" t="s">
        <v>314</v>
      </c>
      <c r="C3556" t="s">
        <v>315</v>
      </c>
      <c r="D3556" t="s">
        <v>313</v>
      </c>
      <c r="E3556" t="s">
        <v>122</v>
      </c>
      <c r="G3556" t="str">
        <f>[1]Marine_WTH!B236</f>
        <v>BC</v>
      </c>
      <c r="H3556" s="4">
        <f ca="1">[1]Marine_WTH!H236</f>
        <v>5.6594489326897373</v>
      </c>
      <c r="I3556" t="s">
        <v>172</v>
      </c>
      <c r="N3556" s="2"/>
    </row>
    <row r="3557" spans="1:14" x14ac:dyDescent="0.35">
      <c r="A3557" t="s">
        <v>296</v>
      </c>
      <c r="B3557" t="s">
        <v>314</v>
      </c>
      <c r="C3557" t="s">
        <v>315</v>
      </c>
      <c r="D3557" t="s">
        <v>313</v>
      </c>
      <c r="E3557" t="s">
        <v>122</v>
      </c>
      <c r="G3557" t="str">
        <f>[1]Marine_WTH!B237</f>
        <v>OC</v>
      </c>
      <c r="H3557" s="4">
        <f ca="1">[1]Marine_WTH!H237</f>
        <v>14.606825319310076</v>
      </c>
      <c r="I3557" t="s">
        <v>172</v>
      </c>
      <c r="N3557" s="2"/>
    </row>
    <row r="3558" spans="1:14" x14ac:dyDescent="0.35">
      <c r="A3558" t="s">
        <v>296</v>
      </c>
      <c r="B3558" t="s">
        <v>314</v>
      </c>
      <c r="C3558" t="s">
        <v>315</v>
      </c>
      <c r="D3558" t="s">
        <v>313</v>
      </c>
      <c r="E3558" t="s">
        <v>122</v>
      </c>
      <c r="G3558" t="str">
        <f>[1]Marine_WTH!B238</f>
        <v>CH4</v>
      </c>
      <c r="H3558" s="4">
        <f ca="1">[1]Marine_WTH!H238</f>
        <v>105.72194080491258</v>
      </c>
      <c r="I3558" t="s">
        <v>172</v>
      </c>
      <c r="N3558" s="2"/>
    </row>
    <row r="3559" spans="1:14" x14ac:dyDescent="0.35">
      <c r="A3559" t="s">
        <v>296</v>
      </c>
      <c r="B3559" t="s">
        <v>314</v>
      </c>
      <c r="C3559" t="s">
        <v>315</v>
      </c>
      <c r="D3559" t="s">
        <v>313</v>
      </c>
      <c r="E3559" t="s">
        <v>122</v>
      </c>
      <c r="G3559" t="str">
        <f>[1]Marine_WTH!B239</f>
        <v>N2O</v>
      </c>
      <c r="H3559" s="4">
        <f ca="1">[1]Marine_WTH!H239</f>
        <v>4.4500795096154446</v>
      </c>
      <c r="I3559" t="s">
        <v>172</v>
      </c>
      <c r="N3559" s="2"/>
    </row>
    <row r="3560" spans="1:14" x14ac:dyDescent="0.35">
      <c r="A3560" t="s">
        <v>296</v>
      </c>
      <c r="B3560" t="s">
        <v>314</v>
      </c>
      <c r="C3560" t="s">
        <v>315</v>
      </c>
      <c r="D3560" t="s">
        <v>313</v>
      </c>
      <c r="E3560" t="s">
        <v>122</v>
      </c>
      <c r="G3560" t="str">
        <f>[1]Marine_WTH!B240</f>
        <v>CO2</v>
      </c>
      <c r="H3560" s="4">
        <f ca="1">[1]Marine_WTH!H240</f>
        <v>91968.844502051943</v>
      </c>
      <c r="I3560" t="s">
        <v>172</v>
      </c>
      <c r="N3560" s="2"/>
    </row>
    <row r="3561" spans="1:14" x14ac:dyDescent="0.35">
      <c r="A3561" t="s">
        <v>296</v>
      </c>
      <c r="B3561" t="s">
        <v>314</v>
      </c>
      <c r="C3561" t="s">
        <v>315</v>
      </c>
      <c r="D3561" t="s">
        <v>313</v>
      </c>
      <c r="E3561" t="s">
        <v>122</v>
      </c>
      <c r="G3561" t="str">
        <f>[1]Marine_WTH!B241</f>
        <v>CO2 (w/ C in VOC &amp; CO)</v>
      </c>
      <c r="H3561" s="4">
        <f ca="1">[1]Marine_WTH!H241</f>
        <v>92419.072995210256</v>
      </c>
      <c r="I3561" t="s">
        <v>172</v>
      </c>
      <c r="N3561" s="2"/>
    </row>
    <row r="3562" spans="1:14" x14ac:dyDescent="0.35">
      <c r="A3562" t="s">
        <v>296</v>
      </c>
      <c r="B3562" t="s">
        <v>314</v>
      </c>
      <c r="C3562" t="s">
        <v>315</v>
      </c>
      <c r="D3562" t="s">
        <v>313</v>
      </c>
      <c r="E3562" t="s">
        <v>122</v>
      </c>
      <c r="G3562" t="str">
        <f>[1]Marine_WTH!B242</f>
        <v>GHGs</v>
      </c>
      <c r="H3562" s="4">
        <f ca="1">[1]Marine_WTH!H242</f>
        <v>96784.458537321669</v>
      </c>
      <c r="I3562" t="s">
        <v>172</v>
      </c>
      <c r="N3562" s="2"/>
    </row>
    <row r="3563" spans="1:14" x14ac:dyDescent="0.35">
      <c r="A3563" t="s">
        <v>296</v>
      </c>
      <c r="B3563" t="s">
        <v>314</v>
      </c>
      <c r="C3563" t="s">
        <v>315</v>
      </c>
      <c r="D3563" t="s">
        <v>313</v>
      </c>
      <c r="E3563" t="s">
        <v>122</v>
      </c>
      <c r="G3563" t="s">
        <v>538</v>
      </c>
      <c r="H3563" s="4"/>
      <c r="N3563" s="2"/>
    </row>
    <row r="3564" spans="1:14" x14ac:dyDescent="0.35">
      <c r="A3564" t="s">
        <v>296</v>
      </c>
      <c r="B3564" t="s">
        <v>314</v>
      </c>
      <c r="C3564" t="s">
        <v>315</v>
      </c>
      <c r="D3564" t="s">
        <v>313</v>
      </c>
      <c r="E3564" t="s">
        <v>122</v>
      </c>
      <c r="G3564" t="str">
        <f>[1]Marine_WTH!B243</f>
        <v>VOC: Urban</v>
      </c>
      <c r="H3564" s="4">
        <f ca="1">[1]Marine_WTH!H243</f>
        <v>2.0143327665637623</v>
      </c>
      <c r="I3564" t="s">
        <v>172</v>
      </c>
      <c r="N3564" s="2"/>
    </row>
    <row r="3565" spans="1:14" x14ac:dyDescent="0.35">
      <c r="A3565" t="s">
        <v>296</v>
      </c>
      <c r="B3565" t="s">
        <v>314</v>
      </c>
      <c r="C3565" t="s">
        <v>315</v>
      </c>
      <c r="D3565" t="s">
        <v>313</v>
      </c>
      <c r="E3565" t="s">
        <v>122</v>
      </c>
      <c r="G3565" t="str">
        <f>[1]Marine_WTH!B244</f>
        <v>CO: Urban</v>
      </c>
      <c r="H3565" s="4">
        <f ca="1">[1]Marine_WTH!H244</f>
        <v>1.376289827069282</v>
      </c>
      <c r="I3565" t="s">
        <v>172</v>
      </c>
      <c r="N3565" s="2"/>
    </row>
    <row r="3566" spans="1:14" x14ac:dyDescent="0.35">
      <c r="A3566" t="s">
        <v>296</v>
      </c>
      <c r="B3566" t="s">
        <v>314</v>
      </c>
      <c r="C3566" t="s">
        <v>315</v>
      </c>
      <c r="D3566" t="s">
        <v>313</v>
      </c>
      <c r="E3566" t="s">
        <v>122</v>
      </c>
      <c r="G3566" t="str">
        <f>[1]Marine_WTH!B245</f>
        <v>NOx: Urban</v>
      </c>
      <c r="H3566" s="4">
        <f ca="1">[1]Marine_WTH!H245</f>
        <v>2.2023731430350479</v>
      </c>
      <c r="I3566" t="s">
        <v>172</v>
      </c>
      <c r="N3566" s="2"/>
    </row>
    <row r="3567" spans="1:14" x14ac:dyDescent="0.35">
      <c r="A3567" t="s">
        <v>296</v>
      </c>
      <c r="B3567" t="s">
        <v>314</v>
      </c>
      <c r="C3567" t="s">
        <v>315</v>
      </c>
      <c r="D3567" t="s">
        <v>313</v>
      </c>
      <c r="E3567" t="s">
        <v>122</v>
      </c>
      <c r="G3567" t="str">
        <f>[1]Marine_WTH!B246</f>
        <v>PM10: Urban</v>
      </c>
      <c r="H3567" s="4">
        <f ca="1">[1]Marine_WTH!H246</f>
        <v>0.40443669046085751</v>
      </c>
      <c r="I3567" t="s">
        <v>172</v>
      </c>
      <c r="N3567" s="2"/>
    </row>
    <row r="3568" spans="1:14" x14ac:dyDescent="0.35">
      <c r="A3568" t="s">
        <v>296</v>
      </c>
      <c r="B3568" t="s">
        <v>314</v>
      </c>
      <c r="C3568" t="s">
        <v>315</v>
      </c>
      <c r="D3568" t="s">
        <v>313</v>
      </c>
      <c r="E3568" t="s">
        <v>122</v>
      </c>
      <c r="G3568" t="str">
        <f>[1]Marine_WTH!B247</f>
        <v>PM2.5: Urban</v>
      </c>
      <c r="H3568" s="4">
        <f ca="1">[1]Marine_WTH!H247</f>
        <v>0.35547123448109152</v>
      </c>
      <c r="I3568" t="s">
        <v>172</v>
      </c>
      <c r="N3568" s="2"/>
    </row>
    <row r="3569" spans="1:14" x14ac:dyDescent="0.35">
      <c r="A3569" t="s">
        <v>296</v>
      </c>
      <c r="B3569" t="s">
        <v>314</v>
      </c>
      <c r="C3569" t="s">
        <v>315</v>
      </c>
      <c r="D3569" t="s">
        <v>313</v>
      </c>
      <c r="E3569" t="s">
        <v>122</v>
      </c>
      <c r="G3569" t="str">
        <f>[1]Marine_WTH!B248</f>
        <v>SOx: Urban</v>
      </c>
      <c r="H3569" s="4">
        <f ca="1">[1]Marine_WTH!H248</f>
        <v>0.85998113621459504</v>
      </c>
      <c r="I3569" t="s">
        <v>172</v>
      </c>
      <c r="N3569" s="2"/>
    </row>
    <row r="3570" spans="1:14" x14ac:dyDescent="0.35">
      <c r="A3570" t="s">
        <v>296</v>
      </c>
      <c r="B3570" t="s">
        <v>314</v>
      </c>
      <c r="C3570" t="s">
        <v>315</v>
      </c>
      <c r="D3570" t="s">
        <v>313</v>
      </c>
      <c r="E3570" t="s">
        <v>122</v>
      </c>
      <c r="G3570" t="str">
        <f>[1]Marine_WTH!B249</f>
        <v>BC: Urban</v>
      </c>
      <c r="H3570" s="4">
        <f ca="1">[1]Marine_WTH!H249</f>
        <v>3.8471624855084353E-2</v>
      </c>
      <c r="I3570" t="s">
        <v>172</v>
      </c>
      <c r="N3570" s="2"/>
    </row>
    <row r="3571" spans="1:14" x14ac:dyDescent="0.35">
      <c r="A3571" t="s">
        <v>296</v>
      </c>
      <c r="B3571" t="s">
        <v>314</v>
      </c>
      <c r="C3571" t="s">
        <v>315</v>
      </c>
      <c r="D3571" t="s">
        <v>313</v>
      </c>
      <c r="E3571" t="s">
        <v>122</v>
      </c>
      <c r="G3571" t="str">
        <f>[1]Marine_WTH!B250</f>
        <v>OC: Urban</v>
      </c>
      <c r="H3571" s="4">
        <f ca="1">[1]Marine_WTH!H250</f>
        <v>5.8256171764242803E-2</v>
      </c>
      <c r="I3571" t="s">
        <v>172</v>
      </c>
      <c r="N3571" s="2"/>
    </row>
    <row r="3572" spans="1:14" x14ac:dyDescent="0.35">
      <c r="A3572" t="s">
        <v>296</v>
      </c>
      <c r="B3572" t="s">
        <v>318</v>
      </c>
      <c r="C3572" t="s">
        <v>319</v>
      </c>
      <c r="D3572" t="s">
        <v>194</v>
      </c>
      <c r="E3572" t="s">
        <v>122</v>
      </c>
      <c r="G3572" t="str">
        <f>[1]Petroleum!A262</f>
        <v>Loss factor</v>
      </c>
      <c r="H3572" s="4"/>
      <c r="J3572" t="s">
        <v>317</v>
      </c>
      <c r="K3572" s="7">
        <f>[1]Petroleum!B262</f>
        <v>0</v>
      </c>
      <c r="L3572" s="7">
        <f>[1]Petroleum!I262</f>
        <v>0.99919999999999998</v>
      </c>
      <c r="N3572" s="2"/>
    </row>
    <row r="3573" spans="1:14" x14ac:dyDescent="0.35">
      <c r="A3573" t="s">
        <v>296</v>
      </c>
      <c r="B3573" t="s">
        <v>318</v>
      </c>
      <c r="C3573" t="s">
        <v>319</v>
      </c>
      <c r="D3573" t="s">
        <v>194</v>
      </c>
      <c r="E3573" t="s">
        <v>122</v>
      </c>
      <c r="G3573" t="s">
        <v>537</v>
      </c>
      <c r="H3573" s="4"/>
      <c r="N3573" s="2"/>
    </row>
    <row r="3574" spans="1:14" x14ac:dyDescent="0.35">
      <c r="A3574" t="s">
        <v>296</v>
      </c>
      <c r="B3574" t="s">
        <v>318</v>
      </c>
      <c r="C3574" t="s">
        <v>319</v>
      </c>
      <c r="D3574" t="s">
        <v>194</v>
      </c>
      <c r="E3574" t="s">
        <v>122</v>
      </c>
      <c r="G3574" t="str">
        <f>[1]Petroleum!A263</f>
        <v>Total energy</v>
      </c>
      <c r="H3574" s="4">
        <f t="shared" ref="H3574:H3579" ca="1" si="20">SUM(K3574:M3574)</f>
        <v>131937.6047878695</v>
      </c>
      <c r="I3574" t="s">
        <v>290</v>
      </c>
      <c r="K3574" s="7">
        <f ca="1">[1]Petroleum!B263</f>
        <v>65415.987316877712</v>
      </c>
      <c r="L3574" s="7">
        <f ca="1">[1]Petroleum!I263</f>
        <v>66521.617470991783</v>
      </c>
      <c r="N3574" s="2"/>
    </row>
    <row r="3575" spans="1:14" x14ac:dyDescent="0.35">
      <c r="A3575" t="s">
        <v>296</v>
      </c>
      <c r="B3575" t="s">
        <v>318</v>
      </c>
      <c r="C3575" t="s">
        <v>319</v>
      </c>
      <c r="D3575" t="s">
        <v>194</v>
      </c>
      <c r="E3575" t="s">
        <v>122</v>
      </c>
      <c r="G3575" t="str">
        <f>[1]Petroleum!A264</f>
        <v>Fossil fuels</v>
      </c>
      <c r="H3575" s="4">
        <f t="shared" ca="1" si="20"/>
        <v>124923.58214653355</v>
      </c>
      <c r="I3575" t="s">
        <v>290</v>
      </c>
      <c r="K3575" s="7">
        <f ca="1">[1]Petroleum!B264</f>
        <v>59722.925105833368</v>
      </c>
      <c r="L3575" s="7">
        <f ca="1">[1]Petroleum!I264</f>
        <v>65200.657040700178</v>
      </c>
      <c r="N3575" s="2"/>
    </row>
    <row r="3576" spans="1:14" x14ac:dyDescent="0.35">
      <c r="A3576" t="s">
        <v>296</v>
      </c>
      <c r="B3576" t="s">
        <v>318</v>
      </c>
      <c r="C3576" t="s">
        <v>319</v>
      </c>
      <c r="D3576" t="s">
        <v>194</v>
      </c>
      <c r="E3576" t="s">
        <v>122</v>
      </c>
      <c r="G3576" t="str">
        <f>[1]Petroleum!A265</f>
        <v>Coal</v>
      </c>
      <c r="H3576" s="4">
        <f t="shared" ca="1" si="20"/>
        <v>3451.2986636478454</v>
      </c>
      <c r="I3576" t="s">
        <v>290</v>
      </c>
      <c r="K3576" s="7">
        <f ca="1">[1]Petroleum!B265</f>
        <v>2745.3708002658914</v>
      </c>
      <c r="L3576" s="7">
        <f ca="1">[1]Petroleum!I265</f>
        <v>705.92786338195378</v>
      </c>
      <c r="N3576" s="2"/>
    </row>
    <row r="3577" spans="1:14" x14ac:dyDescent="0.35">
      <c r="A3577" t="s">
        <v>296</v>
      </c>
      <c r="B3577" t="s">
        <v>318</v>
      </c>
      <c r="C3577" t="s">
        <v>319</v>
      </c>
      <c r="D3577" t="s">
        <v>194</v>
      </c>
      <c r="E3577" t="s">
        <v>122</v>
      </c>
      <c r="G3577" t="str">
        <f>[1]Petroleum!A266</f>
        <v>Natural gas</v>
      </c>
      <c r="H3577" s="4">
        <f t="shared" ca="1" si="20"/>
        <v>80502.849723505729</v>
      </c>
      <c r="I3577" t="s">
        <v>290</v>
      </c>
      <c r="K3577" s="7">
        <f ca="1">[1]Petroleum!B266</f>
        <v>46030.937745360228</v>
      </c>
      <c r="L3577" s="7">
        <f ca="1">[1]Petroleum!I266</f>
        <v>34471.911978145508</v>
      </c>
      <c r="N3577" s="2"/>
    </row>
    <row r="3578" spans="1:14" x14ac:dyDescent="0.35">
      <c r="A3578" t="s">
        <v>296</v>
      </c>
      <c r="B3578" t="s">
        <v>318</v>
      </c>
      <c r="C3578" t="s">
        <v>319</v>
      </c>
      <c r="D3578" t="s">
        <v>194</v>
      </c>
      <c r="E3578" t="s">
        <v>122</v>
      </c>
      <c r="G3578" t="str">
        <f>[1]Petroleum!A267</f>
        <v>Petroleum</v>
      </c>
      <c r="H3578" s="4">
        <f t="shared" ca="1" si="20"/>
        <v>40969.433759379972</v>
      </c>
      <c r="I3578" t="s">
        <v>290</v>
      </c>
      <c r="K3578" s="7">
        <f ca="1">[1]Petroleum!B267</f>
        <v>10946.616560207251</v>
      </c>
      <c r="L3578" s="7">
        <f ca="1">[1]Petroleum!I267</f>
        <v>30022.817199172718</v>
      </c>
      <c r="N3578" s="2"/>
    </row>
    <row r="3579" spans="1:14" x14ac:dyDescent="0.35">
      <c r="A3579" t="s">
        <v>296</v>
      </c>
      <c r="B3579" t="s">
        <v>318</v>
      </c>
      <c r="C3579" t="s">
        <v>319</v>
      </c>
      <c r="D3579" t="s">
        <v>194</v>
      </c>
      <c r="E3579" t="s">
        <v>122</v>
      </c>
      <c r="G3579" t="str">
        <f>[1]Petroleum!A268</f>
        <v>Water consumption</v>
      </c>
      <c r="H3579" s="4">
        <f t="shared" ca="1" si="20"/>
        <v>20.870695567017066</v>
      </c>
      <c r="I3579" t="s">
        <v>179</v>
      </c>
      <c r="K3579" s="7">
        <f ca="1">[1]Petroleum!B268</f>
        <v>18.219797952757386</v>
      </c>
      <c r="L3579" s="7">
        <f ca="1">[1]Petroleum!I268</f>
        <v>2.6508976142596787</v>
      </c>
      <c r="N3579" s="2"/>
    </row>
    <row r="3580" spans="1:14" x14ac:dyDescent="0.35">
      <c r="A3580" t="s">
        <v>296</v>
      </c>
      <c r="B3580" t="s">
        <v>318</v>
      </c>
      <c r="C3580" t="s">
        <v>319</v>
      </c>
      <c r="D3580" t="s">
        <v>194</v>
      </c>
      <c r="E3580" t="s">
        <v>122</v>
      </c>
      <c r="G3580" t="s">
        <v>539</v>
      </c>
      <c r="H3580" s="4"/>
      <c r="N3580" s="2"/>
    </row>
    <row r="3581" spans="1:14" x14ac:dyDescent="0.35">
      <c r="A3581" t="s">
        <v>296</v>
      </c>
      <c r="B3581" t="s">
        <v>318</v>
      </c>
      <c r="C3581" t="s">
        <v>319</v>
      </c>
      <c r="D3581" t="s">
        <v>194</v>
      </c>
      <c r="E3581" t="s">
        <v>122</v>
      </c>
      <c r="G3581" t="str">
        <f>[1]Petroleum!A269</f>
        <v>VOC</v>
      </c>
      <c r="H3581" s="4">
        <f ca="1">SUM(K3581:M3581)</f>
        <v>6.8202373260887832</v>
      </c>
      <c r="I3581" t="s">
        <v>172</v>
      </c>
      <c r="K3581" s="7">
        <f ca="1">[1]Petroleum!B269</f>
        <v>3.7025649106148486</v>
      </c>
      <c r="L3581" s="7">
        <f ca="1">[1]Petroleum!I269</f>
        <v>2.2976724226264924</v>
      </c>
      <c r="M3581" s="7">
        <f>[1]EF!X6</f>
        <v>0.81999999284744263</v>
      </c>
      <c r="N3581" s="2"/>
    </row>
    <row r="3582" spans="1:14" x14ac:dyDescent="0.35">
      <c r="A3582" t="s">
        <v>296</v>
      </c>
      <c r="B3582" t="s">
        <v>318</v>
      </c>
      <c r="C3582" t="s">
        <v>319</v>
      </c>
      <c r="D3582" t="s">
        <v>194</v>
      </c>
      <c r="E3582" t="s">
        <v>122</v>
      </c>
      <c r="G3582" t="str">
        <f>[1]Petroleum!A270</f>
        <v>CO</v>
      </c>
      <c r="H3582" s="4">
        <f t="shared" ref="H3581:H3593" ca="1" si="21">SUM(K3582:M3582)</f>
        <v>34.349251951883396</v>
      </c>
      <c r="I3582" t="s">
        <v>172</v>
      </c>
      <c r="K3582" s="7">
        <f ca="1">[1]Petroleum!B270</f>
        <v>7.6124974054727303</v>
      </c>
      <c r="L3582" s="7">
        <f ca="1">[1]Petroleum!I270</f>
        <v>2.9967547752925028</v>
      </c>
      <c r="M3582" s="7">
        <f>[1]EF!X7</f>
        <v>23.739999771118164</v>
      </c>
      <c r="N3582" s="2"/>
    </row>
    <row r="3583" spans="1:14" x14ac:dyDescent="0.35">
      <c r="A3583" t="s">
        <v>296</v>
      </c>
      <c r="B3583" t="s">
        <v>318</v>
      </c>
      <c r="C3583" t="s">
        <v>319</v>
      </c>
      <c r="D3583" t="s">
        <v>194</v>
      </c>
      <c r="E3583" t="s">
        <v>122</v>
      </c>
      <c r="G3583" t="str">
        <f>[1]Petroleum!A271</f>
        <v>NOx</v>
      </c>
      <c r="H3583" s="4">
        <f t="shared" ca="1" si="21"/>
        <v>201.22503016292757</v>
      </c>
      <c r="I3583" t="s">
        <v>172</v>
      </c>
      <c r="K3583" s="7">
        <f ca="1">[1]Petroleum!B271</f>
        <v>11.976603898531424</v>
      </c>
      <c r="L3583" s="7">
        <f ca="1">[1]Petroleum!I271</f>
        <v>7.6484201608805131</v>
      </c>
      <c r="M3583" s="7">
        <f>[1]EF!X8</f>
        <v>181.60000610351563</v>
      </c>
      <c r="N3583" s="2"/>
    </row>
    <row r="3584" spans="1:14" x14ac:dyDescent="0.35">
      <c r="A3584" t="s">
        <v>296</v>
      </c>
      <c r="B3584" t="s">
        <v>318</v>
      </c>
      <c r="C3584" t="s">
        <v>319</v>
      </c>
      <c r="D3584" t="s">
        <v>194</v>
      </c>
      <c r="E3584" t="s">
        <v>122</v>
      </c>
      <c r="G3584" t="str">
        <f>[1]Petroleum!A272</f>
        <v>PM10</v>
      </c>
      <c r="H3584" s="4">
        <f t="shared" ca="1" si="21"/>
        <v>31.116329196085911</v>
      </c>
      <c r="I3584" t="s">
        <v>172</v>
      </c>
      <c r="K3584" s="7">
        <f ca="1">[1]Petroleum!B272</f>
        <v>0.57820254424269724</v>
      </c>
      <c r="L3584" s="7">
        <f ca="1">[1]Petroleum!I272</f>
        <v>0.82612675865473728</v>
      </c>
      <c r="M3584" s="7">
        <f>[1]EF!X9</f>
        <v>29.711999893188477</v>
      </c>
      <c r="N3584" s="2"/>
    </row>
    <row r="3585" spans="1:14" x14ac:dyDescent="0.35">
      <c r="A3585" t="s">
        <v>296</v>
      </c>
      <c r="B3585" t="s">
        <v>318</v>
      </c>
      <c r="C3585" t="s">
        <v>319</v>
      </c>
      <c r="D3585" t="s">
        <v>194</v>
      </c>
      <c r="E3585" t="s">
        <v>122</v>
      </c>
      <c r="G3585" t="str">
        <f>[1]Petroleum!A273</f>
        <v>PM2.5</v>
      </c>
      <c r="H3585" s="4">
        <f t="shared" ca="1" si="21"/>
        <v>20.559968913396567</v>
      </c>
      <c r="I3585" t="s">
        <v>172</v>
      </c>
      <c r="K3585" s="7">
        <f ca="1">[1]Petroleum!B273</f>
        <v>0.50860371117765824</v>
      </c>
      <c r="L3585" s="7">
        <f ca="1">[1]Petroleum!I273</f>
        <v>0.7385657484835555</v>
      </c>
      <c r="M3585" s="7">
        <f>[1]EF!X10</f>
        <v>19.312799453735352</v>
      </c>
      <c r="N3585" s="2"/>
    </row>
    <row r="3586" spans="1:14" x14ac:dyDescent="0.35">
      <c r="A3586" t="s">
        <v>296</v>
      </c>
      <c r="B3586" t="s">
        <v>318</v>
      </c>
      <c r="C3586" t="s">
        <v>319</v>
      </c>
      <c r="D3586" t="s">
        <v>194</v>
      </c>
      <c r="E3586" t="s">
        <v>122</v>
      </c>
      <c r="G3586" t="str">
        <f>[1]Petroleum!A274</f>
        <v>SOx</v>
      </c>
      <c r="H3586" s="4">
        <f t="shared" ca="1" si="21"/>
        <v>401.81777161313232</v>
      </c>
      <c r="I3586" t="s">
        <v>172</v>
      </c>
      <c r="K3586" s="7">
        <f ca="1">[1]Petroleum!B274</f>
        <v>2.7801029494592657</v>
      </c>
      <c r="L3586" s="7">
        <f ca="1">[1]Petroleum!I274</f>
        <v>3.5726723257824471</v>
      </c>
      <c r="M3586" s="7">
        <f>[1]EF!X11</f>
        <v>395.46499633789063</v>
      </c>
      <c r="N3586" s="2"/>
    </row>
    <row r="3587" spans="1:14" x14ac:dyDescent="0.35">
      <c r="A3587" t="s">
        <v>296</v>
      </c>
      <c r="B3587" t="s">
        <v>318</v>
      </c>
      <c r="C3587" t="s">
        <v>319</v>
      </c>
      <c r="D3587" t="s">
        <v>194</v>
      </c>
      <c r="E3587" t="s">
        <v>122</v>
      </c>
      <c r="G3587" t="str">
        <f>[1]Petroleum!A275</f>
        <v>BC</v>
      </c>
      <c r="H3587" s="4">
        <f t="shared" ca="1" si="21"/>
        <v>0.74650639268906216</v>
      </c>
      <c r="I3587" t="s">
        <v>172</v>
      </c>
      <c r="K3587" s="7">
        <f ca="1">[1]Petroleum!B275</f>
        <v>9.3071060611020412E-2</v>
      </c>
      <c r="L3587" s="7">
        <f ca="1">[1]Petroleum!I275</f>
        <v>9.3364147919716589E-2</v>
      </c>
      <c r="M3587" s="7">
        <f>[1]EF!X12</f>
        <v>0.56007118415832513</v>
      </c>
      <c r="N3587" s="2"/>
    </row>
    <row r="3588" spans="1:14" x14ac:dyDescent="0.35">
      <c r="A3588" t="s">
        <v>296</v>
      </c>
      <c r="B3588" t="s">
        <v>318</v>
      </c>
      <c r="C3588" t="s">
        <v>319</v>
      </c>
      <c r="D3588" t="s">
        <v>194</v>
      </c>
      <c r="E3588" t="s">
        <v>122</v>
      </c>
      <c r="G3588" t="str">
        <f>[1]Petroleum!A276</f>
        <v>OC</v>
      </c>
      <c r="H3588" s="4">
        <f t="shared" ca="1" si="21"/>
        <v>0.78335099374734884</v>
      </c>
      <c r="I3588" t="s">
        <v>172</v>
      </c>
      <c r="K3588" s="7">
        <f ca="1">[1]Petroleum!B276</f>
        <v>0.19242083300158497</v>
      </c>
      <c r="L3588" s="7">
        <f ca="1">[1]Petroleum!I276</f>
        <v>0.18536137221732138</v>
      </c>
      <c r="M3588" s="7">
        <f>[1]EF!X13</f>
        <v>0.40556878852844241</v>
      </c>
      <c r="N3588" s="2"/>
    </row>
    <row r="3589" spans="1:14" x14ac:dyDescent="0.35">
      <c r="A3589" t="s">
        <v>296</v>
      </c>
      <c r="B3589" t="s">
        <v>318</v>
      </c>
      <c r="C3589" t="s">
        <v>319</v>
      </c>
      <c r="D3589" t="s">
        <v>194</v>
      </c>
      <c r="E3589" t="s">
        <v>122</v>
      </c>
      <c r="G3589" t="str">
        <f>[1]Petroleum!A277</f>
        <v>CH4</v>
      </c>
      <c r="H3589" s="4">
        <f t="shared" ca="1" si="21"/>
        <v>102.03751397924852</v>
      </c>
      <c r="I3589" t="s">
        <v>172</v>
      </c>
      <c r="K3589" s="7">
        <f ca="1">[1]Petroleum!B277</f>
        <v>92.176919019958945</v>
      </c>
      <c r="L3589" s="7">
        <f ca="1">[1]Petroleum!I277</f>
        <v>9.5005949449844564</v>
      </c>
      <c r="M3589" s="7">
        <f>[1]EF!X14</f>
        <v>0.36000001430511475</v>
      </c>
      <c r="N3589" s="2"/>
    </row>
    <row r="3590" spans="1:14" x14ac:dyDescent="0.35">
      <c r="A3590" t="s">
        <v>296</v>
      </c>
      <c r="B3590" t="s">
        <v>318</v>
      </c>
      <c r="C3590" t="s">
        <v>319</v>
      </c>
      <c r="D3590" t="s">
        <v>194</v>
      </c>
      <c r="E3590" t="s">
        <v>122</v>
      </c>
      <c r="G3590" t="str">
        <f>[1]Petroleum!A278</f>
        <v>N2O</v>
      </c>
      <c r="H3590" s="4">
        <f t="shared" ca="1" si="21"/>
        <v>2.1623619159597789</v>
      </c>
      <c r="I3590" t="s">
        <v>172</v>
      </c>
      <c r="K3590" s="7">
        <f ca="1">[1]Petroleum!B278</f>
        <v>8.2524707356322571E-2</v>
      </c>
      <c r="L3590" s="7">
        <f ca="1">[1]Petroleum!I278</f>
        <v>7.9837208603456167E-2</v>
      </c>
      <c r="M3590" s="7">
        <f>[1]EF!X15</f>
        <v>2</v>
      </c>
      <c r="N3590" s="2"/>
    </row>
    <row r="3591" spans="1:14" x14ac:dyDescent="0.35">
      <c r="A3591" t="s">
        <v>296</v>
      </c>
      <c r="B3591" t="s">
        <v>318</v>
      </c>
      <c r="C3591" t="s">
        <v>319</v>
      </c>
      <c r="D3591" t="s">
        <v>194</v>
      </c>
      <c r="E3591" t="s">
        <v>122</v>
      </c>
      <c r="G3591" t="str">
        <f>[1]Petroleum!A279</f>
        <v>CO2</v>
      </c>
      <c r="H3591" s="4">
        <f t="shared" ca="1" si="21"/>
        <v>86871.593947901041</v>
      </c>
      <c r="I3591" t="s">
        <v>172</v>
      </c>
      <c r="K3591" s="7">
        <f ca="1">[1]Petroleum!B279</f>
        <v>5135.0884436790384</v>
      </c>
      <c r="L3591" s="7">
        <f ca="1">[1]Petroleum!I279</f>
        <v>4472.1076624467369</v>
      </c>
      <c r="M3591" s="7">
        <f>[1]EF!X16</f>
        <v>77264.397841775266</v>
      </c>
      <c r="N3591" s="2"/>
    </row>
    <row r="3592" spans="1:14" x14ac:dyDescent="0.35">
      <c r="A3592" t="s">
        <v>296</v>
      </c>
      <c r="B3592" t="s">
        <v>318</v>
      </c>
      <c r="C3592" t="s">
        <v>319</v>
      </c>
      <c r="D3592" t="s">
        <v>194</v>
      </c>
      <c r="E3592" t="s">
        <v>122</v>
      </c>
      <c r="G3592" t="str">
        <f>[1]Petroleum!A280</f>
        <v>CO2 (w/ C in VOC &amp; CO)</v>
      </c>
      <c r="H3592" s="4">
        <f t="shared" ca="1" si="21"/>
        <v>9642.5685278127239</v>
      </c>
      <c r="I3592" t="s">
        <v>172</v>
      </c>
      <c r="K3592" s="7">
        <f ca="1">[1]Petroleum!B280</f>
        <v>5158.590600240007</v>
      </c>
      <c r="L3592" s="7">
        <f ca="1">[1]Petroleum!I280</f>
        <v>4483.977927572716</v>
      </c>
      <c r="N3592" s="2"/>
    </row>
    <row r="3593" spans="1:14" x14ac:dyDescent="0.35">
      <c r="A3593" t="s">
        <v>296</v>
      </c>
      <c r="B3593" t="s">
        <v>318</v>
      </c>
      <c r="C3593" t="s">
        <v>319</v>
      </c>
      <c r="D3593" t="s">
        <v>194</v>
      </c>
      <c r="E3593" t="s">
        <v>122</v>
      </c>
      <c r="G3593" t="str">
        <f>[1]Petroleum!A281</f>
        <v>GHGs</v>
      </c>
      <c r="H3593" s="4">
        <f t="shared" ca="1" si="21"/>
        <v>12716.883247025056</v>
      </c>
      <c r="I3593" t="s">
        <v>172</v>
      </c>
      <c r="K3593" s="7">
        <f ca="1">[1]Petroleum!B281</f>
        <v>7927.99203214306</v>
      </c>
      <c r="L3593" s="7">
        <f ca="1">[1]Petroleum!I281</f>
        <v>4788.8912148819963</v>
      </c>
      <c r="N3593" s="2"/>
    </row>
    <row r="3594" spans="1:14" x14ac:dyDescent="0.35">
      <c r="A3594" t="s">
        <v>296</v>
      </c>
      <c r="B3594" t="s">
        <v>318</v>
      </c>
      <c r="C3594" t="s">
        <v>319</v>
      </c>
      <c r="D3594" t="s">
        <v>194</v>
      </c>
      <c r="E3594" t="s">
        <v>122</v>
      </c>
      <c r="G3594" t="str">
        <f>[1]Petroleum!A282</f>
        <v>5.2) Urban Emissions: Grams per mmBtu of Fuel Throughput at Each Stage</v>
      </c>
      <c r="H3594" s="4"/>
      <c r="K3594" s="7">
        <f>[1]Petroleum!B282</f>
        <v>0</v>
      </c>
      <c r="L3594" s="7">
        <f>[1]Petroleum!I282</f>
        <v>0</v>
      </c>
      <c r="N3594" s="2"/>
    </row>
    <row r="3595" spans="1:14" x14ac:dyDescent="0.35">
      <c r="A3595" t="s">
        <v>296</v>
      </c>
      <c r="B3595" t="s">
        <v>318</v>
      </c>
      <c r="C3595" t="s">
        <v>319</v>
      </c>
      <c r="D3595" t="s">
        <v>194</v>
      </c>
      <c r="E3595" t="s">
        <v>122</v>
      </c>
      <c r="G3595" t="str">
        <f>[1]Petroleum!A283</f>
        <v>Loss factor</v>
      </c>
      <c r="H3595" s="4"/>
      <c r="K3595" s="7">
        <f>[1]Petroleum!B283</f>
        <v>0</v>
      </c>
      <c r="L3595" s="7">
        <f>[1]Petroleum!I283</f>
        <v>0.99919999999999998</v>
      </c>
      <c r="N3595" s="2"/>
    </row>
    <row r="3596" spans="1:14" x14ac:dyDescent="0.35">
      <c r="A3596" t="s">
        <v>296</v>
      </c>
      <c r="B3596" t="s">
        <v>318</v>
      </c>
      <c r="C3596" t="s">
        <v>319</v>
      </c>
      <c r="D3596" t="s">
        <v>194</v>
      </c>
      <c r="E3596" t="s">
        <v>122</v>
      </c>
      <c r="G3596" t="str">
        <f>[1]Petroleum!A284</f>
        <v>VOC</v>
      </c>
      <c r="H3596" s="4">
        <f t="shared" ref="H3596:H3603" ca="1" si="22">SUM(K3596:M3596)</f>
        <v>1.996613747545922</v>
      </c>
      <c r="I3596" t="s">
        <v>172</v>
      </c>
      <c r="K3596" s="7">
        <f ca="1">[1]Petroleum!B284</f>
        <v>0.66050035100189142</v>
      </c>
      <c r="L3596" s="7">
        <f ca="1">[1]Petroleum!I284</f>
        <v>1.3361133965440306</v>
      </c>
      <c r="N3596" s="2"/>
    </row>
    <row r="3597" spans="1:14" x14ac:dyDescent="0.35">
      <c r="A3597" t="s">
        <v>296</v>
      </c>
      <c r="B3597" t="s">
        <v>318</v>
      </c>
      <c r="C3597" t="s">
        <v>319</v>
      </c>
      <c r="D3597" t="s">
        <v>194</v>
      </c>
      <c r="E3597" t="s">
        <v>122</v>
      </c>
      <c r="G3597" t="str">
        <f>[1]Petroleum!A285</f>
        <v>CO</v>
      </c>
      <c r="H3597" s="4">
        <f t="shared" ca="1" si="22"/>
        <v>1.3036860366886807</v>
      </c>
      <c r="I3597" t="s">
        <v>172</v>
      </c>
      <c r="K3597" s="7">
        <f ca="1">[1]Petroleum!B285</f>
        <v>0.270542020395028</v>
      </c>
      <c r="L3597" s="7">
        <f ca="1">[1]Petroleum!I285</f>
        <v>1.0331440162936527</v>
      </c>
      <c r="N3597" s="2"/>
    </row>
    <row r="3598" spans="1:14" x14ac:dyDescent="0.35">
      <c r="A3598" t="s">
        <v>296</v>
      </c>
      <c r="B3598" t="s">
        <v>318</v>
      </c>
      <c r="C3598" t="s">
        <v>319</v>
      </c>
      <c r="D3598" t="s">
        <v>194</v>
      </c>
      <c r="E3598" t="s">
        <v>122</v>
      </c>
      <c r="G3598" t="str">
        <f>[1]Petroleum!A286</f>
        <v>NOx</v>
      </c>
      <c r="H3598" s="4">
        <f t="shared" ca="1" si="22"/>
        <v>2.1381552751782267</v>
      </c>
      <c r="I3598" t="s">
        <v>172</v>
      </c>
      <c r="K3598" s="7">
        <f ca="1">[1]Petroleum!B286</f>
        <v>0.53378664823950117</v>
      </c>
      <c r="L3598" s="7">
        <f ca="1">[1]Petroleum!I286</f>
        <v>1.6043686269387254</v>
      </c>
      <c r="N3598" s="2"/>
    </row>
    <row r="3599" spans="1:14" x14ac:dyDescent="0.35">
      <c r="A3599" t="s">
        <v>296</v>
      </c>
      <c r="B3599" t="s">
        <v>318</v>
      </c>
      <c r="C3599" t="s">
        <v>319</v>
      </c>
      <c r="D3599" t="s">
        <v>194</v>
      </c>
      <c r="E3599" t="s">
        <v>122</v>
      </c>
      <c r="G3599" t="str">
        <f>[1]Petroleum!A287</f>
        <v>PM10</v>
      </c>
      <c r="H3599" s="4">
        <f t="shared" ca="1" si="22"/>
        <v>0.39727603776999082</v>
      </c>
      <c r="I3599" t="s">
        <v>172</v>
      </c>
      <c r="K3599" s="7">
        <f ca="1">[1]Petroleum!B287</f>
        <v>3.7421686646476278E-2</v>
      </c>
      <c r="L3599" s="7">
        <f ca="1">[1]Petroleum!I287</f>
        <v>0.35985435112351455</v>
      </c>
      <c r="N3599" s="2"/>
    </row>
    <row r="3600" spans="1:14" x14ac:dyDescent="0.35">
      <c r="A3600" t="s">
        <v>296</v>
      </c>
      <c r="B3600" t="s">
        <v>318</v>
      </c>
      <c r="C3600" t="s">
        <v>319</v>
      </c>
      <c r="D3600" t="s">
        <v>194</v>
      </c>
      <c r="E3600" t="s">
        <v>122</v>
      </c>
      <c r="G3600" t="str">
        <f>[1]Petroleum!A288</f>
        <v>PM2.5</v>
      </c>
      <c r="H3600" s="4">
        <f t="shared" ca="1" si="22"/>
        <v>0.35000401527441727</v>
      </c>
      <c r="I3600" t="s">
        <v>172</v>
      </c>
      <c r="K3600" s="7">
        <f ca="1">[1]Petroleum!B288</f>
        <v>3.3083584077708797E-2</v>
      </c>
      <c r="L3600" s="7">
        <f ca="1">[1]Petroleum!I288</f>
        <v>0.31692043119670849</v>
      </c>
      <c r="N3600" s="2"/>
    </row>
    <row r="3601" spans="1:14" x14ac:dyDescent="0.35">
      <c r="A3601" t="s">
        <v>296</v>
      </c>
      <c r="B3601" t="s">
        <v>318</v>
      </c>
      <c r="C3601" t="s">
        <v>319</v>
      </c>
      <c r="D3601" t="s">
        <v>194</v>
      </c>
      <c r="E3601" t="s">
        <v>122</v>
      </c>
      <c r="G3601" t="str">
        <f>[1]Petroleum!A289</f>
        <v>SOx</v>
      </c>
      <c r="H3601" s="4">
        <f t="shared" ca="1" si="22"/>
        <v>0.85505753053146916</v>
      </c>
      <c r="I3601" t="s">
        <v>172</v>
      </c>
      <c r="K3601" s="7">
        <f ca="1">[1]Petroleum!B289</f>
        <v>0.20995918402890767</v>
      </c>
      <c r="L3601" s="7">
        <f ca="1">[1]Petroleum!I289</f>
        <v>0.64509834650256148</v>
      </c>
      <c r="N3601" s="2"/>
    </row>
    <row r="3602" spans="1:14" x14ac:dyDescent="0.35">
      <c r="A3602" t="s">
        <v>296</v>
      </c>
      <c r="B3602" t="s">
        <v>318</v>
      </c>
      <c r="C3602" t="s">
        <v>319</v>
      </c>
      <c r="D3602" t="s">
        <v>194</v>
      </c>
      <c r="E3602" t="s">
        <v>122</v>
      </c>
      <c r="G3602" t="str">
        <f>[1]Petroleum!A290</f>
        <v>BC</v>
      </c>
      <c r="H3602" s="4">
        <f t="shared" ca="1" si="22"/>
        <v>3.806965541231537E-2</v>
      </c>
      <c r="I3602" t="s">
        <v>172</v>
      </c>
      <c r="K3602" s="7">
        <f ca="1">[1]Petroleum!B290</f>
        <v>3.9836448095527674E-3</v>
      </c>
      <c r="L3602" s="7">
        <f ca="1">[1]Petroleum!I290</f>
        <v>3.4086010602762604E-2</v>
      </c>
      <c r="N3602" s="2"/>
    </row>
    <row r="3603" spans="1:14" x14ac:dyDescent="0.35">
      <c r="A3603" t="s">
        <v>296</v>
      </c>
      <c r="B3603" t="s">
        <v>318</v>
      </c>
      <c r="C3603" t="s">
        <v>319</v>
      </c>
      <c r="D3603" t="s">
        <v>194</v>
      </c>
      <c r="E3603" t="s">
        <v>122</v>
      </c>
      <c r="G3603" t="str">
        <f>[1]Petroleum!A291</f>
        <v>OC</v>
      </c>
      <c r="H3603" s="4">
        <f t="shared" ca="1" si="22"/>
        <v>5.734955982499236E-2</v>
      </c>
      <c r="I3603" t="s">
        <v>172</v>
      </c>
      <c r="K3603" s="7">
        <f ca="1">[1]Petroleum!B291</f>
        <v>1.1885525846475242E-2</v>
      </c>
      <c r="L3603" s="7">
        <f ca="1">[1]Petroleum!I291</f>
        <v>4.5464033978517122E-2</v>
      </c>
      <c r="N3603" s="2"/>
    </row>
    <row r="3604" spans="1:14" x14ac:dyDescent="0.35">
      <c r="A3604" t="s">
        <v>566</v>
      </c>
      <c r="B3604" t="s">
        <v>320</v>
      </c>
      <c r="C3604" t="s">
        <v>324</v>
      </c>
      <c r="D3604" t="s">
        <v>191</v>
      </c>
      <c r="E3604" t="s">
        <v>192</v>
      </c>
      <c r="G3604" t="str">
        <f>'[1]T&amp;D'!A176</f>
        <v>Energy Consumption: Btu/mmBtu of fuel transported</v>
      </c>
      <c r="H3604" s="4"/>
      <c r="J3604" t="s">
        <v>327</v>
      </c>
      <c r="N3604" s="2"/>
    </row>
    <row r="3605" spans="1:14" x14ac:dyDescent="0.35">
      <c r="A3605" t="s">
        <v>566</v>
      </c>
      <c r="B3605" t="s">
        <v>320</v>
      </c>
      <c r="C3605" t="s">
        <v>324</v>
      </c>
      <c r="D3605" t="s">
        <v>191</v>
      </c>
      <c r="E3605" t="s">
        <v>192</v>
      </c>
      <c r="G3605" t="str">
        <f>'[1]T&amp;D'!A177</f>
        <v xml:space="preserve">           Total energy </v>
      </c>
      <c r="H3605" s="4">
        <f t="shared" ref="H3605:H3610" ca="1" si="23">M3605+K3605</f>
        <v>63946.833812178615</v>
      </c>
      <c r="I3605" t="s">
        <v>325</v>
      </c>
      <c r="M3605" s="7">
        <f ca="1">'[1]T&amp;D'!JV128</f>
        <v>63946.833812178615</v>
      </c>
      <c r="N3605" s="2"/>
    </row>
    <row r="3606" spans="1:14" x14ac:dyDescent="0.35">
      <c r="A3606" t="s">
        <v>566</v>
      </c>
      <c r="B3606" t="s">
        <v>320</v>
      </c>
      <c r="C3606" t="s">
        <v>324</v>
      </c>
      <c r="D3606" t="s">
        <v>191</v>
      </c>
      <c r="E3606" t="s">
        <v>192</v>
      </c>
      <c r="G3606" t="str">
        <f>'[1]T&amp;D'!A178</f>
        <v xml:space="preserve">           Fossil energy</v>
      </c>
      <c r="H3606" s="4">
        <f t="shared" ca="1" si="23"/>
        <v>63501.074751779503</v>
      </c>
      <c r="I3606" t="s">
        <v>325</v>
      </c>
      <c r="M3606" s="7">
        <f ca="1">'[1]T&amp;D'!JV129</f>
        <v>63501.074751779503</v>
      </c>
      <c r="N3606" s="2"/>
    </row>
    <row r="3607" spans="1:14" x14ac:dyDescent="0.35">
      <c r="A3607" t="s">
        <v>566</v>
      </c>
      <c r="B3607" t="s">
        <v>320</v>
      </c>
      <c r="C3607" t="s">
        <v>324</v>
      </c>
      <c r="D3607" t="s">
        <v>191</v>
      </c>
      <c r="E3607" t="s">
        <v>192</v>
      </c>
      <c r="G3607" t="str">
        <f>'[1]T&amp;D'!A179</f>
        <v xml:space="preserve">           Coal</v>
      </c>
      <c r="H3607" s="4">
        <f t="shared" ca="1" si="23"/>
        <v>222.60021102167647</v>
      </c>
      <c r="I3607" t="s">
        <v>325</v>
      </c>
      <c r="M3607" s="7">
        <f ca="1">'[1]T&amp;D'!JV130</f>
        <v>222.60021102167647</v>
      </c>
      <c r="N3607" s="2"/>
    </row>
    <row r="3608" spans="1:14" x14ac:dyDescent="0.35">
      <c r="A3608" t="s">
        <v>566</v>
      </c>
      <c r="B3608" t="s">
        <v>320</v>
      </c>
      <c r="C3608" t="s">
        <v>324</v>
      </c>
      <c r="D3608" t="s">
        <v>191</v>
      </c>
      <c r="E3608" t="s">
        <v>192</v>
      </c>
      <c r="G3608" t="str">
        <f>'[1]T&amp;D'!A180</f>
        <v xml:space="preserve">           Natural gas</v>
      </c>
      <c r="H3608" s="4">
        <f ca="1">M3608+K3608</f>
        <v>6712.8935598183889</v>
      </c>
      <c r="I3608" t="s">
        <v>325</v>
      </c>
      <c r="M3608" s="7">
        <f ca="1">'[1]T&amp;D'!JV131</f>
        <v>6712.8935598183889</v>
      </c>
      <c r="N3608" s="2"/>
    </row>
    <row r="3609" spans="1:14" x14ac:dyDescent="0.35">
      <c r="A3609" t="s">
        <v>566</v>
      </c>
      <c r="B3609" t="s">
        <v>320</v>
      </c>
      <c r="C3609" t="s">
        <v>324</v>
      </c>
      <c r="D3609" t="s">
        <v>191</v>
      </c>
      <c r="E3609" t="s">
        <v>192</v>
      </c>
      <c r="G3609" t="str">
        <f>'[1]T&amp;D'!A181</f>
        <v xml:space="preserve">           Petroleum</v>
      </c>
      <c r="H3609" s="4">
        <f t="shared" ca="1" si="23"/>
        <v>56565.580980939434</v>
      </c>
      <c r="I3609" t="s">
        <v>325</v>
      </c>
      <c r="M3609" s="7">
        <f ca="1">'[1]T&amp;D'!JV132</f>
        <v>56565.580980939434</v>
      </c>
      <c r="N3609" s="2"/>
    </row>
    <row r="3610" spans="1:14" x14ac:dyDescent="0.35">
      <c r="A3610" t="s">
        <v>566</v>
      </c>
      <c r="B3610" t="s">
        <v>320</v>
      </c>
      <c r="C3610" t="s">
        <v>324</v>
      </c>
      <c r="D3610" t="s">
        <v>191</v>
      </c>
      <c r="E3610" t="s">
        <v>192</v>
      </c>
      <c r="G3610" t="str">
        <f>'[1]T&amp;D'!A182</f>
        <v>Water consumption: gallons/mmBtu of fuel transported</v>
      </c>
      <c r="H3610" s="4">
        <f t="shared" ca="1" si="23"/>
        <v>1.227877674377049</v>
      </c>
      <c r="I3610" t="s">
        <v>182</v>
      </c>
      <c r="M3610" s="7">
        <f ca="1">'[1]T&amp;D'!JV133</f>
        <v>1.227877674377049</v>
      </c>
      <c r="N3610" s="2"/>
    </row>
    <row r="3611" spans="1:14" x14ac:dyDescent="0.35">
      <c r="A3611" t="s">
        <v>566</v>
      </c>
      <c r="B3611" t="s">
        <v>320</v>
      </c>
      <c r="C3611" t="s">
        <v>324</v>
      </c>
      <c r="D3611" t="s">
        <v>191</v>
      </c>
      <c r="E3611" t="s">
        <v>192</v>
      </c>
      <c r="G3611" t="str">
        <f>'[1]T&amp;D'!A183</f>
        <v>Total Emissions: grams/mmBtu fuel transported</v>
      </c>
      <c r="H3611" s="4"/>
      <c r="M3611" s="7">
        <f>'[1]T&amp;D'!JV134</f>
        <v>0</v>
      </c>
      <c r="N3611" s="2"/>
    </row>
    <row r="3612" spans="1:14" x14ac:dyDescent="0.35">
      <c r="A3612" t="s">
        <v>566</v>
      </c>
      <c r="B3612" t="s">
        <v>320</v>
      </c>
      <c r="C3612" t="s">
        <v>324</v>
      </c>
      <c r="D3612" t="s">
        <v>191</v>
      </c>
      <c r="E3612" t="s">
        <v>192</v>
      </c>
      <c r="G3612" t="str">
        <f>'[1]T&amp;D'!A184</f>
        <v xml:space="preserve">              VOC</v>
      </c>
      <c r="H3612" s="4">
        <f t="shared" ref="H3612:H3622" ca="1" si="24">M3612+K3612</f>
        <v>0.83727410104277122</v>
      </c>
      <c r="I3612" t="s">
        <v>127</v>
      </c>
      <c r="M3612" s="7">
        <f ca="1">'[1]T&amp;D'!JV135</f>
        <v>0.83727410104277122</v>
      </c>
      <c r="N3612" s="2"/>
    </row>
    <row r="3613" spans="1:14" x14ac:dyDescent="0.35">
      <c r="A3613" t="s">
        <v>566</v>
      </c>
      <c r="B3613" t="s">
        <v>320</v>
      </c>
      <c r="C3613" t="s">
        <v>324</v>
      </c>
      <c r="D3613" t="s">
        <v>191</v>
      </c>
      <c r="E3613" t="s">
        <v>192</v>
      </c>
      <c r="G3613" t="str">
        <f>'[1]T&amp;D'!A185</f>
        <v xml:space="preserve">              CO</v>
      </c>
      <c r="H3613" s="4">
        <f t="shared" ca="1" si="24"/>
        <v>14.37475936043843</v>
      </c>
      <c r="I3613" t="s">
        <v>127</v>
      </c>
      <c r="M3613" s="7">
        <f ca="1">'[1]T&amp;D'!JV136</f>
        <v>14.37475936043843</v>
      </c>
      <c r="N3613" s="2"/>
    </row>
    <row r="3614" spans="1:14" x14ac:dyDescent="0.35">
      <c r="A3614" t="s">
        <v>566</v>
      </c>
      <c r="B3614" t="s">
        <v>320</v>
      </c>
      <c r="C3614" t="s">
        <v>324</v>
      </c>
      <c r="D3614" t="s">
        <v>191</v>
      </c>
      <c r="E3614" t="s">
        <v>192</v>
      </c>
      <c r="G3614" t="str">
        <f>'[1]T&amp;D'!A186</f>
        <v xml:space="preserve">              NOx</v>
      </c>
      <c r="H3614" s="4">
        <f t="shared" ca="1" si="24"/>
        <v>9.2934070037711844</v>
      </c>
      <c r="I3614" t="s">
        <v>127</v>
      </c>
      <c r="M3614" s="7">
        <f ca="1">'[1]T&amp;D'!JV137</f>
        <v>9.2934070037711844</v>
      </c>
      <c r="N3614" s="2"/>
    </row>
    <row r="3615" spans="1:14" x14ac:dyDescent="0.35">
      <c r="A3615" t="s">
        <v>566</v>
      </c>
      <c r="B3615" t="s">
        <v>320</v>
      </c>
      <c r="C3615" t="s">
        <v>324</v>
      </c>
      <c r="D3615" t="s">
        <v>191</v>
      </c>
      <c r="E3615" t="s">
        <v>192</v>
      </c>
      <c r="G3615" t="str">
        <f>'[1]T&amp;D'!A187</f>
        <v xml:space="preserve">              PM10</v>
      </c>
      <c r="H3615" s="4">
        <f t="shared" ca="1" si="24"/>
        <v>0.58979606074213009</v>
      </c>
      <c r="I3615" t="s">
        <v>127</v>
      </c>
      <c r="M3615" s="7">
        <f ca="1">'[1]T&amp;D'!JV138</f>
        <v>0.58979606074213009</v>
      </c>
      <c r="N3615" s="2"/>
    </row>
    <row r="3616" spans="1:14" x14ac:dyDescent="0.35">
      <c r="A3616" t="s">
        <v>566</v>
      </c>
      <c r="B3616" t="s">
        <v>320</v>
      </c>
      <c r="C3616" t="s">
        <v>324</v>
      </c>
      <c r="D3616" t="s">
        <v>191</v>
      </c>
      <c r="E3616" t="s">
        <v>192</v>
      </c>
      <c r="G3616" t="str">
        <f>'[1]T&amp;D'!A188</f>
        <v xml:space="preserve">              PM2.5</v>
      </c>
      <c r="H3616" s="4">
        <f t="shared" ca="1" si="24"/>
        <v>0.14514345921330579</v>
      </c>
      <c r="I3616" t="s">
        <v>127</v>
      </c>
      <c r="M3616" s="7">
        <f ca="1">'[1]T&amp;D'!JV139</f>
        <v>0.14514345921330579</v>
      </c>
      <c r="N3616" s="2"/>
    </row>
    <row r="3617" spans="1:14" x14ac:dyDescent="0.35">
      <c r="A3617" t="s">
        <v>566</v>
      </c>
      <c r="B3617" t="s">
        <v>320</v>
      </c>
      <c r="C3617" t="s">
        <v>324</v>
      </c>
      <c r="D3617" t="s">
        <v>191</v>
      </c>
      <c r="E3617" t="s">
        <v>192</v>
      </c>
      <c r="G3617" t="str">
        <f>'[1]T&amp;D'!A189</f>
        <v xml:space="preserve">              SOx</v>
      </c>
      <c r="H3617" s="4">
        <f t="shared" ca="1" si="24"/>
        <v>0.28605856371469146</v>
      </c>
      <c r="I3617" t="s">
        <v>127</v>
      </c>
      <c r="M3617" s="7">
        <f ca="1">'[1]T&amp;D'!JV140</f>
        <v>0.28605856371469146</v>
      </c>
      <c r="N3617" s="2"/>
    </row>
    <row r="3618" spans="1:14" x14ac:dyDescent="0.35">
      <c r="A3618" t="s">
        <v>566</v>
      </c>
      <c r="B3618" t="s">
        <v>320</v>
      </c>
      <c r="C3618" t="s">
        <v>324</v>
      </c>
      <c r="D3618" t="s">
        <v>191</v>
      </c>
      <c r="E3618" t="s">
        <v>192</v>
      </c>
      <c r="G3618" t="str">
        <f>'[1]T&amp;D'!A190</f>
        <v xml:space="preserve">              BC</v>
      </c>
      <c r="H3618" s="4">
        <f t="shared" ca="1" si="24"/>
        <v>1.1735177241757185E-2</v>
      </c>
      <c r="I3618" t="s">
        <v>127</v>
      </c>
      <c r="M3618" s="7">
        <f ca="1">'[1]T&amp;D'!JV141</f>
        <v>1.1735177241757185E-2</v>
      </c>
      <c r="N3618" s="2"/>
    </row>
    <row r="3619" spans="1:14" x14ac:dyDescent="0.35">
      <c r="A3619" t="s">
        <v>566</v>
      </c>
      <c r="B3619" t="s">
        <v>320</v>
      </c>
      <c r="C3619" t="s">
        <v>324</v>
      </c>
      <c r="D3619" t="s">
        <v>191</v>
      </c>
      <c r="E3619" t="s">
        <v>192</v>
      </c>
      <c r="G3619" t="str">
        <f>'[1]T&amp;D'!A191</f>
        <v xml:space="preserve">              OC</v>
      </c>
      <c r="H3619" s="4">
        <f t="shared" ca="1" si="24"/>
        <v>2.0957118959208574E-2</v>
      </c>
      <c r="I3619" t="s">
        <v>127</v>
      </c>
      <c r="M3619" s="7">
        <f ca="1">'[1]T&amp;D'!JV142</f>
        <v>2.0957118959208574E-2</v>
      </c>
      <c r="N3619" s="2"/>
    </row>
    <row r="3620" spans="1:14" x14ac:dyDescent="0.35">
      <c r="A3620" t="s">
        <v>566</v>
      </c>
      <c r="B3620" t="s">
        <v>320</v>
      </c>
      <c r="C3620" t="s">
        <v>324</v>
      </c>
      <c r="D3620" t="s">
        <v>191</v>
      </c>
      <c r="E3620" t="s">
        <v>192</v>
      </c>
      <c r="G3620" t="str">
        <f>'[1]T&amp;D'!A192</f>
        <v xml:space="preserve">              CH4</v>
      </c>
      <c r="H3620" s="4">
        <f t="shared" ca="1" si="24"/>
        <v>6.0714435303399563</v>
      </c>
      <c r="I3620" t="s">
        <v>127</v>
      </c>
      <c r="M3620" s="7">
        <f ca="1">'[1]T&amp;D'!JV143</f>
        <v>6.0714435303399563</v>
      </c>
      <c r="N3620" s="2"/>
    </row>
    <row r="3621" spans="1:14" x14ac:dyDescent="0.35">
      <c r="A3621" t="s">
        <v>566</v>
      </c>
      <c r="B3621" t="s">
        <v>320</v>
      </c>
      <c r="C3621" t="s">
        <v>324</v>
      </c>
      <c r="D3621" t="s">
        <v>191</v>
      </c>
      <c r="E3621" t="s">
        <v>192</v>
      </c>
      <c r="G3621" t="str">
        <f>'[1]T&amp;D'!A193</f>
        <v xml:space="preserve">              N2O</v>
      </c>
      <c r="H3621" s="4">
        <f t="shared" ca="1" si="24"/>
        <v>2.2456036853327813E-2</v>
      </c>
      <c r="I3621" t="s">
        <v>127</v>
      </c>
      <c r="M3621" s="7">
        <f ca="1">'[1]T&amp;D'!JV144</f>
        <v>2.2456036853327813E-2</v>
      </c>
      <c r="N3621" s="2"/>
    </row>
    <row r="3622" spans="1:14" x14ac:dyDescent="0.35">
      <c r="A3622" t="s">
        <v>566</v>
      </c>
      <c r="B3622" t="s">
        <v>320</v>
      </c>
      <c r="C3622" t="s">
        <v>324</v>
      </c>
      <c r="D3622" t="s">
        <v>191</v>
      </c>
      <c r="E3622" t="s">
        <v>192</v>
      </c>
      <c r="G3622" t="str">
        <f>'[1]T&amp;D'!A194</f>
        <v xml:space="preserve">              CO2</v>
      </c>
      <c r="H3622" s="4">
        <f t="shared" ca="1" si="24"/>
        <v>-199217.91123845815</v>
      </c>
      <c r="I3622" t="s">
        <v>127</v>
      </c>
      <c r="K3622" s="8">
        <f>(-224.987)/0.00110231131</f>
        <v>-204104.77326954034</v>
      </c>
      <c r="M3622" s="7">
        <f ca="1">'[1]T&amp;D'!JV145</f>
        <v>4886.862031082198</v>
      </c>
      <c r="N3622" s="2"/>
    </row>
    <row r="3623" spans="1:14" x14ac:dyDescent="0.35">
      <c r="A3623" t="s">
        <v>566</v>
      </c>
      <c r="B3623" t="s">
        <v>320</v>
      </c>
      <c r="C3623" t="s">
        <v>324</v>
      </c>
      <c r="D3623" t="s">
        <v>191</v>
      </c>
      <c r="E3623" t="s">
        <v>192</v>
      </c>
      <c r="G3623" t="str">
        <f>'[1]T&amp;D'!A195</f>
        <v>Urban Emissions: grams/mmBtu of fuel transported</v>
      </c>
      <c r="H3623" s="4"/>
      <c r="M3623" s="7">
        <f>'[1]T&amp;D'!JV146</f>
        <v>0</v>
      </c>
      <c r="N3623" s="2"/>
    </row>
    <row r="3624" spans="1:14" x14ac:dyDescent="0.35">
      <c r="A3624" t="s">
        <v>566</v>
      </c>
      <c r="B3624" t="s">
        <v>320</v>
      </c>
      <c r="C3624" t="s">
        <v>324</v>
      </c>
      <c r="D3624" t="s">
        <v>191</v>
      </c>
      <c r="E3624" t="s">
        <v>192</v>
      </c>
      <c r="G3624" t="str">
        <f>'[1]T&amp;D'!A196</f>
        <v xml:space="preserve">              VOC</v>
      </c>
      <c r="H3624" s="4">
        <f t="shared" ref="H3624:H3631" ca="1" si="25">M3624+K3624</f>
        <v>0.17129995702123721</v>
      </c>
      <c r="I3624" t="s">
        <v>127</v>
      </c>
      <c r="M3624" s="7">
        <f ca="1">'[1]T&amp;D'!JV147</f>
        <v>0.17129995702123721</v>
      </c>
      <c r="N3624" s="2"/>
    </row>
    <row r="3625" spans="1:14" x14ac:dyDescent="0.35">
      <c r="A3625" t="s">
        <v>566</v>
      </c>
      <c r="B3625" t="s">
        <v>320</v>
      </c>
      <c r="C3625" t="s">
        <v>324</v>
      </c>
      <c r="D3625" t="s">
        <v>191</v>
      </c>
      <c r="E3625" t="s">
        <v>192</v>
      </c>
      <c r="G3625" t="str">
        <f>'[1]T&amp;D'!A197</f>
        <v xml:space="preserve">              CO</v>
      </c>
      <c r="H3625" s="4">
        <f t="shared" ca="1" si="25"/>
        <v>0.78449810378250406</v>
      </c>
      <c r="I3625" t="s">
        <v>127</v>
      </c>
      <c r="M3625" s="7">
        <f ca="1">'[1]T&amp;D'!JV148</f>
        <v>0.78449810378250406</v>
      </c>
      <c r="N3625" s="2"/>
    </row>
    <row r="3626" spans="1:14" x14ac:dyDescent="0.35">
      <c r="A3626" t="s">
        <v>566</v>
      </c>
      <c r="B3626" t="s">
        <v>320</v>
      </c>
      <c r="C3626" t="s">
        <v>324</v>
      </c>
      <c r="D3626" t="s">
        <v>191</v>
      </c>
      <c r="E3626" t="s">
        <v>192</v>
      </c>
      <c r="G3626" t="str">
        <f>'[1]T&amp;D'!A198</f>
        <v xml:space="preserve">              NOx</v>
      </c>
      <c r="H3626" s="4">
        <f t="shared" ca="1" si="25"/>
        <v>0.56392533059860384</v>
      </c>
      <c r="I3626" t="s">
        <v>127</v>
      </c>
      <c r="M3626" s="7">
        <f ca="1">'[1]T&amp;D'!JV149</f>
        <v>0.56392533059860384</v>
      </c>
      <c r="N3626" s="2"/>
    </row>
    <row r="3627" spans="1:14" x14ac:dyDescent="0.35">
      <c r="A3627" t="s">
        <v>566</v>
      </c>
      <c r="B3627" t="s">
        <v>320</v>
      </c>
      <c r="C3627" t="s">
        <v>324</v>
      </c>
      <c r="D3627" t="s">
        <v>191</v>
      </c>
      <c r="E3627" t="s">
        <v>192</v>
      </c>
      <c r="G3627" t="str">
        <f>'[1]T&amp;D'!A199</f>
        <v xml:space="preserve">              PM10</v>
      </c>
      <c r="H3627" s="4">
        <f t="shared" ca="1" si="25"/>
        <v>5.2309852369413198E-2</v>
      </c>
      <c r="I3627" t="s">
        <v>127</v>
      </c>
      <c r="M3627" s="7">
        <f ca="1">'[1]T&amp;D'!JV150</f>
        <v>5.2309852369413198E-2</v>
      </c>
      <c r="N3627" s="2"/>
    </row>
    <row r="3628" spans="1:14" x14ac:dyDescent="0.35">
      <c r="A3628" t="s">
        <v>566</v>
      </c>
      <c r="B3628" t="s">
        <v>320</v>
      </c>
      <c r="C3628" t="s">
        <v>324</v>
      </c>
      <c r="D3628" t="s">
        <v>191</v>
      </c>
      <c r="E3628" t="s">
        <v>192</v>
      </c>
      <c r="G3628" t="str">
        <f>'[1]T&amp;D'!A200</f>
        <v xml:space="preserve">              PM2.5</v>
      </c>
      <c r="H3628" s="4">
        <f ca="1">M3628+K3628</f>
        <v>2.6887374075324103E-2</v>
      </c>
      <c r="I3628" t="s">
        <v>127</v>
      </c>
      <c r="M3628" s="7">
        <f ca="1">'[1]T&amp;D'!JV151</f>
        <v>2.6887374075324103E-2</v>
      </c>
      <c r="N3628" s="2"/>
    </row>
    <row r="3629" spans="1:14" x14ac:dyDescent="0.35">
      <c r="A3629" t="s">
        <v>566</v>
      </c>
      <c r="B3629" t="s">
        <v>320</v>
      </c>
      <c r="C3629" t="s">
        <v>324</v>
      </c>
      <c r="D3629" t="s">
        <v>191</v>
      </c>
      <c r="E3629" t="s">
        <v>192</v>
      </c>
      <c r="G3629" t="str">
        <f>'[1]T&amp;D'!A201</f>
        <v xml:space="preserve">              SOx</v>
      </c>
      <c r="H3629" s="4">
        <f t="shared" ca="1" si="25"/>
        <v>5.0165891002308949E-2</v>
      </c>
      <c r="I3629" t="s">
        <v>127</v>
      </c>
      <c r="M3629" s="7">
        <f ca="1">'[1]T&amp;D'!JV152</f>
        <v>5.0165891002308949E-2</v>
      </c>
      <c r="N3629" s="2"/>
    </row>
    <row r="3630" spans="1:14" x14ac:dyDescent="0.35">
      <c r="A3630" t="s">
        <v>566</v>
      </c>
      <c r="B3630" t="s">
        <v>320</v>
      </c>
      <c r="C3630" t="s">
        <v>324</v>
      </c>
      <c r="D3630" t="s">
        <v>191</v>
      </c>
      <c r="E3630" t="s">
        <v>192</v>
      </c>
      <c r="G3630" t="str">
        <f>'[1]T&amp;D'!A202</f>
        <v xml:space="preserve">              BC</v>
      </c>
      <c r="H3630" s="4">
        <f t="shared" ca="1" si="25"/>
        <v>3.0335436457737115E-3</v>
      </c>
      <c r="I3630" t="s">
        <v>127</v>
      </c>
      <c r="M3630" s="7">
        <f ca="1">'[1]T&amp;D'!JV153</f>
        <v>3.0335436457737115E-3</v>
      </c>
      <c r="N3630" s="2"/>
    </row>
    <row r="3631" spans="1:14" x14ac:dyDescent="0.35">
      <c r="A3631" t="s">
        <v>566</v>
      </c>
      <c r="B3631" t="s">
        <v>320</v>
      </c>
      <c r="C3631" t="s">
        <v>324</v>
      </c>
      <c r="D3631" t="s">
        <v>191</v>
      </c>
      <c r="E3631" t="s">
        <v>192</v>
      </c>
      <c r="G3631" t="str">
        <f>'[1]T&amp;D'!A203</f>
        <v xml:space="preserve">              OC</v>
      </c>
      <c r="H3631" s="4">
        <f t="shared" ca="1" si="25"/>
        <v>4.28000398309639E-3</v>
      </c>
      <c r="I3631" t="s">
        <v>127</v>
      </c>
      <c r="M3631" s="7">
        <f ca="1">'[1]T&amp;D'!JV154</f>
        <v>4.28000398309639E-3</v>
      </c>
      <c r="N3631" s="2"/>
    </row>
    <row r="3632" spans="1:14" x14ac:dyDescent="0.35">
      <c r="A3632" t="s">
        <v>566</v>
      </c>
      <c r="B3632" t="s">
        <v>321</v>
      </c>
      <c r="C3632" t="s">
        <v>324</v>
      </c>
      <c r="D3632" t="s">
        <v>191</v>
      </c>
      <c r="E3632" t="s">
        <v>192</v>
      </c>
      <c r="G3632" t="str">
        <f>'[1]T&amp;D'!A176</f>
        <v>Energy Consumption: Btu/mmBtu of fuel transported</v>
      </c>
      <c r="H3632" s="4"/>
      <c r="J3632" t="s">
        <v>327</v>
      </c>
      <c r="N3632" s="2"/>
    </row>
    <row r="3633" spans="1:14" x14ac:dyDescent="0.35">
      <c r="A3633" t="s">
        <v>566</v>
      </c>
      <c r="B3633" t="s">
        <v>321</v>
      </c>
      <c r="C3633" t="s">
        <v>324</v>
      </c>
      <c r="D3633" t="s">
        <v>191</v>
      </c>
      <c r="E3633" t="s">
        <v>192</v>
      </c>
      <c r="G3633" t="str">
        <f>'[1]T&amp;D'!A177</f>
        <v xml:space="preserve">           Total energy </v>
      </c>
      <c r="H3633" s="4">
        <f t="shared" ref="H3633:H3638" ca="1" si="26">M3633+K3633</f>
        <v>63946.833812178615</v>
      </c>
      <c r="I3633" t="s">
        <v>325</v>
      </c>
      <c r="M3633" s="7">
        <f ca="1">'[1]T&amp;D'!JV128</f>
        <v>63946.833812178615</v>
      </c>
      <c r="N3633" s="2"/>
    </row>
    <row r="3634" spans="1:14" x14ac:dyDescent="0.35">
      <c r="A3634" t="s">
        <v>566</v>
      </c>
      <c r="B3634" t="s">
        <v>321</v>
      </c>
      <c r="C3634" t="s">
        <v>324</v>
      </c>
      <c r="D3634" t="s">
        <v>191</v>
      </c>
      <c r="E3634" t="s">
        <v>192</v>
      </c>
      <c r="G3634" t="str">
        <f>'[1]T&amp;D'!A178</f>
        <v xml:space="preserve">           Fossil energy</v>
      </c>
      <c r="H3634" s="4">
        <f t="shared" ca="1" si="26"/>
        <v>63501.074751779503</v>
      </c>
      <c r="I3634" t="s">
        <v>325</v>
      </c>
      <c r="M3634" s="7">
        <f ca="1">'[1]T&amp;D'!JV129</f>
        <v>63501.074751779503</v>
      </c>
      <c r="N3634" s="2"/>
    </row>
    <row r="3635" spans="1:14" x14ac:dyDescent="0.35">
      <c r="A3635" t="s">
        <v>566</v>
      </c>
      <c r="B3635" t="s">
        <v>321</v>
      </c>
      <c r="C3635" t="s">
        <v>324</v>
      </c>
      <c r="D3635" t="s">
        <v>191</v>
      </c>
      <c r="E3635" t="s">
        <v>192</v>
      </c>
      <c r="G3635" t="str">
        <f>'[1]T&amp;D'!A179</f>
        <v xml:space="preserve">           Coal</v>
      </c>
      <c r="H3635" s="4">
        <f t="shared" ca="1" si="26"/>
        <v>222.60021102167647</v>
      </c>
      <c r="I3635" t="s">
        <v>325</v>
      </c>
      <c r="M3635" s="7">
        <f ca="1">'[1]T&amp;D'!JV130</f>
        <v>222.60021102167647</v>
      </c>
      <c r="N3635" s="2"/>
    </row>
    <row r="3636" spans="1:14" x14ac:dyDescent="0.35">
      <c r="A3636" t="s">
        <v>566</v>
      </c>
      <c r="B3636" t="s">
        <v>321</v>
      </c>
      <c r="C3636" t="s">
        <v>324</v>
      </c>
      <c r="D3636" t="s">
        <v>191</v>
      </c>
      <c r="E3636" t="s">
        <v>192</v>
      </c>
      <c r="G3636" t="str">
        <f>'[1]T&amp;D'!A180</f>
        <v xml:space="preserve">           Natural gas</v>
      </c>
      <c r="H3636" s="4">
        <f t="shared" ca="1" si="26"/>
        <v>6712.8935598183889</v>
      </c>
      <c r="I3636" t="s">
        <v>325</v>
      </c>
      <c r="M3636" s="7">
        <f ca="1">'[1]T&amp;D'!JV131</f>
        <v>6712.8935598183889</v>
      </c>
      <c r="N3636" s="2"/>
    </row>
    <row r="3637" spans="1:14" x14ac:dyDescent="0.35">
      <c r="A3637" t="s">
        <v>566</v>
      </c>
      <c r="B3637" t="s">
        <v>321</v>
      </c>
      <c r="C3637" t="s">
        <v>324</v>
      </c>
      <c r="D3637" t="s">
        <v>191</v>
      </c>
      <c r="E3637" t="s">
        <v>192</v>
      </c>
      <c r="G3637" t="str">
        <f>'[1]T&amp;D'!A181</f>
        <v xml:space="preserve">           Petroleum</v>
      </c>
      <c r="H3637" s="4">
        <f t="shared" ca="1" si="26"/>
        <v>56565.580980939434</v>
      </c>
      <c r="I3637" t="s">
        <v>325</v>
      </c>
      <c r="M3637" s="7">
        <f ca="1">'[1]T&amp;D'!JV132</f>
        <v>56565.580980939434</v>
      </c>
      <c r="N3637" s="2"/>
    </row>
    <row r="3638" spans="1:14" x14ac:dyDescent="0.35">
      <c r="A3638" t="s">
        <v>566</v>
      </c>
      <c r="B3638" t="s">
        <v>321</v>
      </c>
      <c r="C3638" t="s">
        <v>324</v>
      </c>
      <c r="D3638" t="s">
        <v>191</v>
      </c>
      <c r="E3638" t="s">
        <v>192</v>
      </c>
      <c r="G3638" t="str">
        <f>'[1]T&amp;D'!A182</f>
        <v>Water consumption: gallons/mmBtu of fuel transported</v>
      </c>
      <c r="H3638" s="4">
        <f t="shared" ca="1" si="26"/>
        <v>1.227877674377049</v>
      </c>
      <c r="I3638" t="s">
        <v>182</v>
      </c>
      <c r="M3638" s="7">
        <f ca="1">'[1]T&amp;D'!JV133</f>
        <v>1.227877674377049</v>
      </c>
      <c r="N3638" s="2"/>
    </row>
    <row r="3639" spans="1:14" x14ac:dyDescent="0.35">
      <c r="A3639" t="s">
        <v>566</v>
      </c>
      <c r="B3639" t="s">
        <v>321</v>
      </c>
      <c r="C3639" t="s">
        <v>324</v>
      </c>
      <c r="D3639" t="s">
        <v>191</v>
      </c>
      <c r="E3639" t="s">
        <v>192</v>
      </c>
      <c r="G3639" t="str">
        <f>'[1]T&amp;D'!A183</f>
        <v>Total Emissions: grams/mmBtu fuel transported</v>
      </c>
      <c r="H3639" s="4"/>
      <c r="M3639" s="7">
        <f>'[1]T&amp;D'!JV134</f>
        <v>0</v>
      </c>
      <c r="N3639" s="2"/>
    </row>
    <row r="3640" spans="1:14" x14ac:dyDescent="0.35">
      <c r="A3640" t="s">
        <v>566</v>
      </c>
      <c r="B3640" t="s">
        <v>321</v>
      </c>
      <c r="C3640" t="s">
        <v>324</v>
      </c>
      <c r="D3640" t="s">
        <v>191</v>
      </c>
      <c r="E3640" t="s">
        <v>192</v>
      </c>
      <c r="G3640" t="str">
        <f>'[1]T&amp;D'!A184</f>
        <v xml:space="preserve">              VOC</v>
      </c>
      <c r="H3640" s="4">
        <f t="shared" ref="H3640:H3650" ca="1" si="27">M3640+K3640</f>
        <v>0.83727410104277122</v>
      </c>
      <c r="I3640" t="s">
        <v>127</v>
      </c>
      <c r="M3640" s="7">
        <f ca="1">'[1]T&amp;D'!JV135</f>
        <v>0.83727410104277122</v>
      </c>
      <c r="N3640" s="2"/>
    </row>
    <row r="3641" spans="1:14" x14ac:dyDescent="0.35">
      <c r="A3641" t="s">
        <v>566</v>
      </c>
      <c r="B3641" t="s">
        <v>321</v>
      </c>
      <c r="C3641" t="s">
        <v>324</v>
      </c>
      <c r="D3641" t="s">
        <v>191</v>
      </c>
      <c r="E3641" t="s">
        <v>192</v>
      </c>
      <c r="G3641" t="str">
        <f>'[1]T&amp;D'!A185</f>
        <v xml:space="preserve">              CO</v>
      </c>
      <c r="H3641" s="4">
        <f t="shared" ca="1" si="27"/>
        <v>14.37475936043843</v>
      </c>
      <c r="I3641" t="s">
        <v>127</v>
      </c>
      <c r="M3641" s="7">
        <f ca="1">'[1]T&amp;D'!JV136</f>
        <v>14.37475936043843</v>
      </c>
      <c r="N3641" s="2"/>
    </row>
    <row r="3642" spans="1:14" x14ac:dyDescent="0.35">
      <c r="A3642" t="s">
        <v>566</v>
      </c>
      <c r="B3642" t="s">
        <v>321</v>
      </c>
      <c r="C3642" t="s">
        <v>324</v>
      </c>
      <c r="D3642" t="s">
        <v>191</v>
      </c>
      <c r="E3642" t="s">
        <v>192</v>
      </c>
      <c r="G3642" t="str">
        <f>'[1]T&amp;D'!A186</f>
        <v xml:space="preserve">              NOx</v>
      </c>
      <c r="H3642" s="4">
        <f t="shared" ca="1" si="27"/>
        <v>9.2934070037711844</v>
      </c>
      <c r="I3642" t="s">
        <v>127</v>
      </c>
      <c r="M3642" s="7">
        <f ca="1">'[1]T&amp;D'!JV137</f>
        <v>9.2934070037711844</v>
      </c>
      <c r="N3642" s="2"/>
    </row>
    <row r="3643" spans="1:14" x14ac:dyDescent="0.35">
      <c r="A3643" t="s">
        <v>566</v>
      </c>
      <c r="B3643" t="s">
        <v>321</v>
      </c>
      <c r="C3643" t="s">
        <v>324</v>
      </c>
      <c r="D3643" t="s">
        <v>191</v>
      </c>
      <c r="E3643" t="s">
        <v>192</v>
      </c>
      <c r="G3643" t="str">
        <f>'[1]T&amp;D'!A187</f>
        <v xml:space="preserve">              PM10</v>
      </c>
      <c r="H3643" s="4">
        <f t="shared" ca="1" si="27"/>
        <v>0.58979606074213009</v>
      </c>
      <c r="I3643" t="s">
        <v>127</v>
      </c>
      <c r="M3643" s="7">
        <f ca="1">'[1]T&amp;D'!JV138</f>
        <v>0.58979606074213009</v>
      </c>
      <c r="N3643" s="2"/>
    </row>
    <row r="3644" spans="1:14" x14ac:dyDescent="0.35">
      <c r="A3644" t="s">
        <v>566</v>
      </c>
      <c r="B3644" t="s">
        <v>321</v>
      </c>
      <c r="C3644" t="s">
        <v>324</v>
      </c>
      <c r="D3644" t="s">
        <v>191</v>
      </c>
      <c r="E3644" t="s">
        <v>192</v>
      </c>
      <c r="G3644" t="str">
        <f>'[1]T&amp;D'!A188</f>
        <v xml:space="preserve">              PM2.5</v>
      </c>
      <c r="H3644" s="4">
        <f t="shared" ca="1" si="27"/>
        <v>0.14514345921330579</v>
      </c>
      <c r="I3644" t="s">
        <v>127</v>
      </c>
      <c r="M3644" s="7">
        <f ca="1">'[1]T&amp;D'!JV139</f>
        <v>0.14514345921330579</v>
      </c>
      <c r="N3644" s="2"/>
    </row>
    <row r="3645" spans="1:14" x14ac:dyDescent="0.35">
      <c r="A3645" t="s">
        <v>566</v>
      </c>
      <c r="B3645" t="s">
        <v>321</v>
      </c>
      <c r="C3645" t="s">
        <v>324</v>
      </c>
      <c r="D3645" t="s">
        <v>191</v>
      </c>
      <c r="E3645" t="s">
        <v>192</v>
      </c>
      <c r="G3645" t="str">
        <f>'[1]T&amp;D'!A189</f>
        <v xml:space="preserve">              SOx</v>
      </c>
      <c r="H3645" s="4">
        <f t="shared" ca="1" si="27"/>
        <v>0.28605856371469146</v>
      </c>
      <c r="I3645" t="s">
        <v>127</v>
      </c>
      <c r="M3645" s="7">
        <f ca="1">'[1]T&amp;D'!JV140</f>
        <v>0.28605856371469146</v>
      </c>
      <c r="N3645" s="2"/>
    </row>
    <row r="3646" spans="1:14" x14ac:dyDescent="0.35">
      <c r="A3646" t="s">
        <v>566</v>
      </c>
      <c r="B3646" t="s">
        <v>321</v>
      </c>
      <c r="C3646" t="s">
        <v>324</v>
      </c>
      <c r="D3646" t="s">
        <v>191</v>
      </c>
      <c r="E3646" t="s">
        <v>192</v>
      </c>
      <c r="G3646" t="str">
        <f>'[1]T&amp;D'!A190</f>
        <v xml:space="preserve">              BC</v>
      </c>
      <c r="H3646" s="4">
        <f t="shared" ca="1" si="27"/>
        <v>1.1735177241757185E-2</v>
      </c>
      <c r="I3646" t="s">
        <v>127</v>
      </c>
      <c r="M3646" s="7">
        <f ca="1">'[1]T&amp;D'!JV141</f>
        <v>1.1735177241757185E-2</v>
      </c>
      <c r="N3646" s="2"/>
    </row>
    <row r="3647" spans="1:14" x14ac:dyDescent="0.35">
      <c r="A3647" t="s">
        <v>566</v>
      </c>
      <c r="B3647" t="s">
        <v>321</v>
      </c>
      <c r="C3647" t="s">
        <v>324</v>
      </c>
      <c r="D3647" t="s">
        <v>191</v>
      </c>
      <c r="E3647" t="s">
        <v>192</v>
      </c>
      <c r="G3647" t="str">
        <f>'[1]T&amp;D'!A191</f>
        <v xml:space="preserve">              OC</v>
      </c>
      <c r="H3647" s="4">
        <f t="shared" ca="1" si="27"/>
        <v>2.0957118959208574E-2</v>
      </c>
      <c r="I3647" t="s">
        <v>127</v>
      </c>
      <c r="M3647" s="7">
        <f ca="1">'[1]T&amp;D'!JV142</f>
        <v>2.0957118959208574E-2</v>
      </c>
      <c r="N3647" s="2"/>
    </row>
    <row r="3648" spans="1:14" x14ac:dyDescent="0.35">
      <c r="A3648" t="s">
        <v>566</v>
      </c>
      <c r="B3648" t="s">
        <v>321</v>
      </c>
      <c r="C3648" t="s">
        <v>324</v>
      </c>
      <c r="D3648" t="s">
        <v>191</v>
      </c>
      <c r="E3648" t="s">
        <v>192</v>
      </c>
      <c r="G3648" t="str">
        <f>'[1]T&amp;D'!A192</f>
        <v xml:space="preserve">              CH4</v>
      </c>
      <c r="H3648" s="4">
        <f t="shared" ca="1" si="27"/>
        <v>6.0714435303399563</v>
      </c>
      <c r="I3648" t="s">
        <v>127</v>
      </c>
      <c r="M3648" s="7">
        <f ca="1">'[1]T&amp;D'!JV143</f>
        <v>6.0714435303399563</v>
      </c>
      <c r="N3648" s="2"/>
    </row>
    <row r="3649" spans="1:14" x14ac:dyDescent="0.35">
      <c r="A3649" t="s">
        <v>566</v>
      </c>
      <c r="B3649" t="s">
        <v>321</v>
      </c>
      <c r="C3649" t="s">
        <v>324</v>
      </c>
      <c r="D3649" t="s">
        <v>191</v>
      </c>
      <c r="E3649" t="s">
        <v>192</v>
      </c>
      <c r="G3649" t="str">
        <f>'[1]T&amp;D'!A193</f>
        <v xml:space="preserve">              N2O</v>
      </c>
      <c r="H3649" s="4">
        <f t="shared" ca="1" si="27"/>
        <v>2.2456036853327813E-2</v>
      </c>
      <c r="I3649" t="s">
        <v>127</v>
      </c>
      <c r="M3649" s="7">
        <f ca="1">'[1]T&amp;D'!JV144</f>
        <v>2.2456036853327813E-2</v>
      </c>
      <c r="N3649" s="2"/>
    </row>
    <row r="3650" spans="1:14" x14ac:dyDescent="0.35">
      <c r="A3650" t="s">
        <v>566</v>
      </c>
      <c r="B3650" t="s">
        <v>321</v>
      </c>
      <c r="C3650" t="s">
        <v>324</v>
      </c>
      <c r="D3650" t="s">
        <v>191</v>
      </c>
      <c r="E3650" t="s">
        <v>192</v>
      </c>
      <c r="G3650" t="str">
        <f>'[1]T&amp;D'!A194</f>
        <v xml:space="preserve">              CO2</v>
      </c>
      <c r="H3650" s="4">
        <f ca="1">M3650+K3650</f>
        <v>-153979.32977094152</v>
      </c>
      <c r="I3650" t="s">
        <v>127</v>
      </c>
      <c r="K3650" s="8">
        <f>(-175.12)/0.00110231131</f>
        <v>-158866.19180202371</v>
      </c>
      <c r="M3650" s="7">
        <f ca="1">'[1]T&amp;D'!JV145</f>
        <v>4886.862031082198</v>
      </c>
      <c r="N3650" s="2"/>
    </row>
    <row r="3651" spans="1:14" x14ac:dyDescent="0.35">
      <c r="A3651" t="s">
        <v>566</v>
      </c>
      <c r="B3651" t="s">
        <v>321</v>
      </c>
      <c r="C3651" t="s">
        <v>324</v>
      </c>
      <c r="D3651" t="s">
        <v>191</v>
      </c>
      <c r="E3651" t="s">
        <v>192</v>
      </c>
      <c r="G3651" t="str">
        <f>'[1]T&amp;D'!A195</f>
        <v>Urban Emissions: grams/mmBtu of fuel transported</v>
      </c>
      <c r="H3651" s="4"/>
      <c r="M3651" s="7">
        <f>'[1]T&amp;D'!JV146</f>
        <v>0</v>
      </c>
      <c r="N3651" s="2"/>
    </row>
    <row r="3652" spans="1:14" x14ac:dyDescent="0.35">
      <c r="A3652" t="s">
        <v>566</v>
      </c>
      <c r="B3652" t="s">
        <v>321</v>
      </c>
      <c r="C3652" t="s">
        <v>324</v>
      </c>
      <c r="D3652" t="s">
        <v>191</v>
      </c>
      <c r="E3652" t="s">
        <v>192</v>
      </c>
      <c r="G3652" t="str">
        <f>'[1]T&amp;D'!A196</f>
        <v xml:space="preserve">              VOC</v>
      </c>
      <c r="H3652" s="4">
        <f ca="1">M3652+K3650</f>
        <v>-158866.02050206668</v>
      </c>
      <c r="I3652" t="s">
        <v>127</v>
      </c>
      <c r="M3652" s="7">
        <f ca="1">'[1]T&amp;D'!JV147</f>
        <v>0.17129995702123721</v>
      </c>
      <c r="N3652" s="2"/>
    </row>
    <row r="3653" spans="1:14" x14ac:dyDescent="0.35">
      <c r="A3653" t="s">
        <v>566</v>
      </c>
      <c r="B3653" t="s">
        <v>321</v>
      </c>
      <c r="C3653" t="s">
        <v>324</v>
      </c>
      <c r="D3653" t="s">
        <v>191</v>
      </c>
      <c r="E3653" t="s">
        <v>192</v>
      </c>
      <c r="G3653" t="str">
        <f>'[1]T&amp;D'!A197</f>
        <v xml:space="preserve">              CO</v>
      </c>
      <c r="H3653" s="4">
        <f t="shared" ref="H3653:H3659" ca="1" si="28">M3653+K3653</f>
        <v>0.78449810378250406</v>
      </c>
      <c r="I3653" t="s">
        <v>127</v>
      </c>
      <c r="M3653" s="7">
        <f ca="1">'[1]T&amp;D'!JV148</f>
        <v>0.78449810378250406</v>
      </c>
      <c r="N3653" s="2"/>
    </row>
    <row r="3654" spans="1:14" x14ac:dyDescent="0.35">
      <c r="A3654" t="s">
        <v>566</v>
      </c>
      <c r="B3654" t="s">
        <v>321</v>
      </c>
      <c r="C3654" t="s">
        <v>324</v>
      </c>
      <c r="D3654" t="s">
        <v>191</v>
      </c>
      <c r="E3654" t="s">
        <v>192</v>
      </c>
      <c r="G3654" t="str">
        <f>'[1]T&amp;D'!A198</f>
        <v xml:space="preserve">              NOx</v>
      </c>
      <c r="H3654" s="4">
        <f t="shared" ca="1" si="28"/>
        <v>0.56392533059860384</v>
      </c>
      <c r="I3654" t="s">
        <v>127</v>
      </c>
      <c r="M3654" s="7">
        <f ca="1">'[1]T&amp;D'!JV149</f>
        <v>0.56392533059860384</v>
      </c>
      <c r="N3654" s="2"/>
    </row>
    <row r="3655" spans="1:14" x14ac:dyDescent="0.35">
      <c r="A3655" t="s">
        <v>566</v>
      </c>
      <c r="B3655" t="s">
        <v>321</v>
      </c>
      <c r="C3655" t="s">
        <v>324</v>
      </c>
      <c r="D3655" t="s">
        <v>191</v>
      </c>
      <c r="E3655" t="s">
        <v>192</v>
      </c>
      <c r="G3655" t="str">
        <f>'[1]T&amp;D'!A199</f>
        <v xml:space="preserve">              PM10</v>
      </c>
      <c r="H3655" s="4">
        <f t="shared" ca="1" si="28"/>
        <v>5.2309852369413198E-2</v>
      </c>
      <c r="I3655" t="s">
        <v>127</v>
      </c>
      <c r="M3655" s="7">
        <f ca="1">'[1]T&amp;D'!JV150</f>
        <v>5.2309852369413198E-2</v>
      </c>
      <c r="N3655" s="2"/>
    </row>
    <row r="3656" spans="1:14" x14ac:dyDescent="0.35">
      <c r="A3656" t="s">
        <v>566</v>
      </c>
      <c r="B3656" t="s">
        <v>321</v>
      </c>
      <c r="C3656" t="s">
        <v>324</v>
      </c>
      <c r="D3656" t="s">
        <v>191</v>
      </c>
      <c r="E3656" t="s">
        <v>192</v>
      </c>
      <c r="G3656" t="str">
        <f>'[1]T&amp;D'!A200</f>
        <v xml:space="preserve">              PM2.5</v>
      </c>
      <c r="H3656" s="4">
        <f t="shared" ca="1" si="28"/>
        <v>2.6887374075324103E-2</v>
      </c>
      <c r="I3656" t="s">
        <v>127</v>
      </c>
      <c r="M3656" s="7">
        <f ca="1">'[1]T&amp;D'!JV151</f>
        <v>2.6887374075324103E-2</v>
      </c>
      <c r="N3656" s="2"/>
    </row>
    <row r="3657" spans="1:14" x14ac:dyDescent="0.35">
      <c r="A3657" t="s">
        <v>566</v>
      </c>
      <c r="B3657" t="s">
        <v>321</v>
      </c>
      <c r="C3657" t="s">
        <v>324</v>
      </c>
      <c r="D3657" t="s">
        <v>191</v>
      </c>
      <c r="E3657" t="s">
        <v>192</v>
      </c>
      <c r="G3657" t="str">
        <f>'[1]T&amp;D'!A201</f>
        <v xml:space="preserve">              SOx</v>
      </c>
      <c r="H3657" s="4">
        <f t="shared" ca="1" si="28"/>
        <v>5.0165891002308949E-2</v>
      </c>
      <c r="I3657" t="s">
        <v>127</v>
      </c>
      <c r="M3657" s="7">
        <f ca="1">'[1]T&amp;D'!JV152</f>
        <v>5.0165891002308949E-2</v>
      </c>
      <c r="N3657" s="2"/>
    </row>
    <row r="3658" spans="1:14" x14ac:dyDescent="0.35">
      <c r="A3658" t="s">
        <v>566</v>
      </c>
      <c r="B3658" t="s">
        <v>321</v>
      </c>
      <c r="C3658" t="s">
        <v>324</v>
      </c>
      <c r="D3658" t="s">
        <v>191</v>
      </c>
      <c r="E3658" t="s">
        <v>192</v>
      </c>
      <c r="G3658" t="str">
        <f>'[1]T&amp;D'!A202</f>
        <v xml:space="preserve">              BC</v>
      </c>
      <c r="H3658" s="4">
        <f t="shared" ca="1" si="28"/>
        <v>3.0335436457737115E-3</v>
      </c>
      <c r="I3658" t="s">
        <v>127</v>
      </c>
      <c r="M3658" s="7">
        <f ca="1">'[1]T&amp;D'!JV153</f>
        <v>3.0335436457737115E-3</v>
      </c>
      <c r="N3658" s="2"/>
    </row>
    <row r="3659" spans="1:14" x14ac:dyDescent="0.35">
      <c r="A3659" t="s">
        <v>566</v>
      </c>
      <c r="B3659" t="s">
        <v>321</v>
      </c>
      <c r="C3659" t="s">
        <v>324</v>
      </c>
      <c r="D3659" t="s">
        <v>191</v>
      </c>
      <c r="E3659" t="s">
        <v>192</v>
      </c>
      <c r="G3659" t="str">
        <f>'[1]T&amp;D'!A203</f>
        <v xml:space="preserve">              OC</v>
      </c>
      <c r="H3659" s="4">
        <f t="shared" ca="1" si="28"/>
        <v>4.28000398309639E-3</v>
      </c>
      <c r="I3659" t="s">
        <v>127</v>
      </c>
      <c r="M3659" s="7">
        <f ca="1">'[1]T&amp;D'!JV154</f>
        <v>4.28000398309639E-3</v>
      </c>
      <c r="N3659" s="2"/>
    </row>
    <row r="3660" spans="1:14" x14ac:dyDescent="0.35">
      <c r="A3660" t="s">
        <v>566</v>
      </c>
      <c r="B3660" t="s">
        <v>321</v>
      </c>
      <c r="C3660" t="s">
        <v>324</v>
      </c>
      <c r="D3660" t="s">
        <v>191</v>
      </c>
      <c r="E3660" t="s">
        <v>192</v>
      </c>
      <c r="G3660" t="str">
        <f>'[1]T&amp;D'!A176</f>
        <v>Energy Consumption: Btu/mmBtu of fuel transported</v>
      </c>
      <c r="H3660" s="4"/>
      <c r="J3660" t="s">
        <v>327</v>
      </c>
      <c r="N3660" s="2"/>
    </row>
    <row r="3661" spans="1:14" x14ac:dyDescent="0.35">
      <c r="A3661" t="s">
        <v>566</v>
      </c>
      <c r="B3661" t="s">
        <v>321</v>
      </c>
      <c r="C3661" t="s">
        <v>324</v>
      </c>
      <c r="D3661" t="s">
        <v>191</v>
      </c>
      <c r="E3661" t="s">
        <v>192</v>
      </c>
      <c r="G3661" t="str">
        <f>'[1]T&amp;D'!A177</f>
        <v xml:space="preserve">           Total energy </v>
      </c>
      <c r="H3661" s="4">
        <f t="shared" ref="H3661:H3666" ca="1" si="29">M3661+K3661</f>
        <v>63946.833812178615</v>
      </c>
      <c r="I3661" t="s">
        <v>325</v>
      </c>
      <c r="M3661" s="7">
        <f ca="1">'[1]T&amp;D'!JV128</f>
        <v>63946.833812178615</v>
      </c>
      <c r="N3661" s="2"/>
    </row>
    <row r="3662" spans="1:14" x14ac:dyDescent="0.35">
      <c r="A3662" t="s">
        <v>566</v>
      </c>
      <c r="B3662" t="s">
        <v>322</v>
      </c>
      <c r="C3662" t="s">
        <v>326</v>
      </c>
      <c r="D3662" t="s">
        <v>191</v>
      </c>
      <c r="E3662" t="s">
        <v>192</v>
      </c>
      <c r="G3662" t="str">
        <f>'[1]T&amp;D'!A178</f>
        <v xml:space="preserve">           Fossil energy</v>
      </c>
      <c r="H3662" s="4">
        <f t="shared" ca="1" si="29"/>
        <v>63501.074751779503</v>
      </c>
      <c r="I3662" t="s">
        <v>325</v>
      </c>
      <c r="M3662" s="7">
        <f ca="1">'[1]T&amp;D'!JV129</f>
        <v>63501.074751779503</v>
      </c>
      <c r="N3662" s="2"/>
    </row>
    <row r="3663" spans="1:14" x14ac:dyDescent="0.35">
      <c r="A3663" t="s">
        <v>566</v>
      </c>
      <c r="B3663" t="s">
        <v>322</v>
      </c>
      <c r="C3663" t="s">
        <v>326</v>
      </c>
      <c r="D3663" t="s">
        <v>191</v>
      </c>
      <c r="E3663" t="s">
        <v>192</v>
      </c>
      <c r="G3663" t="str">
        <f>'[1]T&amp;D'!A179</f>
        <v xml:space="preserve">           Coal</v>
      </c>
      <c r="H3663" s="4">
        <f t="shared" ca="1" si="29"/>
        <v>222.60021102167647</v>
      </c>
      <c r="I3663" t="s">
        <v>325</v>
      </c>
      <c r="M3663" s="7">
        <f ca="1">'[1]T&amp;D'!JV130</f>
        <v>222.60021102167647</v>
      </c>
      <c r="N3663" s="2"/>
    </row>
    <row r="3664" spans="1:14" x14ac:dyDescent="0.35">
      <c r="A3664" t="s">
        <v>566</v>
      </c>
      <c r="B3664" t="s">
        <v>322</v>
      </c>
      <c r="C3664" t="s">
        <v>326</v>
      </c>
      <c r="D3664" t="s">
        <v>191</v>
      </c>
      <c r="E3664" t="s">
        <v>192</v>
      </c>
      <c r="G3664" t="str">
        <f>'[1]T&amp;D'!A180</f>
        <v xml:space="preserve">           Natural gas</v>
      </c>
      <c r="H3664" s="4">
        <f t="shared" ca="1" si="29"/>
        <v>6712.8935598183889</v>
      </c>
      <c r="I3664" t="s">
        <v>325</v>
      </c>
      <c r="M3664" s="7">
        <f ca="1">'[1]T&amp;D'!JV131</f>
        <v>6712.8935598183889</v>
      </c>
      <c r="N3664" s="2"/>
    </row>
    <row r="3665" spans="1:14" x14ac:dyDescent="0.35">
      <c r="A3665" t="s">
        <v>566</v>
      </c>
      <c r="B3665" t="s">
        <v>322</v>
      </c>
      <c r="C3665" t="s">
        <v>326</v>
      </c>
      <c r="D3665" t="s">
        <v>191</v>
      </c>
      <c r="E3665" t="s">
        <v>192</v>
      </c>
      <c r="G3665" t="str">
        <f>'[1]T&amp;D'!A181</f>
        <v xml:space="preserve">           Petroleum</v>
      </c>
      <c r="H3665" s="4">
        <f t="shared" ca="1" si="29"/>
        <v>56565.580980939434</v>
      </c>
      <c r="I3665" t="s">
        <v>325</v>
      </c>
      <c r="M3665" s="7">
        <f ca="1">'[1]T&amp;D'!JV132</f>
        <v>56565.580980939434</v>
      </c>
      <c r="N3665" s="2"/>
    </row>
    <row r="3666" spans="1:14" x14ac:dyDescent="0.35">
      <c r="A3666" t="s">
        <v>566</v>
      </c>
      <c r="B3666" t="s">
        <v>322</v>
      </c>
      <c r="C3666" t="s">
        <v>326</v>
      </c>
      <c r="D3666" t="s">
        <v>191</v>
      </c>
      <c r="E3666" t="s">
        <v>192</v>
      </c>
      <c r="G3666" t="str">
        <f>'[1]T&amp;D'!A182</f>
        <v>Water consumption: gallons/mmBtu of fuel transported</v>
      </c>
      <c r="H3666" s="4">
        <f t="shared" ca="1" si="29"/>
        <v>1.227877674377049</v>
      </c>
      <c r="I3666" t="s">
        <v>182</v>
      </c>
      <c r="M3666" s="7">
        <f ca="1">'[1]T&amp;D'!JV133</f>
        <v>1.227877674377049</v>
      </c>
      <c r="N3666" s="2"/>
    </row>
    <row r="3667" spans="1:14" x14ac:dyDescent="0.35">
      <c r="A3667" t="s">
        <v>566</v>
      </c>
      <c r="B3667" t="s">
        <v>322</v>
      </c>
      <c r="C3667" t="s">
        <v>326</v>
      </c>
      <c r="D3667" t="s">
        <v>191</v>
      </c>
      <c r="E3667" t="s">
        <v>192</v>
      </c>
      <c r="G3667" t="str">
        <f>'[1]T&amp;D'!A183</f>
        <v>Total Emissions: grams/mmBtu fuel transported</v>
      </c>
      <c r="H3667" s="4"/>
      <c r="M3667" s="7">
        <f>'[1]T&amp;D'!JV134</f>
        <v>0</v>
      </c>
      <c r="N3667" s="2"/>
    </row>
    <row r="3668" spans="1:14" x14ac:dyDescent="0.35">
      <c r="A3668" t="s">
        <v>566</v>
      </c>
      <c r="B3668" t="s">
        <v>322</v>
      </c>
      <c r="C3668" t="s">
        <v>326</v>
      </c>
      <c r="D3668" t="s">
        <v>191</v>
      </c>
      <c r="E3668" t="s">
        <v>192</v>
      </c>
      <c r="G3668" t="str">
        <f>'[1]T&amp;D'!A184</f>
        <v xml:space="preserve">              VOC</v>
      </c>
      <c r="H3668" s="4">
        <f t="shared" ref="H3668:H3678" ca="1" si="30">M3668+K3668</f>
        <v>0.83727410104277122</v>
      </c>
      <c r="I3668" t="s">
        <v>127</v>
      </c>
      <c r="M3668" s="7">
        <f ca="1">'[1]T&amp;D'!JV135</f>
        <v>0.83727410104277122</v>
      </c>
      <c r="N3668" s="2"/>
    </row>
    <row r="3669" spans="1:14" x14ac:dyDescent="0.35">
      <c r="A3669" t="s">
        <v>566</v>
      </c>
      <c r="B3669" t="s">
        <v>322</v>
      </c>
      <c r="C3669" t="s">
        <v>326</v>
      </c>
      <c r="D3669" t="s">
        <v>191</v>
      </c>
      <c r="E3669" t="s">
        <v>192</v>
      </c>
      <c r="G3669" t="str">
        <f>'[1]T&amp;D'!A185</f>
        <v xml:space="preserve">              CO</v>
      </c>
      <c r="H3669" s="4">
        <f t="shared" ca="1" si="30"/>
        <v>14.37475936043843</v>
      </c>
      <c r="I3669" t="s">
        <v>127</v>
      </c>
      <c r="M3669" s="7">
        <f ca="1">'[1]T&amp;D'!JV136</f>
        <v>14.37475936043843</v>
      </c>
      <c r="N3669" s="2"/>
    </row>
    <row r="3670" spans="1:14" x14ac:dyDescent="0.35">
      <c r="A3670" t="s">
        <v>566</v>
      </c>
      <c r="B3670" t="s">
        <v>322</v>
      </c>
      <c r="C3670" t="s">
        <v>326</v>
      </c>
      <c r="D3670" t="s">
        <v>191</v>
      </c>
      <c r="E3670" t="s">
        <v>192</v>
      </c>
      <c r="G3670" t="str">
        <f>'[1]T&amp;D'!A186</f>
        <v xml:space="preserve">              NOx</v>
      </c>
      <c r="H3670" s="4">
        <f t="shared" ca="1" si="30"/>
        <v>9.2934070037711844</v>
      </c>
      <c r="I3670" t="s">
        <v>127</v>
      </c>
      <c r="M3670" s="7">
        <f ca="1">'[1]T&amp;D'!JV137</f>
        <v>9.2934070037711844</v>
      </c>
      <c r="N3670" s="2"/>
    </row>
    <row r="3671" spans="1:14" x14ac:dyDescent="0.35">
      <c r="A3671" t="s">
        <v>566</v>
      </c>
      <c r="B3671" t="s">
        <v>322</v>
      </c>
      <c r="C3671" t="s">
        <v>326</v>
      </c>
      <c r="D3671" t="s">
        <v>191</v>
      </c>
      <c r="E3671" t="s">
        <v>192</v>
      </c>
      <c r="G3671" t="str">
        <f>'[1]T&amp;D'!A187</f>
        <v xml:space="preserve">              PM10</v>
      </c>
      <c r="H3671" s="4">
        <f t="shared" ca="1" si="30"/>
        <v>0.58979606074213009</v>
      </c>
      <c r="I3671" t="s">
        <v>127</v>
      </c>
      <c r="M3671" s="7">
        <f ca="1">'[1]T&amp;D'!JV138</f>
        <v>0.58979606074213009</v>
      </c>
      <c r="N3671" s="2"/>
    </row>
    <row r="3672" spans="1:14" x14ac:dyDescent="0.35">
      <c r="A3672" t="s">
        <v>566</v>
      </c>
      <c r="B3672" t="s">
        <v>322</v>
      </c>
      <c r="C3672" t="s">
        <v>326</v>
      </c>
      <c r="D3672" t="s">
        <v>191</v>
      </c>
      <c r="E3672" t="s">
        <v>192</v>
      </c>
      <c r="G3672" t="str">
        <f>'[1]T&amp;D'!A188</f>
        <v xml:space="preserve">              PM2.5</v>
      </c>
      <c r="H3672" s="4">
        <f t="shared" ca="1" si="30"/>
        <v>0.14514345921330579</v>
      </c>
      <c r="I3672" t="s">
        <v>127</v>
      </c>
      <c r="M3672" s="7">
        <f ca="1">'[1]T&amp;D'!JV139</f>
        <v>0.14514345921330579</v>
      </c>
      <c r="N3672" s="2"/>
    </row>
    <row r="3673" spans="1:14" x14ac:dyDescent="0.35">
      <c r="A3673" t="s">
        <v>566</v>
      </c>
      <c r="B3673" t="s">
        <v>322</v>
      </c>
      <c r="C3673" t="s">
        <v>326</v>
      </c>
      <c r="D3673" t="s">
        <v>191</v>
      </c>
      <c r="E3673" t="s">
        <v>192</v>
      </c>
      <c r="G3673" t="str">
        <f>'[1]T&amp;D'!A189</f>
        <v xml:space="preserve">              SOx</v>
      </c>
      <c r="H3673" s="4">
        <f t="shared" ca="1" si="30"/>
        <v>0.28605856371469146</v>
      </c>
      <c r="I3673" t="s">
        <v>127</v>
      </c>
      <c r="M3673" s="7">
        <f ca="1">'[1]T&amp;D'!JV140</f>
        <v>0.28605856371469146</v>
      </c>
      <c r="N3673" s="2"/>
    </row>
    <row r="3674" spans="1:14" x14ac:dyDescent="0.35">
      <c r="A3674" t="s">
        <v>566</v>
      </c>
      <c r="B3674" t="s">
        <v>322</v>
      </c>
      <c r="C3674" t="s">
        <v>326</v>
      </c>
      <c r="D3674" t="s">
        <v>191</v>
      </c>
      <c r="E3674" t="s">
        <v>192</v>
      </c>
      <c r="G3674" t="str">
        <f>'[1]T&amp;D'!A190</f>
        <v xml:space="preserve">              BC</v>
      </c>
      <c r="H3674" s="4">
        <f t="shared" ca="1" si="30"/>
        <v>1.1735177241757185E-2</v>
      </c>
      <c r="I3674" t="s">
        <v>127</v>
      </c>
      <c r="M3674" s="7">
        <f ca="1">'[1]T&amp;D'!JV141</f>
        <v>1.1735177241757185E-2</v>
      </c>
      <c r="N3674" s="2"/>
    </row>
    <row r="3675" spans="1:14" x14ac:dyDescent="0.35">
      <c r="A3675" t="s">
        <v>566</v>
      </c>
      <c r="B3675" t="s">
        <v>322</v>
      </c>
      <c r="C3675" t="s">
        <v>326</v>
      </c>
      <c r="D3675" t="s">
        <v>191</v>
      </c>
      <c r="E3675" t="s">
        <v>192</v>
      </c>
      <c r="G3675" t="str">
        <f>'[1]T&amp;D'!A191</f>
        <v xml:space="preserve">              OC</v>
      </c>
      <c r="H3675" s="4">
        <f t="shared" ca="1" si="30"/>
        <v>2.0957118959208574E-2</v>
      </c>
      <c r="I3675" t="s">
        <v>127</v>
      </c>
      <c r="M3675" s="7">
        <f ca="1">'[1]T&amp;D'!JV142</f>
        <v>2.0957118959208574E-2</v>
      </c>
      <c r="N3675" s="2"/>
    </row>
    <row r="3676" spans="1:14" x14ac:dyDescent="0.35">
      <c r="A3676" t="s">
        <v>566</v>
      </c>
      <c r="B3676" t="s">
        <v>322</v>
      </c>
      <c r="C3676" t="s">
        <v>326</v>
      </c>
      <c r="D3676" t="s">
        <v>191</v>
      </c>
      <c r="E3676" t="s">
        <v>192</v>
      </c>
      <c r="G3676" t="str">
        <f>'[1]T&amp;D'!A192</f>
        <v xml:space="preserve">              CH4</v>
      </c>
      <c r="H3676" s="4">
        <f t="shared" ca="1" si="30"/>
        <v>6.0714435303399563</v>
      </c>
      <c r="I3676" t="s">
        <v>127</v>
      </c>
      <c r="M3676" s="7">
        <f ca="1">'[1]T&amp;D'!JV143</f>
        <v>6.0714435303399563</v>
      </c>
      <c r="N3676" s="2"/>
    </row>
    <row r="3677" spans="1:14" x14ac:dyDescent="0.35">
      <c r="A3677" t="s">
        <v>566</v>
      </c>
      <c r="B3677" t="s">
        <v>322</v>
      </c>
      <c r="C3677" t="s">
        <v>326</v>
      </c>
      <c r="D3677" t="s">
        <v>191</v>
      </c>
      <c r="E3677" t="s">
        <v>192</v>
      </c>
      <c r="G3677" t="str">
        <f>'[1]T&amp;D'!A193</f>
        <v xml:space="preserve">              N2O</v>
      </c>
      <c r="H3677" s="4">
        <f t="shared" ca="1" si="30"/>
        <v>2.2456036853327813E-2</v>
      </c>
      <c r="I3677" t="s">
        <v>127</v>
      </c>
      <c r="M3677" s="7">
        <f ca="1">'[1]T&amp;D'!JV144</f>
        <v>2.2456036853327813E-2</v>
      </c>
      <c r="N3677" s="2"/>
    </row>
    <row r="3678" spans="1:14" x14ac:dyDescent="0.35">
      <c r="A3678" t="s">
        <v>566</v>
      </c>
      <c r="B3678" t="s">
        <v>322</v>
      </c>
      <c r="C3678" t="s">
        <v>326</v>
      </c>
      <c r="D3678" t="s">
        <v>191</v>
      </c>
      <c r="E3678" t="s">
        <v>192</v>
      </c>
      <c r="G3678" t="str">
        <f>'[1]T&amp;D'!A194</f>
        <v xml:space="preserve">              CO2</v>
      </c>
      <c r="H3678" s="4">
        <f t="shared" ca="1" si="30"/>
        <v>-303798.16815335816</v>
      </c>
      <c r="I3678" t="s">
        <v>127</v>
      </c>
      <c r="K3678" s="8">
        <f>(-340.267)/0.00110231131</f>
        <v>-308685.03018444037</v>
      </c>
      <c r="M3678" s="7">
        <f ca="1">'[1]T&amp;D'!JV145</f>
        <v>4886.862031082198</v>
      </c>
      <c r="N3678" s="2"/>
    </row>
    <row r="3679" spans="1:14" x14ac:dyDescent="0.35">
      <c r="A3679" t="s">
        <v>566</v>
      </c>
      <c r="B3679" t="s">
        <v>322</v>
      </c>
      <c r="C3679" t="s">
        <v>326</v>
      </c>
      <c r="D3679" t="s">
        <v>191</v>
      </c>
      <c r="E3679" t="s">
        <v>192</v>
      </c>
      <c r="G3679" t="str">
        <f>'[1]T&amp;D'!A195</f>
        <v>Urban Emissions: grams/mmBtu of fuel transported</v>
      </c>
      <c r="H3679" s="4"/>
      <c r="M3679" s="7">
        <f>'[1]T&amp;D'!JV146</f>
        <v>0</v>
      </c>
      <c r="N3679" s="2"/>
    </row>
    <row r="3680" spans="1:14" x14ac:dyDescent="0.35">
      <c r="A3680" t="s">
        <v>566</v>
      </c>
      <c r="B3680" t="s">
        <v>322</v>
      </c>
      <c r="C3680" t="s">
        <v>326</v>
      </c>
      <c r="D3680" t="s">
        <v>191</v>
      </c>
      <c r="E3680" t="s">
        <v>192</v>
      </c>
      <c r="G3680" t="str">
        <f>'[1]T&amp;D'!A196</f>
        <v xml:space="preserve">              VOC</v>
      </c>
      <c r="H3680" s="4">
        <f t="shared" ref="H3680:H3687" ca="1" si="31">M3680+K3680</f>
        <v>0.17129995702123721</v>
      </c>
      <c r="I3680" t="s">
        <v>127</v>
      </c>
      <c r="M3680" s="7">
        <f ca="1">'[1]T&amp;D'!JV147</f>
        <v>0.17129995702123721</v>
      </c>
      <c r="N3680" s="2"/>
    </row>
    <row r="3681" spans="1:14" x14ac:dyDescent="0.35">
      <c r="A3681" t="s">
        <v>566</v>
      </c>
      <c r="B3681" t="s">
        <v>322</v>
      </c>
      <c r="C3681" t="s">
        <v>326</v>
      </c>
      <c r="D3681" t="s">
        <v>191</v>
      </c>
      <c r="E3681" t="s">
        <v>192</v>
      </c>
      <c r="G3681" t="str">
        <f>'[1]T&amp;D'!A197</f>
        <v xml:space="preserve">              CO</v>
      </c>
      <c r="H3681" s="4">
        <f t="shared" ca="1" si="31"/>
        <v>0.78449810378250406</v>
      </c>
      <c r="I3681" t="s">
        <v>127</v>
      </c>
      <c r="M3681" s="7">
        <f ca="1">'[1]T&amp;D'!JV148</f>
        <v>0.78449810378250406</v>
      </c>
      <c r="N3681" s="2"/>
    </row>
    <row r="3682" spans="1:14" x14ac:dyDescent="0.35">
      <c r="A3682" t="s">
        <v>566</v>
      </c>
      <c r="B3682" t="s">
        <v>322</v>
      </c>
      <c r="C3682" t="s">
        <v>326</v>
      </c>
      <c r="D3682" t="s">
        <v>191</v>
      </c>
      <c r="E3682" t="s">
        <v>192</v>
      </c>
      <c r="G3682" t="str">
        <f>'[1]T&amp;D'!A198</f>
        <v xml:space="preserve">              NOx</v>
      </c>
      <c r="H3682" s="4">
        <f t="shared" ca="1" si="31"/>
        <v>0.56392533059860384</v>
      </c>
      <c r="I3682" t="s">
        <v>127</v>
      </c>
      <c r="M3682" s="7">
        <f ca="1">'[1]T&amp;D'!JV149</f>
        <v>0.56392533059860384</v>
      </c>
      <c r="N3682" s="2"/>
    </row>
    <row r="3683" spans="1:14" x14ac:dyDescent="0.35">
      <c r="A3683" t="s">
        <v>566</v>
      </c>
      <c r="B3683" t="s">
        <v>322</v>
      </c>
      <c r="C3683" t="s">
        <v>326</v>
      </c>
      <c r="D3683" t="s">
        <v>191</v>
      </c>
      <c r="E3683" t="s">
        <v>192</v>
      </c>
      <c r="G3683" t="str">
        <f>'[1]T&amp;D'!A199</f>
        <v xml:space="preserve">              PM10</v>
      </c>
      <c r="H3683" s="4">
        <f t="shared" ca="1" si="31"/>
        <v>5.2309852369413198E-2</v>
      </c>
      <c r="I3683" t="s">
        <v>127</v>
      </c>
      <c r="M3683" s="7">
        <f ca="1">'[1]T&amp;D'!JV150</f>
        <v>5.2309852369413198E-2</v>
      </c>
      <c r="N3683" s="2"/>
    </row>
    <row r="3684" spans="1:14" x14ac:dyDescent="0.35">
      <c r="A3684" t="s">
        <v>566</v>
      </c>
      <c r="B3684" t="s">
        <v>322</v>
      </c>
      <c r="C3684" t="s">
        <v>326</v>
      </c>
      <c r="D3684" t="s">
        <v>191</v>
      </c>
      <c r="E3684" t="s">
        <v>192</v>
      </c>
      <c r="G3684" t="str">
        <f>'[1]T&amp;D'!A200</f>
        <v xml:space="preserve">              PM2.5</v>
      </c>
      <c r="H3684" s="4">
        <f t="shared" ca="1" si="31"/>
        <v>2.6887374075324103E-2</v>
      </c>
      <c r="I3684" t="s">
        <v>127</v>
      </c>
      <c r="M3684" s="7">
        <f ca="1">'[1]T&amp;D'!JV151</f>
        <v>2.6887374075324103E-2</v>
      </c>
      <c r="N3684" s="2"/>
    </row>
    <row r="3685" spans="1:14" x14ac:dyDescent="0.35">
      <c r="A3685" t="s">
        <v>566</v>
      </c>
      <c r="B3685" t="s">
        <v>322</v>
      </c>
      <c r="C3685" t="s">
        <v>326</v>
      </c>
      <c r="D3685" t="s">
        <v>191</v>
      </c>
      <c r="E3685" t="s">
        <v>192</v>
      </c>
      <c r="G3685" t="str">
        <f>'[1]T&amp;D'!A201</f>
        <v xml:space="preserve">              SOx</v>
      </c>
      <c r="H3685" s="4">
        <f t="shared" ca="1" si="31"/>
        <v>5.0165891002308949E-2</v>
      </c>
      <c r="I3685" t="s">
        <v>127</v>
      </c>
      <c r="M3685" s="7">
        <f ca="1">'[1]T&amp;D'!JV152</f>
        <v>5.0165891002308949E-2</v>
      </c>
      <c r="N3685" s="2"/>
    </row>
    <row r="3686" spans="1:14" x14ac:dyDescent="0.35">
      <c r="A3686" t="s">
        <v>566</v>
      </c>
      <c r="B3686" t="s">
        <v>322</v>
      </c>
      <c r="C3686" t="s">
        <v>326</v>
      </c>
      <c r="D3686" t="s">
        <v>191</v>
      </c>
      <c r="E3686" t="s">
        <v>192</v>
      </c>
      <c r="G3686" t="str">
        <f>'[1]T&amp;D'!A202</f>
        <v xml:space="preserve">              BC</v>
      </c>
      <c r="H3686" s="4">
        <f t="shared" ca="1" si="31"/>
        <v>3.0335436457737115E-3</v>
      </c>
      <c r="I3686" t="s">
        <v>127</v>
      </c>
      <c r="M3686" s="7">
        <f ca="1">'[1]T&amp;D'!JV153</f>
        <v>3.0335436457737115E-3</v>
      </c>
      <c r="N3686" s="2"/>
    </row>
    <row r="3687" spans="1:14" x14ac:dyDescent="0.35">
      <c r="A3687" t="s">
        <v>566</v>
      </c>
      <c r="B3687" t="s">
        <v>322</v>
      </c>
      <c r="C3687" t="s">
        <v>326</v>
      </c>
      <c r="D3687" t="s">
        <v>191</v>
      </c>
      <c r="E3687" t="s">
        <v>192</v>
      </c>
      <c r="G3687" t="str">
        <f>'[1]T&amp;D'!A203</f>
        <v xml:space="preserve">              OC</v>
      </c>
      <c r="H3687" s="4">
        <f t="shared" ca="1" si="31"/>
        <v>4.28000398309639E-3</v>
      </c>
      <c r="I3687" t="s">
        <v>127</v>
      </c>
      <c r="M3687" s="7">
        <f ca="1">'[1]T&amp;D'!JV154</f>
        <v>4.28000398309639E-3</v>
      </c>
      <c r="N3687" s="2"/>
    </row>
    <row r="3688" spans="1:14" x14ac:dyDescent="0.35">
      <c r="A3688" t="s">
        <v>566</v>
      </c>
      <c r="B3688" t="s">
        <v>323</v>
      </c>
      <c r="C3688" t="s">
        <v>326</v>
      </c>
      <c r="D3688" t="s">
        <v>191</v>
      </c>
      <c r="E3688" t="s">
        <v>192</v>
      </c>
      <c r="G3688" t="str">
        <f>'[1]T&amp;D'!A176</f>
        <v>Energy Consumption: Btu/mmBtu of fuel transported</v>
      </c>
      <c r="H3688" s="4"/>
      <c r="J3688" t="s">
        <v>327</v>
      </c>
      <c r="N3688" s="2"/>
    </row>
    <row r="3689" spans="1:14" x14ac:dyDescent="0.35">
      <c r="A3689" t="s">
        <v>566</v>
      </c>
      <c r="B3689" t="s">
        <v>323</v>
      </c>
      <c r="C3689" t="s">
        <v>326</v>
      </c>
      <c r="D3689" t="s">
        <v>191</v>
      </c>
      <c r="E3689" t="s">
        <v>192</v>
      </c>
      <c r="G3689" t="str">
        <f>'[1]T&amp;D'!A177</f>
        <v xml:space="preserve">           Total energy </v>
      </c>
      <c r="H3689" s="4">
        <f t="shared" ref="H3689:H3694" si="32">M3689+K3689</f>
        <v>98703.506276829125</v>
      </c>
      <c r="I3689" t="s">
        <v>325</v>
      </c>
      <c r="M3689" s="7">
        <v>98703.506276829125</v>
      </c>
      <c r="N3689" s="2"/>
    </row>
    <row r="3690" spans="1:14" x14ac:dyDescent="0.35">
      <c r="A3690" t="s">
        <v>566</v>
      </c>
      <c r="B3690" t="s">
        <v>323</v>
      </c>
      <c r="C3690" t="s">
        <v>326</v>
      </c>
      <c r="D3690" t="s">
        <v>191</v>
      </c>
      <c r="E3690" t="s">
        <v>192</v>
      </c>
      <c r="G3690" t="str">
        <f>'[1]T&amp;D'!A178</f>
        <v xml:space="preserve">           Fossil energy</v>
      </c>
      <c r="H3690" s="4">
        <f t="shared" si="32"/>
        <v>98209.347856637862</v>
      </c>
      <c r="I3690" t="s">
        <v>325</v>
      </c>
      <c r="M3690" s="7">
        <v>98209.347856637862</v>
      </c>
      <c r="N3690" s="2"/>
    </row>
    <row r="3691" spans="1:14" x14ac:dyDescent="0.35">
      <c r="A3691" t="s">
        <v>566</v>
      </c>
      <c r="B3691" t="s">
        <v>323</v>
      </c>
      <c r="C3691" t="s">
        <v>326</v>
      </c>
      <c r="D3691" t="s">
        <v>191</v>
      </c>
      <c r="E3691" t="s">
        <v>192</v>
      </c>
      <c r="G3691" t="str">
        <f>'[1]T&amp;D'!A179</f>
        <v xml:space="preserve">           Coal</v>
      </c>
      <c r="H3691" s="4">
        <f t="shared" si="32"/>
        <v>814.44642026237034</v>
      </c>
      <c r="I3691" t="s">
        <v>325</v>
      </c>
      <c r="M3691" s="7">
        <v>814.44642026237034</v>
      </c>
      <c r="N3691" s="2"/>
    </row>
    <row r="3692" spans="1:14" x14ac:dyDescent="0.35">
      <c r="A3692" t="s">
        <v>566</v>
      </c>
      <c r="B3692" t="s">
        <v>323</v>
      </c>
      <c r="C3692" t="s">
        <v>326</v>
      </c>
      <c r="D3692" t="s">
        <v>191</v>
      </c>
      <c r="E3692" t="s">
        <v>192</v>
      </c>
      <c r="G3692" t="str">
        <f>'[1]T&amp;D'!A180</f>
        <v xml:space="preserve">           Natural gas</v>
      </c>
      <c r="H3692" s="4">
        <f t="shared" si="32"/>
        <v>10318.827808521572</v>
      </c>
      <c r="I3692" t="s">
        <v>325</v>
      </c>
      <c r="M3692" s="7">
        <v>10318.827808521572</v>
      </c>
      <c r="N3692" s="2"/>
    </row>
    <row r="3693" spans="1:14" x14ac:dyDescent="0.35">
      <c r="A3693" t="s">
        <v>566</v>
      </c>
      <c r="B3693" t="s">
        <v>323</v>
      </c>
      <c r="C3693" t="s">
        <v>326</v>
      </c>
      <c r="D3693" t="s">
        <v>191</v>
      </c>
      <c r="E3693" t="s">
        <v>192</v>
      </c>
      <c r="G3693" t="str">
        <f>'[1]T&amp;D'!A181</f>
        <v xml:space="preserve">           Petroleum</v>
      </c>
      <c r="H3693" s="4">
        <f t="shared" si="32"/>
        <v>87076.073627853926</v>
      </c>
      <c r="I3693" t="s">
        <v>325</v>
      </c>
      <c r="M3693" s="7">
        <v>87076.073627853926</v>
      </c>
      <c r="N3693" s="2"/>
    </row>
    <row r="3694" spans="1:14" x14ac:dyDescent="0.35">
      <c r="A3694" t="s">
        <v>566</v>
      </c>
      <c r="B3694" t="s">
        <v>323</v>
      </c>
      <c r="C3694" t="s">
        <v>326</v>
      </c>
      <c r="D3694" t="s">
        <v>191</v>
      </c>
      <c r="E3694" t="s">
        <v>192</v>
      </c>
      <c r="G3694" t="str">
        <f>'[1]T&amp;D'!A182</f>
        <v>Water consumption: gallons/mmBtu of fuel transported</v>
      </c>
      <c r="H3694" s="4">
        <f t="shared" si="32"/>
        <v>1.9296098538902</v>
      </c>
      <c r="I3694" t="s">
        <v>182</v>
      </c>
      <c r="M3694" s="7">
        <v>1.9296098538902</v>
      </c>
      <c r="N3694" s="2"/>
    </row>
    <row r="3695" spans="1:14" x14ac:dyDescent="0.35">
      <c r="A3695" t="s">
        <v>566</v>
      </c>
      <c r="B3695" t="s">
        <v>323</v>
      </c>
      <c r="C3695" t="s">
        <v>326</v>
      </c>
      <c r="D3695" t="s">
        <v>191</v>
      </c>
      <c r="E3695" t="s">
        <v>192</v>
      </c>
      <c r="G3695" t="str">
        <f>'[1]T&amp;D'!A183</f>
        <v>Total Emissions: grams/mmBtu fuel transported</v>
      </c>
      <c r="H3695" s="4"/>
      <c r="N3695" s="2"/>
    </row>
    <row r="3696" spans="1:14" x14ac:dyDescent="0.35">
      <c r="A3696" t="s">
        <v>566</v>
      </c>
      <c r="B3696" t="s">
        <v>323</v>
      </c>
      <c r="C3696" t="s">
        <v>326</v>
      </c>
      <c r="D3696" t="s">
        <v>191</v>
      </c>
      <c r="E3696" t="s">
        <v>192</v>
      </c>
      <c r="G3696" t="str">
        <f>'[1]T&amp;D'!A184</f>
        <v xml:space="preserve">              VOC</v>
      </c>
      <c r="H3696" s="4">
        <f t="shared" ref="H3696:H3706" si="33">M3696+K3696</f>
        <v>1.1635587644868903</v>
      </c>
      <c r="I3696" t="s">
        <v>127</v>
      </c>
      <c r="M3696" s="7">
        <v>1.1635587644868903</v>
      </c>
      <c r="N3696" s="2"/>
    </row>
    <row r="3697" spans="1:14" x14ac:dyDescent="0.35">
      <c r="A3697" t="s">
        <v>566</v>
      </c>
      <c r="B3697" t="s">
        <v>323</v>
      </c>
      <c r="C3697" t="s">
        <v>326</v>
      </c>
      <c r="D3697" t="s">
        <v>191</v>
      </c>
      <c r="E3697" t="s">
        <v>192</v>
      </c>
      <c r="G3697" t="str">
        <f>'[1]T&amp;D'!A185</f>
        <v xml:space="preserve">              CO</v>
      </c>
      <c r="H3697" s="4">
        <f t="shared" si="33"/>
        <v>16.045147461458445</v>
      </c>
      <c r="I3697" t="s">
        <v>127</v>
      </c>
      <c r="M3697" s="7">
        <v>16.045147461458445</v>
      </c>
      <c r="N3697" s="2"/>
    </row>
    <row r="3698" spans="1:14" x14ac:dyDescent="0.35">
      <c r="A3698" t="s">
        <v>566</v>
      </c>
      <c r="B3698" t="s">
        <v>323</v>
      </c>
      <c r="C3698" t="s">
        <v>326</v>
      </c>
      <c r="D3698" t="s">
        <v>191</v>
      </c>
      <c r="E3698" t="s">
        <v>192</v>
      </c>
      <c r="G3698" t="str">
        <f>'[1]T&amp;D'!A186</f>
        <v xml:space="preserve">              NOx</v>
      </c>
      <c r="H3698" s="4">
        <f t="shared" si="33"/>
        <v>11.008593440101032</v>
      </c>
      <c r="I3698" t="s">
        <v>127</v>
      </c>
      <c r="M3698" s="7">
        <v>11.008593440101032</v>
      </c>
      <c r="N3698" s="2"/>
    </row>
    <row r="3699" spans="1:14" x14ac:dyDescent="0.35">
      <c r="A3699" t="s">
        <v>566</v>
      </c>
      <c r="B3699" t="s">
        <v>323</v>
      </c>
      <c r="C3699" t="s">
        <v>326</v>
      </c>
      <c r="D3699" t="s">
        <v>191</v>
      </c>
      <c r="E3699" t="s">
        <v>192</v>
      </c>
      <c r="G3699" t="str">
        <f>'[1]T&amp;D'!A187</f>
        <v xml:space="preserve">              PM10</v>
      </c>
      <c r="H3699" s="4">
        <f t="shared" si="33"/>
        <v>0.6181176721912367</v>
      </c>
      <c r="I3699" t="s">
        <v>127</v>
      </c>
      <c r="M3699" s="7">
        <v>0.6181176721912367</v>
      </c>
      <c r="N3699" s="2"/>
    </row>
    <row r="3700" spans="1:14" x14ac:dyDescent="0.35">
      <c r="A3700" t="s">
        <v>566</v>
      </c>
      <c r="B3700" t="s">
        <v>323</v>
      </c>
      <c r="C3700" t="s">
        <v>326</v>
      </c>
      <c r="D3700" t="s">
        <v>191</v>
      </c>
      <c r="E3700" t="s">
        <v>192</v>
      </c>
      <c r="G3700" t="str">
        <f>'[1]T&amp;D'!A188</f>
        <v xml:space="preserve">              PM2.5</v>
      </c>
      <c r="H3700" s="4">
        <f t="shared" si="33"/>
        <v>0.18132281544419937</v>
      </c>
      <c r="I3700" t="s">
        <v>127</v>
      </c>
      <c r="M3700" s="7">
        <v>0.18132281544419937</v>
      </c>
      <c r="N3700" s="2"/>
    </row>
    <row r="3701" spans="1:14" x14ac:dyDescent="0.35">
      <c r="A3701" t="s">
        <v>566</v>
      </c>
      <c r="B3701" t="s">
        <v>323</v>
      </c>
      <c r="C3701" t="s">
        <v>326</v>
      </c>
      <c r="D3701" t="s">
        <v>191</v>
      </c>
      <c r="E3701" t="s">
        <v>192</v>
      </c>
      <c r="G3701" t="str">
        <f>'[1]T&amp;D'!A189</f>
        <v xml:space="preserve">              SOx</v>
      </c>
      <c r="H3701" s="4">
        <f t="shared" si="33"/>
        <v>0.47929606844360412</v>
      </c>
      <c r="I3701" t="s">
        <v>127</v>
      </c>
      <c r="M3701" s="7">
        <v>0.47929606844360412</v>
      </c>
      <c r="N3701" s="2"/>
    </row>
    <row r="3702" spans="1:14" x14ac:dyDescent="0.35">
      <c r="A3702" t="s">
        <v>566</v>
      </c>
      <c r="B3702" t="s">
        <v>323</v>
      </c>
      <c r="C3702" t="s">
        <v>326</v>
      </c>
      <c r="D3702" t="s">
        <v>191</v>
      </c>
      <c r="E3702" t="s">
        <v>192</v>
      </c>
      <c r="G3702" t="str">
        <f>'[1]T&amp;D'!A190</f>
        <v xml:space="preserve">              BC</v>
      </c>
      <c r="H3702" s="4">
        <f t="shared" si="33"/>
        <v>1.7328465413882613E-2</v>
      </c>
      <c r="I3702" t="s">
        <v>127</v>
      </c>
      <c r="M3702" s="7">
        <v>1.7328465413882613E-2</v>
      </c>
      <c r="N3702" s="2"/>
    </row>
    <row r="3703" spans="1:14" x14ac:dyDescent="0.35">
      <c r="A3703" t="s">
        <v>566</v>
      </c>
      <c r="B3703" t="s">
        <v>323</v>
      </c>
      <c r="C3703" t="s">
        <v>326</v>
      </c>
      <c r="D3703" t="s">
        <v>191</v>
      </c>
      <c r="E3703" t="s">
        <v>192</v>
      </c>
      <c r="G3703" t="str">
        <f>'[1]T&amp;D'!A191</f>
        <v xml:space="preserve">              OC</v>
      </c>
      <c r="H3703" s="4">
        <f t="shared" si="33"/>
        <v>3.1331447636066607E-2</v>
      </c>
      <c r="I3703" t="s">
        <v>127</v>
      </c>
      <c r="M3703" s="7">
        <v>3.1331447636066607E-2</v>
      </c>
      <c r="N3703" s="2"/>
    </row>
    <row r="3704" spans="1:14" x14ac:dyDescent="0.35">
      <c r="A3704" t="s">
        <v>566</v>
      </c>
      <c r="B3704" t="s">
        <v>323</v>
      </c>
      <c r="C3704" t="s">
        <v>326</v>
      </c>
      <c r="D3704" t="s">
        <v>191</v>
      </c>
      <c r="E3704" t="s">
        <v>192</v>
      </c>
      <c r="G3704" t="str">
        <f>'[1]T&amp;D'!A192</f>
        <v xml:space="preserve">              CH4</v>
      </c>
      <c r="H3704" s="4">
        <f t="shared" si="33"/>
        <v>9.3753205017630581</v>
      </c>
      <c r="I3704" t="s">
        <v>127</v>
      </c>
      <c r="M3704" s="7">
        <v>9.3753205017630581</v>
      </c>
      <c r="N3704" s="2"/>
    </row>
    <row r="3705" spans="1:14" x14ac:dyDescent="0.35">
      <c r="A3705" t="s">
        <v>566</v>
      </c>
      <c r="B3705" t="s">
        <v>323</v>
      </c>
      <c r="C3705" t="s">
        <v>326</v>
      </c>
      <c r="D3705" t="s">
        <v>191</v>
      </c>
      <c r="E3705" t="s">
        <v>192</v>
      </c>
      <c r="G3705" t="str">
        <f>'[1]T&amp;D'!A193</f>
        <v xml:space="preserve">              N2O</v>
      </c>
      <c r="H3705" s="4">
        <f t="shared" si="33"/>
        <v>3.0230915526500434E-2</v>
      </c>
      <c r="I3705" t="s">
        <v>127</v>
      </c>
      <c r="M3705" s="7">
        <v>3.0230915526500434E-2</v>
      </c>
      <c r="N3705" s="2"/>
    </row>
    <row r="3706" spans="1:14" x14ac:dyDescent="0.35">
      <c r="A3706" t="s">
        <v>566</v>
      </c>
      <c r="B3706" t="s">
        <v>323</v>
      </c>
      <c r="C3706" t="s">
        <v>326</v>
      </c>
      <c r="D3706" t="s">
        <v>191</v>
      </c>
      <c r="E3706" t="s">
        <v>192</v>
      </c>
      <c r="G3706" t="str">
        <f>'[1]T&amp;D'!A194</f>
        <v xml:space="preserve">              CO2</v>
      </c>
      <c r="H3706" s="4">
        <f>M3706+K3706</f>
        <v>-277155.95489868376</v>
      </c>
      <c r="I3706" t="s">
        <v>127</v>
      </c>
      <c r="K3706" s="8">
        <f>(-313.867)/0.00110231131</f>
        <v>-284735.35302835639</v>
      </c>
      <c r="M3706" s="7">
        <v>7579.3981296726224</v>
      </c>
      <c r="N3706" s="2"/>
    </row>
    <row r="3707" spans="1:14" x14ac:dyDescent="0.35">
      <c r="A3707" t="s">
        <v>566</v>
      </c>
      <c r="B3707" t="s">
        <v>323</v>
      </c>
      <c r="C3707" t="s">
        <v>326</v>
      </c>
      <c r="D3707" t="s">
        <v>191</v>
      </c>
      <c r="E3707" t="s">
        <v>192</v>
      </c>
      <c r="G3707" t="str">
        <f>'[1]T&amp;D'!A195</f>
        <v>Urban Emissions: grams/mmBtu of fuel transported</v>
      </c>
      <c r="H3707" s="4"/>
      <c r="N3707" s="2"/>
    </row>
    <row r="3708" spans="1:14" x14ac:dyDescent="0.35">
      <c r="A3708" t="s">
        <v>566</v>
      </c>
      <c r="B3708" t="s">
        <v>323</v>
      </c>
      <c r="C3708" t="s">
        <v>326</v>
      </c>
      <c r="D3708" t="s">
        <v>191</v>
      </c>
      <c r="E3708" t="s">
        <v>192</v>
      </c>
      <c r="G3708" t="str">
        <f>'[1]T&amp;D'!A196</f>
        <v xml:space="preserve">              VOC</v>
      </c>
      <c r="H3708" s="4">
        <f t="shared" ref="H3708:H3715" si="34">M3708+K3708</f>
        <v>0.25755762879828248</v>
      </c>
      <c r="I3708" t="s">
        <v>127</v>
      </c>
      <c r="M3708" s="7">
        <v>0.25755762879828248</v>
      </c>
      <c r="N3708" s="2"/>
    </row>
    <row r="3709" spans="1:14" x14ac:dyDescent="0.35">
      <c r="A3709" t="s">
        <v>566</v>
      </c>
      <c r="B3709" t="s">
        <v>323</v>
      </c>
      <c r="C3709" t="s">
        <v>326</v>
      </c>
      <c r="D3709" t="s">
        <v>191</v>
      </c>
      <c r="E3709" t="s">
        <v>192</v>
      </c>
      <c r="G3709" t="str">
        <f>'[1]T&amp;D'!A197</f>
        <v xml:space="preserve">              CO</v>
      </c>
      <c r="H3709" s="4">
        <f t="shared" si="34"/>
        <v>0.90951965909909538</v>
      </c>
      <c r="I3709" t="s">
        <v>127</v>
      </c>
      <c r="M3709" s="7">
        <v>0.90951965909909538</v>
      </c>
      <c r="N3709" s="2"/>
    </row>
    <row r="3710" spans="1:14" x14ac:dyDescent="0.35">
      <c r="A3710" t="s">
        <v>566</v>
      </c>
      <c r="B3710" t="s">
        <v>323</v>
      </c>
      <c r="C3710" t="s">
        <v>326</v>
      </c>
      <c r="D3710" t="s">
        <v>191</v>
      </c>
      <c r="E3710" t="s">
        <v>192</v>
      </c>
      <c r="G3710" t="str">
        <f>'[1]T&amp;D'!A198</f>
        <v xml:space="preserve">              NOx</v>
      </c>
      <c r="H3710" s="4">
        <f t="shared" si="34"/>
        <v>0.71572531753438251</v>
      </c>
      <c r="I3710" t="s">
        <v>127</v>
      </c>
      <c r="M3710" s="7">
        <v>0.71572531753438251</v>
      </c>
      <c r="N3710" s="2"/>
    </row>
    <row r="3711" spans="1:14" x14ac:dyDescent="0.35">
      <c r="A3711" t="s">
        <v>566</v>
      </c>
      <c r="B3711" t="s">
        <v>323</v>
      </c>
      <c r="C3711" t="s">
        <v>326</v>
      </c>
      <c r="D3711" t="s">
        <v>191</v>
      </c>
      <c r="E3711" t="s">
        <v>192</v>
      </c>
      <c r="G3711" t="str">
        <f>'[1]T&amp;D'!A199</f>
        <v xml:space="preserve">              PM10</v>
      </c>
      <c r="H3711" s="4">
        <f t="shared" si="34"/>
        <v>6.7079445529177106E-2</v>
      </c>
      <c r="I3711" t="s">
        <v>127</v>
      </c>
      <c r="M3711" s="7">
        <v>6.7079445529177106E-2</v>
      </c>
      <c r="N3711" s="2"/>
    </row>
    <row r="3712" spans="1:14" x14ac:dyDescent="0.35">
      <c r="A3712" t="s">
        <v>566</v>
      </c>
      <c r="B3712" t="s">
        <v>323</v>
      </c>
      <c r="C3712" t="s">
        <v>326</v>
      </c>
      <c r="D3712" t="s">
        <v>191</v>
      </c>
      <c r="E3712" t="s">
        <v>192</v>
      </c>
      <c r="G3712" t="str">
        <f>'[1]T&amp;D'!A200</f>
        <v xml:space="preserve">              PM2.5</v>
      </c>
      <c r="H3712" s="4">
        <f t="shared" si="34"/>
        <v>4.0241269296064718E-2</v>
      </c>
      <c r="I3712" t="s">
        <v>127</v>
      </c>
      <c r="M3712" s="7">
        <v>4.0241269296064718E-2</v>
      </c>
      <c r="N3712" s="2"/>
    </row>
    <row r="3713" spans="1:14" x14ac:dyDescent="0.35">
      <c r="A3713" t="s">
        <v>566</v>
      </c>
      <c r="B3713" t="s">
        <v>323</v>
      </c>
      <c r="C3713" t="s">
        <v>326</v>
      </c>
      <c r="D3713" t="s">
        <v>191</v>
      </c>
      <c r="E3713" t="s">
        <v>192</v>
      </c>
      <c r="G3713" t="str">
        <f>'[1]T&amp;D'!A201</f>
        <v xml:space="preserve">              SOx</v>
      </c>
      <c r="H3713" s="4">
        <f t="shared" si="34"/>
        <v>9.3778538562319214E-2</v>
      </c>
      <c r="I3713" t="s">
        <v>127</v>
      </c>
      <c r="M3713" s="7">
        <v>9.3778538562319214E-2</v>
      </c>
      <c r="N3713" s="2"/>
    </row>
    <row r="3714" spans="1:14" x14ac:dyDescent="0.35">
      <c r="A3714" t="s">
        <v>566</v>
      </c>
      <c r="B3714" t="s">
        <v>323</v>
      </c>
      <c r="C3714" t="s">
        <v>326</v>
      </c>
      <c r="D3714" t="s">
        <v>191</v>
      </c>
      <c r="E3714" t="s">
        <v>192</v>
      </c>
      <c r="G3714" t="str">
        <f>'[1]T&amp;D'!A202</f>
        <v xml:space="preserve">              BC</v>
      </c>
      <c r="H3714" s="4">
        <f t="shared" si="34"/>
        <v>4.6757626626128135E-3</v>
      </c>
      <c r="I3714" t="s">
        <v>127</v>
      </c>
      <c r="M3714" s="7">
        <v>4.6757626626128135E-3</v>
      </c>
      <c r="N3714" s="2"/>
    </row>
    <row r="3715" spans="1:14" x14ac:dyDescent="0.35">
      <c r="A3715" t="s">
        <v>566</v>
      </c>
      <c r="B3715" t="s">
        <v>323</v>
      </c>
      <c r="C3715" t="s">
        <v>326</v>
      </c>
      <c r="D3715" t="s">
        <v>191</v>
      </c>
      <c r="E3715" t="s">
        <v>192</v>
      </c>
      <c r="G3715" t="str">
        <f>'[1]T&amp;D'!A203</f>
        <v xml:space="preserve">              OC</v>
      </c>
      <c r="H3715" s="4">
        <f t="shared" si="34"/>
        <v>6.6493045251726684E-3</v>
      </c>
      <c r="I3715" t="s">
        <v>127</v>
      </c>
      <c r="M3715" s="7">
        <v>6.6493045251726684E-3</v>
      </c>
      <c r="N3715" s="2"/>
    </row>
    <row r="3716" spans="1:14" x14ac:dyDescent="0.35">
      <c r="A3716" t="s">
        <v>576</v>
      </c>
      <c r="B3716" t="s">
        <v>561</v>
      </c>
      <c r="C3716" t="s">
        <v>562</v>
      </c>
      <c r="D3716" t="s">
        <v>563</v>
      </c>
      <c r="G3716" t="str">
        <f>'[1]T&amp;D'!A127</f>
        <v>Energy Consumption: Btu/mmBtu of fuel transported</v>
      </c>
      <c r="H3716" s="4"/>
    </row>
    <row r="3717" spans="1:14" x14ac:dyDescent="0.35">
      <c r="A3717" t="s">
        <v>576</v>
      </c>
      <c r="B3717" t="s">
        <v>561</v>
      </c>
      <c r="C3717" t="s">
        <v>562</v>
      </c>
      <c r="D3717" t="s">
        <v>563</v>
      </c>
      <c r="G3717" t="str">
        <f>'[1]T&amp;D'!A128</f>
        <v xml:space="preserve">           Total energy </v>
      </c>
      <c r="H3717" s="4">
        <f ca="1">-N3717*907.18474*0.61</f>
        <v>-5839155.3030084372</v>
      </c>
      <c r="I3717" t="s">
        <v>325</v>
      </c>
      <c r="N3717" s="4">
        <f ca="1">[1]Waste!G125</f>
        <v>10551.749076639873</v>
      </c>
    </row>
    <row r="3718" spans="1:14" x14ac:dyDescent="0.35">
      <c r="A3718" t="s">
        <v>576</v>
      </c>
      <c r="B3718" t="s">
        <v>561</v>
      </c>
      <c r="C3718" t="s">
        <v>562</v>
      </c>
      <c r="D3718" t="s">
        <v>563</v>
      </c>
      <c r="G3718" t="str">
        <f>'[1]T&amp;D'!A129</f>
        <v xml:space="preserve">           Fossil energy</v>
      </c>
      <c r="H3718" s="4">
        <f t="shared" ref="H3718:H3735" ca="1" si="35">-N3718*907.18474*0.61</f>
        <v>-599502.43737267633</v>
      </c>
      <c r="I3718" t="s">
        <v>325</v>
      </c>
      <c r="N3718" s="4">
        <f ca="1">[1]Waste!G126</f>
        <v>1083.3415043321977</v>
      </c>
    </row>
    <row r="3719" spans="1:14" x14ac:dyDescent="0.35">
      <c r="A3719" t="s">
        <v>576</v>
      </c>
      <c r="B3719" t="s">
        <v>561</v>
      </c>
      <c r="C3719" t="s">
        <v>562</v>
      </c>
      <c r="D3719" t="s">
        <v>563</v>
      </c>
      <c r="G3719" t="str">
        <f>'[1]T&amp;D'!A130</f>
        <v xml:space="preserve">           Coal</v>
      </c>
      <c r="H3719" s="4">
        <f t="shared" ca="1" si="35"/>
        <v>-164979.44276805822</v>
      </c>
      <c r="I3719" t="s">
        <v>325</v>
      </c>
      <c r="N3719" s="4">
        <f ca="1">[1]Waste!G127</f>
        <v>298.12902595612013</v>
      </c>
    </row>
    <row r="3720" spans="1:14" x14ac:dyDescent="0.35">
      <c r="A3720" t="s">
        <v>576</v>
      </c>
      <c r="B3720" t="s">
        <v>561</v>
      </c>
      <c r="C3720" t="s">
        <v>562</v>
      </c>
      <c r="D3720" t="s">
        <v>563</v>
      </c>
      <c r="G3720" t="str">
        <f>'[1]T&amp;D'!A131</f>
        <v xml:space="preserve">           Natural gas</v>
      </c>
      <c r="H3720" s="4">
        <f t="shared" ca="1" si="35"/>
        <v>-429713.95161864354</v>
      </c>
      <c r="I3720" t="s">
        <v>325</v>
      </c>
      <c r="N3720" s="4">
        <f ca="1">[1]Waste!G128</f>
        <v>776.52221201843599</v>
      </c>
    </row>
    <row r="3721" spans="1:14" x14ac:dyDescent="0.35">
      <c r="A3721" t="s">
        <v>576</v>
      </c>
      <c r="B3721" t="s">
        <v>561</v>
      </c>
      <c r="C3721" t="s">
        <v>562</v>
      </c>
      <c r="D3721" t="s">
        <v>563</v>
      </c>
      <c r="G3721" t="str">
        <f>'[1]T&amp;D'!A132</f>
        <v xml:space="preserve">           Petroleum</v>
      </c>
      <c r="H3721" s="4">
        <f t="shared" ca="1" si="35"/>
        <v>-4809.0429859746037</v>
      </c>
      <c r="I3721" t="s">
        <v>325</v>
      </c>
      <c r="N3721" s="4">
        <f ca="1">[1]Waste!G129</f>
        <v>8.6902663576416366</v>
      </c>
    </row>
    <row r="3722" spans="1:14" x14ac:dyDescent="0.35">
      <c r="A3722" t="s">
        <v>576</v>
      </c>
      <c r="B3722" t="s">
        <v>561</v>
      </c>
      <c r="C3722" t="s">
        <v>562</v>
      </c>
      <c r="D3722" t="s">
        <v>563</v>
      </c>
      <c r="G3722" t="str">
        <f>'[1]T&amp;D'!A133</f>
        <v>Water consumption: gallons/mmBtu of fuel transported</v>
      </c>
      <c r="H3722" s="4">
        <f t="shared" ca="1" si="35"/>
        <v>-72.919945331898973</v>
      </c>
      <c r="I3722" t="s">
        <v>182</v>
      </c>
      <c r="N3722" s="4">
        <f ca="1">[1]Waste!G130</f>
        <v>0.13177127955957418</v>
      </c>
    </row>
    <row r="3723" spans="1:14" x14ac:dyDescent="0.35">
      <c r="A3723" t="s">
        <v>576</v>
      </c>
      <c r="B3723" t="s">
        <v>561</v>
      </c>
      <c r="C3723" t="s">
        <v>562</v>
      </c>
      <c r="D3723" t="s">
        <v>563</v>
      </c>
      <c r="G3723" t="str">
        <f>'[1]T&amp;D'!A134</f>
        <v>Total Emissions: grams/mmBtu fuel transported</v>
      </c>
      <c r="H3723" s="4">
        <f t="shared" si="35"/>
        <v>0</v>
      </c>
    </row>
    <row r="3724" spans="1:14" x14ac:dyDescent="0.35">
      <c r="A3724" t="s">
        <v>576</v>
      </c>
      <c r="B3724" t="s">
        <v>561</v>
      </c>
      <c r="C3724" t="s">
        <v>562</v>
      </c>
      <c r="D3724" t="s">
        <v>563</v>
      </c>
      <c r="G3724" t="str">
        <f>'[1]T&amp;D'!A135</f>
        <v xml:space="preserve">              VOC</v>
      </c>
      <c r="H3724" s="4">
        <f t="shared" ca="1" si="35"/>
        <v>-64.984372493459318</v>
      </c>
      <c r="I3724" t="s">
        <v>127</v>
      </c>
      <c r="N3724" s="19">
        <f ca="1">[1]Waste!G132</f>
        <v>0.11743116202108833</v>
      </c>
    </row>
    <row r="3725" spans="1:14" x14ac:dyDescent="0.35">
      <c r="A3725" t="s">
        <v>576</v>
      </c>
      <c r="B3725" t="s">
        <v>561</v>
      </c>
      <c r="C3725" t="s">
        <v>562</v>
      </c>
      <c r="D3725" t="s">
        <v>563</v>
      </c>
      <c r="G3725" t="str">
        <f>'[1]T&amp;D'!A136</f>
        <v xml:space="preserve">              CO</v>
      </c>
      <c r="H3725" s="4">
        <f t="shared" ca="1" si="35"/>
        <v>-179.6146953310955</v>
      </c>
      <c r="I3725" t="s">
        <v>127</v>
      </c>
      <c r="N3725" s="19">
        <f ca="1">[1]Waste!G133</f>
        <v>0.32457591847820394</v>
      </c>
    </row>
    <row r="3726" spans="1:14" x14ac:dyDescent="0.35">
      <c r="A3726" t="s">
        <v>576</v>
      </c>
      <c r="B3726" t="s">
        <v>561</v>
      </c>
      <c r="C3726" t="s">
        <v>562</v>
      </c>
      <c r="D3726" t="s">
        <v>563</v>
      </c>
      <c r="G3726" t="str">
        <f>'[1]T&amp;D'!A137</f>
        <v xml:space="preserve">              NOx</v>
      </c>
      <c r="H3726" s="4">
        <f t="shared" ca="1" si="35"/>
        <v>-179.36977037446155</v>
      </c>
      <c r="I3726" t="s">
        <v>127</v>
      </c>
      <c r="N3726" s="19">
        <f ca="1">[1]Waste!G134</f>
        <v>0.32413332249455595</v>
      </c>
    </row>
    <row r="3727" spans="1:14" x14ac:dyDescent="0.35">
      <c r="A3727" t="s">
        <v>576</v>
      </c>
      <c r="B3727" t="s">
        <v>561</v>
      </c>
      <c r="C3727" t="s">
        <v>562</v>
      </c>
      <c r="D3727" t="s">
        <v>563</v>
      </c>
      <c r="G3727" t="str">
        <f>'[1]T&amp;D'!A138</f>
        <v xml:space="preserve">              PM10</v>
      </c>
      <c r="H3727" s="4">
        <f t="shared" ca="1" si="35"/>
        <v>-24.743189270155536</v>
      </c>
      <c r="I3727" t="s">
        <v>127</v>
      </c>
      <c r="N3727" s="19">
        <f ca="1">[1]Waste!G135</f>
        <v>4.4712618689894096E-2</v>
      </c>
    </row>
    <row r="3728" spans="1:14" x14ac:dyDescent="0.35">
      <c r="A3728" t="s">
        <v>576</v>
      </c>
      <c r="B3728" t="s">
        <v>561</v>
      </c>
      <c r="C3728" t="s">
        <v>562</v>
      </c>
      <c r="D3728" t="s">
        <v>563</v>
      </c>
      <c r="G3728" t="str">
        <f>'[1]T&amp;D'!A139</f>
        <v xml:space="preserve">              PM2.5</v>
      </c>
      <c r="H3728" s="4">
        <f t="shared" ca="1" si="35"/>
        <v>-23.212275429987237</v>
      </c>
      <c r="I3728" t="s">
        <v>127</v>
      </c>
      <c r="N3728" s="19">
        <f ca="1">[1]Waste!G136</f>
        <v>4.1946153702897032E-2</v>
      </c>
    </row>
    <row r="3729" spans="1:14" x14ac:dyDescent="0.35">
      <c r="A3729" t="s">
        <v>576</v>
      </c>
      <c r="B3729" t="s">
        <v>561</v>
      </c>
      <c r="C3729" t="s">
        <v>562</v>
      </c>
      <c r="D3729" t="s">
        <v>563</v>
      </c>
      <c r="G3729" t="str">
        <f>'[1]T&amp;D'!A140</f>
        <v xml:space="preserve">              SOx</v>
      </c>
      <c r="H3729" s="4">
        <f t="shared" ca="1" si="35"/>
        <v>-23.466267479346406</v>
      </c>
      <c r="I3729" t="s">
        <v>127</v>
      </c>
      <c r="N3729" s="19">
        <f ca="1">[1]Waste!G137</f>
        <v>4.2405134537148635E-2</v>
      </c>
    </row>
    <row r="3730" spans="1:14" x14ac:dyDescent="0.35">
      <c r="A3730" t="s">
        <v>576</v>
      </c>
      <c r="B3730" t="s">
        <v>561</v>
      </c>
      <c r="C3730" t="s">
        <v>562</v>
      </c>
      <c r="D3730" t="s">
        <v>563</v>
      </c>
      <c r="G3730" t="str">
        <f>'[1]T&amp;D'!A141</f>
        <v xml:space="preserve">              BC</v>
      </c>
      <c r="H3730" s="4">
        <f t="shared" ca="1" si="35"/>
        <v>-12.332718418450231</v>
      </c>
      <c r="I3730" t="s">
        <v>127</v>
      </c>
      <c r="N3730" s="19">
        <f ca="1">[1]Waste!G138</f>
        <v>2.2286057388693797E-2</v>
      </c>
    </row>
    <row r="3731" spans="1:14" x14ac:dyDescent="0.35">
      <c r="A3731" t="s">
        <v>576</v>
      </c>
      <c r="B3731" t="s">
        <v>561</v>
      </c>
      <c r="C3731" t="s">
        <v>562</v>
      </c>
      <c r="D3731" t="s">
        <v>563</v>
      </c>
      <c r="G3731" t="str">
        <f>'[1]T&amp;D'!A142</f>
        <v xml:space="preserve">              OC</v>
      </c>
      <c r="H3731" s="4">
        <f t="shared" ca="1" si="35"/>
        <v>-5.5183498705628784</v>
      </c>
      <c r="I3731" t="s">
        <v>127</v>
      </c>
      <c r="N3731" s="19">
        <f ca="1">[1]Waste!G139</f>
        <v>9.9720319343599897E-3</v>
      </c>
    </row>
    <row r="3732" spans="1:14" x14ac:dyDescent="0.35">
      <c r="A3732" t="s">
        <v>576</v>
      </c>
      <c r="B3732" t="s">
        <v>561</v>
      </c>
      <c r="C3732" t="s">
        <v>562</v>
      </c>
      <c r="D3732" t="s">
        <v>563</v>
      </c>
      <c r="G3732" t="str">
        <f>'[1]T&amp;D'!A143</f>
        <v xml:space="preserve">              CH4</v>
      </c>
      <c r="H3732" s="4">
        <f t="shared" ca="1" si="35"/>
        <v>-10519.040082769616</v>
      </c>
      <c r="I3732" t="s">
        <v>127</v>
      </c>
      <c r="N3732" s="19">
        <f ca="1">[1]Waste!G140</f>
        <v>19.008617808695011</v>
      </c>
    </row>
    <row r="3733" spans="1:14" x14ac:dyDescent="0.35">
      <c r="A3733" t="s">
        <v>576</v>
      </c>
      <c r="B3733" t="s">
        <v>561</v>
      </c>
      <c r="C3733" t="s">
        <v>562</v>
      </c>
      <c r="D3733" t="s">
        <v>563</v>
      </c>
      <c r="G3733" t="str">
        <f>'[1]T&amp;D'!A144</f>
        <v xml:space="preserve">              N2O</v>
      </c>
      <c r="H3733" s="4">
        <f t="shared" ca="1" si="35"/>
        <v>-4.1926738776235597</v>
      </c>
      <c r="I3733" t="s">
        <v>127</v>
      </c>
      <c r="N3733" s="19">
        <f ca="1">[1]Waste!G141</f>
        <v>7.5764456365928889E-3</v>
      </c>
    </row>
    <row r="3734" spans="1:14" x14ac:dyDescent="0.35">
      <c r="A3734" t="s">
        <v>576</v>
      </c>
      <c r="B3734" t="s">
        <v>561</v>
      </c>
      <c r="C3734" t="s">
        <v>562</v>
      </c>
      <c r="D3734" t="s">
        <v>563</v>
      </c>
      <c r="G3734" t="str">
        <f>'[1]T&amp;D'!A145</f>
        <v xml:space="preserve">              CO2</v>
      </c>
      <c r="H3734" s="4">
        <f t="shared" ca="1" si="35"/>
        <v>82981.170566057597</v>
      </c>
      <c r="I3734" t="s">
        <v>127</v>
      </c>
      <c r="N3734" s="19">
        <f ca="1">[1]Waste!G142</f>
        <v>-149.95259493231342</v>
      </c>
    </row>
    <row r="3735" spans="1:14" x14ac:dyDescent="0.35">
      <c r="A3735" t="s">
        <v>576</v>
      </c>
      <c r="B3735" t="s">
        <v>561</v>
      </c>
      <c r="C3735" t="s">
        <v>562</v>
      </c>
      <c r="D3735" t="s">
        <v>563</v>
      </c>
      <c r="G3735" t="str">
        <f>[1]Waste!D143</f>
        <v xml:space="preserve">     Biogenic CH4</v>
      </c>
      <c r="H3735" s="4">
        <f t="shared" si="35"/>
        <v>-10419.228329017527</v>
      </c>
      <c r="I3735" t="s">
        <v>127</v>
      </c>
      <c r="N3735" s="19">
        <f>[1]Waste!G143</f>
        <v>18.828251210130869</v>
      </c>
    </row>
    <row r="3736" spans="1:14" x14ac:dyDescent="0.35">
      <c r="A3736" t="s">
        <v>576</v>
      </c>
      <c r="B3736" t="s">
        <v>561</v>
      </c>
      <c r="C3736" t="s">
        <v>562</v>
      </c>
      <c r="D3736" t="s">
        <v>563</v>
      </c>
      <c r="G3736" t="str">
        <f>[1]Waste!D144</f>
        <v xml:space="preserve">     CO2 (w/ C in VOC &amp; CO)</v>
      </c>
      <c r="H3736" s="4"/>
      <c r="N3736" s="19">
        <f ca="1">[1]Waste!G144</f>
        <v>-149.07655327212004</v>
      </c>
    </row>
    <row r="3737" spans="1:14" x14ac:dyDescent="0.35">
      <c r="A3737" t="s">
        <v>576</v>
      </c>
      <c r="B3737" t="s">
        <v>561</v>
      </c>
      <c r="C3737" t="s">
        <v>562</v>
      </c>
      <c r="D3737" t="s">
        <v>563</v>
      </c>
      <c r="G3737" t="str">
        <f>[1]Waste!D145</f>
        <v xml:space="preserve">     GHGs</v>
      </c>
      <c r="H3737" s="4"/>
      <c r="N3737" s="19">
        <f ca="1">[1]Waste!G145</f>
        <v>367.67093625792126</v>
      </c>
    </row>
    <row r="3738" spans="1:14" x14ac:dyDescent="0.35">
      <c r="A3738" t="s">
        <v>576</v>
      </c>
      <c r="B3738" t="s">
        <v>561</v>
      </c>
      <c r="C3738" t="s">
        <v>562</v>
      </c>
      <c r="D3738" t="s">
        <v>563</v>
      </c>
      <c r="G3738" t="str">
        <f>'[1]T&amp;D'!A146</f>
        <v>Urban Emissions: grams/mmBtu of fuel transported</v>
      </c>
      <c r="H3738" s="4"/>
    </row>
    <row r="3739" spans="1:14" x14ac:dyDescent="0.35">
      <c r="A3739" t="s">
        <v>576</v>
      </c>
      <c r="B3739" t="s">
        <v>561</v>
      </c>
      <c r="C3739" t="s">
        <v>562</v>
      </c>
      <c r="D3739" t="s">
        <v>563</v>
      </c>
      <c r="G3739" t="str">
        <f>'[1]T&amp;D'!A147</f>
        <v xml:space="preserve">              VOC</v>
      </c>
      <c r="H3739" s="4">
        <f ca="1">-N3739*907.18474*0.61</f>
        <v>-30.06205060899989</v>
      </c>
      <c r="I3739" t="s">
        <v>127</v>
      </c>
      <c r="N3739" s="4">
        <f ca="1">[1]Waste!G147</f>
        <v>5.432416133751141E-2</v>
      </c>
    </row>
    <row r="3740" spans="1:14" x14ac:dyDescent="0.35">
      <c r="A3740" t="s">
        <v>576</v>
      </c>
      <c r="B3740" t="s">
        <v>561</v>
      </c>
      <c r="C3740" t="s">
        <v>562</v>
      </c>
      <c r="D3740" t="s">
        <v>563</v>
      </c>
      <c r="G3740" t="str">
        <f>'[1]T&amp;D'!A148</f>
        <v xml:space="preserve">              CO</v>
      </c>
      <c r="H3740" s="4">
        <f t="shared" ref="H3740:H3746" ca="1" si="36">-N3740*907.18474*0.61</f>
        <v>-83.605232336638338</v>
      </c>
      <c r="I3740" t="s">
        <v>127</v>
      </c>
      <c r="N3740" s="4">
        <f ca="1">[1]Waste!G148</f>
        <v>0.15108031681498008</v>
      </c>
    </row>
    <row r="3741" spans="1:14" x14ac:dyDescent="0.35">
      <c r="A3741" t="s">
        <v>576</v>
      </c>
      <c r="B3741" t="s">
        <v>561</v>
      </c>
      <c r="C3741" t="s">
        <v>562</v>
      </c>
      <c r="D3741" t="s">
        <v>563</v>
      </c>
      <c r="G3741" t="str">
        <f>'[1]T&amp;D'!A149</f>
        <v xml:space="preserve">              NOx</v>
      </c>
      <c r="H3741" s="4">
        <f t="shared" ca="1" si="36"/>
        <v>-81.006924198989623</v>
      </c>
      <c r="I3741" t="s">
        <v>127</v>
      </c>
      <c r="N3741" s="4">
        <f ca="1">[1]Waste!G149</f>
        <v>0.14638499804547667</v>
      </c>
    </row>
    <row r="3742" spans="1:14" x14ac:dyDescent="0.35">
      <c r="A3742" t="s">
        <v>576</v>
      </c>
      <c r="B3742" t="s">
        <v>561</v>
      </c>
      <c r="C3742" t="s">
        <v>562</v>
      </c>
      <c r="D3742" t="s">
        <v>563</v>
      </c>
      <c r="G3742" t="str">
        <f>'[1]T&amp;D'!A150</f>
        <v xml:space="preserve">              PM10</v>
      </c>
      <c r="H3742" s="4">
        <f t="shared" ca="1" si="36"/>
        <v>-11.201340042055438</v>
      </c>
      <c r="I3742" t="s">
        <v>127</v>
      </c>
      <c r="N3742" s="4">
        <f ca="1">[1]Waste!G150</f>
        <v>2.0241580042406504E-2</v>
      </c>
    </row>
    <row r="3743" spans="1:14" x14ac:dyDescent="0.35">
      <c r="A3743" t="s">
        <v>576</v>
      </c>
      <c r="B3743" t="s">
        <v>561</v>
      </c>
      <c r="C3743" t="s">
        <v>562</v>
      </c>
      <c r="D3743" t="s">
        <v>563</v>
      </c>
      <c r="G3743" t="str">
        <f>'[1]T&amp;D'!A151</f>
        <v xml:space="preserve">              PM2.5</v>
      </c>
      <c r="H3743" s="4">
        <f t="shared" ca="1" si="36"/>
        <v>-11.084110476320081</v>
      </c>
      <c r="I3743" t="s">
        <v>127</v>
      </c>
      <c r="N3743" s="4">
        <f ca="1">[1]Waste!G151</f>
        <v>2.0029738278005131E-2</v>
      </c>
    </row>
    <row r="3744" spans="1:14" x14ac:dyDescent="0.35">
      <c r="A3744" t="s">
        <v>576</v>
      </c>
      <c r="B3744" t="s">
        <v>561</v>
      </c>
      <c r="C3744" t="s">
        <v>562</v>
      </c>
      <c r="D3744" t="s">
        <v>563</v>
      </c>
      <c r="G3744" t="str">
        <f>'[1]T&amp;D'!A152</f>
        <v xml:space="preserve">              SOx</v>
      </c>
      <c r="H3744" s="4">
        <f t="shared" ca="1" si="36"/>
        <v>-6.8148124183605105</v>
      </c>
      <c r="I3744" t="s">
        <v>127</v>
      </c>
      <c r="N3744" s="4">
        <f ca="1">[1]Waste!G152</f>
        <v>1.2314827558338971E-2</v>
      </c>
    </row>
    <row r="3745" spans="1:14" x14ac:dyDescent="0.35">
      <c r="A3745" t="s">
        <v>576</v>
      </c>
      <c r="B3745" t="s">
        <v>561</v>
      </c>
      <c r="C3745" t="s">
        <v>562</v>
      </c>
      <c r="D3745" t="s">
        <v>563</v>
      </c>
      <c r="G3745" t="str">
        <f>'[1]T&amp;D'!A153</f>
        <v xml:space="preserve">              BC</v>
      </c>
      <c r="H3745" s="4">
        <f t="shared" ca="1" si="36"/>
        <v>-6.1296641612758558</v>
      </c>
      <c r="I3745" t="s">
        <v>127</v>
      </c>
      <c r="N3745" s="4">
        <f ca="1">[1]Waste!G153</f>
        <v>1.1076718257610208E-2</v>
      </c>
    </row>
    <row r="3746" spans="1:14" x14ac:dyDescent="0.35">
      <c r="A3746" t="s">
        <v>576</v>
      </c>
      <c r="B3746" t="s">
        <v>561</v>
      </c>
      <c r="C3746" t="s">
        <v>562</v>
      </c>
      <c r="D3746" t="s">
        <v>563</v>
      </c>
      <c r="G3746" t="str">
        <f>'[1]T&amp;D'!A154</f>
        <v xml:space="preserve">              OC</v>
      </c>
      <c r="H3746" s="4">
        <f t="shared" ca="1" si="36"/>
        <v>-2.5746184307639419</v>
      </c>
      <c r="I3746" t="s">
        <v>127</v>
      </c>
      <c r="N3746" s="4">
        <f ca="1">[1]Waste!G154</f>
        <v>4.6525098648286739E-3</v>
      </c>
    </row>
    <row r="3747" spans="1:14" x14ac:dyDescent="0.35">
      <c r="A3747" t="s">
        <v>576</v>
      </c>
      <c r="B3747" t="s">
        <v>564</v>
      </c>
      <c r="C3747" t="s">
        <v>565</v>
      </c>
      <c r="D3747" t="s">
        <v>563</v>
      </c>
      <c r="G3747" t="str">
        <f>'[1]T&amp;D'!A127</f>
        <v>Energy Consumption: Btu/mmBtu of fuel transported</v>
      </c>
      <c r="H3747" s="4"/>
    </row>
    <row r="3748" spans="1:14" x14ac:dyDescent="0.35">
      <c r="A3748" t="s">
        <v>576</v>
      </c>
      <c r="B3748" t="s">
        <v>564</v>
      </c>
      <c r="C3748" t="s">
        <v>565</v>
      </c>
      <c r="D3748" t="s">
        <v>563</v>
      </c>
      <c r="G3748" t="str">
        <f>'[1]T&amp;D'!A128</f>
        <v xml:space="preserve">           Total energy </v>
      </c>
      <c r="H3748" s="4">
        <f t="shared" ref="H3748:H3753" ca="1" si="37">-N3748/(1-0.75)</f>
        <v>2919120.7312768078</v>
      </c>
      <c r="I3748" t="s">
        <v>325</v>
      </c>
      <c r="N3748" s="12">
        <f ca="1">[1]Waste!R125</f>
        <v>-729780.18281920196</v>
      </c>
    </row>
    <row r="3749" spans="1:14" x14ac:dyDescent="0.35">
      <c r="A3749" t="s">
        <v>576</v>
      </c>
      <c r="B3749" t="s">
        <v>564</v>
      </c>
      <c r="C3749" t="s">
        <v>565</v>
      </c>
      <c r="D3749" t="s">
        <v>563</v>
      </c>
      <c r="G3749" t="str">
        <f>'[1]T&amp;D'!A129</f>
        <v xml:space="preserve">           Fossil energy</v>
      </c>
      <c r="H3749" s="4">
        <f t="shared" ca="1" si="37"/>
        <v>3277841.0056458176</v>
      </c>
      <c r="I3749" t="s">
        <v>325</v>
      </c>
      <c r="N3749" s="12">
        <f ca="1">[1]Waste!R126</f>
        <v>-819460.2514114544</v>
      </c>
    </row>
    <row r="3750" spans="1:14" x14ac:dyDescent="0.35">
      <c r="A3750" t="s">
        <v>576</v>
      </c>
      <c r="B3750" t="s">
        <v>564</v>
      </c>
      <c r="C3750" t="s">
        <v>565</v>
      </c>
      <c r="D3750" t="s">
        <v>563</v>
      </c>
      <c r="G3750" t="str">
        <f>'[1]T&amp;D'!A130</f>
        <v xml:space="preserve">           Coal</v>
      </c>
      <c r="H3750" s="4">
        <f t="shared" ca="1" si="37"/>
        <v>69181.310656845351</v>
      </c>
      <c r="I3750" t="s">
        <v>325</v>
      </c>
      <c r="N3750" s="12">
        <f ca="1">[1]Waste!R127</f>
        <v>-17295.327664211338</v>
      </c>
    </row>
    <row r="3751" spans="1:14" x14ac:dyDescent="0.35">
      <c r="A3751" t="s">
        <v>576</v>
      </c>
      <c r="B3751" t="s">
        <v>564</v>
      </c>
      <c r="C3751" t="s">
        <v>565</v>
      </c>
      <c r="D3751" t="s">
        <v>563</v>
      </c>
      <c r="G3751" t="str">
        <f>'[1]T&amp;D'!A131</f>
        <v xml:space="preserve">           Natural gas</v>
      </c>
      <c r="H3751" s="4">
        <f t="shared" ca="1" si="37"/>
        <v>2863912.4186933562</v>
      </c>
      <c r="I3751" t="s">
        <v>325</v>
      </c>
      <c r="N3751" s="12">
        <f ca="1">[1]Waste!R128</f>
        <v>-715978.10467333905</v>
      </c>
    </row>
    <row r="3752" spans="1:14" x14ac:dyDescent="0.35">
      <c r="A3752" t="s">
        <v>576</v>
      </c>
      <c r="B3752" t="s">
        <v>564</v>
      </c>
      <c r="C3752" t="s">
        <v>565</v>
      </c>
      <c r="D3752" t="s">
        <v>563</v>
      </c>
      <c r="G3752" t="str">
        <f>'[1]T&amp;D'!A132</f>
        <v xml:space="preserve">           Petroleum</v>
      </c>
      <c r="H3752" s="4">
        <f t="shared" ca="1" si="37"/>
        <v>344747.27629561612</v>
      </c>
      <c r="I3752" t="s">
        <v>325</v>
      </c>
      <c r="N3752" s="12">
        <f ca="1">[1]Waste!R129</f>
        <v>-86186.819073904029</v>
      </c>
    </row>
    <row r="3753" spans="1:14" x14ac:dyDescent="0.35">
      <c r="A3753" t="s">
        <v>576</v>
      </c>
      <c r="B3753" t="s">
        <v>564</v>
      </c>
      <c r="C3753" t="s">
        <v>565</v>
      </c>
      <c r="D3753" t="s">
        <v>563</v>
      </c>
      <c r="G3753" t="str">
        <f>'[1]T&amp;D'!A133</f>
        <v>Water consumption: gallons/mmBtu of fuel transported</v>
      </c>
      <c r="H3753" s="4">
        <f t="shared" ca="1" si="37"/>
        <v>623.02920425967511</v>
      </c>
      <c r="I3753" t="s">
        <v>182</v>
      </c>
      <c r="N3753" s="12">
        <f ca="1">[1]Waste!R130</f>
        <v>-155.75730106491878</v>
      </c>
    </row>
    <row r="3754" spans="1:14" x14ac:dyDescent="0.35">
      <c r="A3754" t="s">
        <v>576</v>
      </c>
      <c r="B3754" t="s">
        <v>564</v>
      </c>
      <c r="C3754" t="s">
        <v>565</v>
      </c>
      <c r="D3754" t="s">
        <v>563</v>
      </c>
      <c r="G3754" t="str">
        <f>'[1]T&amp;D'!A134</f>
        <v>Total Emissions: grams/mmBtu fuel transported</v>
      </c>
      <c r="H3754" s="4"/>
      <c r="N3754"/>
    </row>
    <row r="3755" spans="1:14" x14ac:dyDescent="0.35">
      <c r="A3755" t="s">
        <v>576</v>
      </c>
      <c r="B3755" t="s">
        <v>564</v>
      </c>
      <c r="C3755" t="s">
        <v>565</v>
      </c>
      <c r="D3755" t="s">
        <v>563</v>
      </c>
      <c r="G3755" t="str">
        <f>'[1]T&amp;D'!A135</f>
        <v xml:space="preserve">              VOC</v>
      </c>
      <c r="H3755" s="4">
        <f t="shared" ref="H3755:H3766" ca="1" si="38">-N3755/(1-0.75)</f>
        <v>333.32540594616574</v>
      </c>
      <c r="I3755" t="s">
        <v>127</v>
      </c>
      <c r="N3755">
        <f ca="1">[1]Waste!R132</f>
        <v>-83.331351486541436</v>
      </c>
    </row>
    <row r="3756" spans="1:14" x14ac:dyDescent="0.35">
      <c r="A3756" t="s">
        <v>576</v>
      </c>
      <c r="B3756" t="s">
        <v>564</v>
      </c>
      <c r="C3756" t="s">
        <v>565</v>
      </c>
      <c r="D3756" t="s">
        <v>563</v>
      </c>
      <c r="G3756" t="str">
        <f>'[1]T&amp;D'!A136</f>
        <v xml:space="preserve">              CO</v>
      </c>
      <c r="H3756" s="4">
        <f t="shared" ca="1" si="38"/>
        <v>343.17036219277321</v>
      </c>
      <c r="I3756" t="s">
        <v>127</v>
      </c>
      <c r="N3756">
        <f ca="1">[1]Waste!R133</f>
        <v>-85.792590548193303</v>
      </c>
    </row>
    <row r="3757" spans="1:14" x14ac:dyDescent="0.35">
      <c r="A3757" t="s">
        <v>576</v>
      </c>
      <c r="B3757" t="s">
        <v>564</v>
      </c>
      <c r="C3757" t="s">
        <v>565</v>
      </c>
      <c r="D3757" t="s">
        <v>563</v>
      </c>
      <c r="G3757" t="str">
        <f>'[1]T&amp;D'!A137</f>
        <v xml:space="preserve">              NOx</v>
      </c>
      <c r="H3757" s="4">
        <f ca="1">-N3757/(1-0.75)</f>
        <v>478.77362354429101</v>
      </c>
      <c r="I3757" t="s">
        <v>127</v>
      </c>
      <c r="N3757">
        <f ca="1">[1]Waste!R134</f>
        <v>-119.69340588607275</v>
      </c>
    </row>
    <row r="3758" spans="1:14" x14ac:dyDescent="0.35">
      <c r="A3758" t="s">
        <v>576</v>
      </c>
      <c r="B3758" t="s">
        <v>564</v>
      </c>
      <c r="C3758" t="s">
        <v>565</v>
      </c>
      <c r="D3758" t="s">
        <v>563</v>
      </c>
      <c r="G3758" t="str">
        <f>'[1]T&amp;D'!A138</f>
        <v xml:space="preserve">              PM10</v>
      </c>
      <c r="H3758" s="4">
        <f t="shared" ca="1" si="38"/>
        <v>98.78561417784907</v>
      </c>
      <c r="I3758" t="s">
        <v>127</v>
      </c>
      <c r="N3758">
        <f ca="1">[1]Waste!R135</f>
        <v>-24.696403544462267</v>
      </c>
    </row>
    <row r="3759" spans="1:14" x14ac:dyDescent="0.35">
      <c r="A3759" t="s">
        <v>576</v>
      </c>
      <c r="B3759" t="s">
        <v>564</v>
      </c>
      <c r="C3759" t="s">
        <v>565</v>
      </c>
      <c r="D3759" t="s">
        <v>563</v>
      </c>
      <c r="G3759" t="str">
        <f>'[1]T&amp;D'!A139</f>
        <v xml:space="preserve">              PM2.5</v>
      </c>
      <c r="H3759" s="4">
        <f t="shared" ca="1" si="38"/>
        <v>79.078645416679507</v>
      </c>
      <c r="I3759" t="s">
        <v>127</v>
      </c>
      <c r="N3759">
        <f ca="1">[1]Waste!R136</f>
        <v>-19.769661354169877</v>
      </c>
    </row>
    <row r="3760" spans="1:14" x14ac:dyDescent="0.35">
      <c r="A3760" t="s">
        <v>576</v>
      </c>
      <c r="B3760" t="s">
        <v>564</v>
      </c>
      <c r="C3760" t="s">
        <v>565</v>
      </c>
      <c r="D3760" t="s">
        <v>563</v>
      </c>
      <c r="G3760" t="str">
        <f>'[1]T&amp;D'!A140</f>
        <v xml:space="preserve">              SOx</v>
      </c>
      <c r="H3760" s="4">
        <f t="shared" ca="1" si="38"/>
        <v>691.08860535282724</v>
      </c>
      <c r="I3760" t="s">
        <v>127</v>
      </c>
      <c r="N3760">
        <f ca="1">[1]Waste!R137</f>
        <v>-172.77215133820681</v>
      </c>
    </row>
    <row r="3761" spans="1:14" x14ac:dyDescent="0.35">
      <c r="A3761" t="s">
        <v>576</v>
      </c>
      <c r="B3761" t="s">
        <v>564</v>
      </c>
      <c r="C3761" t="s">
        <v>565</v>
      </c>
      <c r="D3761" t="s">
        <v>563</v>
      </c>
      <c r="G3761" t="str">
        <f>'[1]T&amp;D'!A141</f>
        <v xml:space="preserve">              BC</v>
      </c>
      <c r="H3761" s="4">
        <f t="shared" ca="1" si="38"/>
        <v>0.32975124660412125</v>
      </c>
      <c r="I3761" t="s">
        <v>127</v>
      </c>
      <c r="N3761">
        <f ca="1">[1]Waste!R138</f>
        <v>-8.2437811651030313E-2</v>
      </c>
    </row>
    <row r="3762" spans="1:14" x14ac:dyDescent="0.35">
      <c r="A3762" t="s">
        <v>576</v>
      </c>
      <c r="B3762" t="s">
        <v>564</v>
      </c>
      <c r="C3762" t="s">
        <v>565</v>
      </c>
      <c r="D3762" t="s">
        <v>563</v>
      </c>
      <c r="G3762" t="str">
        <f>'[1]T&amp;D'!A142</f>
        <v xml:space="preserve">              OC</v>
      </c>
      <c r="H3762" s="4">
        <f t="shared" ca="1" si="38"/>
        <v>10.211676521699708</v>
      </c>
      <c r="I3762" t="s">
        <v>127</v>
      </c>
      <c r="N3762">
        <f ca="1">[1]Waste!R139</f>
        <v>-2.552919130424927</v>
      </c>
    </row>
    <row r="3763" spans="1:14" x14ac:dyDescent="0.35">
      <c r="A3763" t="s">
        <v>576</v>
      </c>
      <c r="B3763" t="s">
        <v>564</v>
      </c>
      <c r="C3763" t="s">
        <v>565</v>
      </c>
      <c r="D3763" t="s">
        <v>563</v>
      </c>
      <c r="G3763" t="str">
        <f>'[1]T&amp;D'!A143</f>
        <v xml:space="preserve">              CH4</v>
      </c>
      <c r="H3763" s="4">
        <f t="shared" ca="1" si="38"/>
        <v>-38147.988800130406</v>
      </c>
      <c r="I3763" t="s">
        <v>127</v>
      </c>
      <c r="N3763">
        <f ca="1">[1]Waste!R140</f>
        <v>9536.9972000326015</v>
      </c>
    </row>
    <row r="3764" spans="1:14" x14ac:dyDescent="0.35">
      <c r="A3764" t="s">
        <v>576</v>
      </c>
      <c r="B3764" t="s">
        <v>564</v>
      </c>
      <c r="C3764" t="s">
        <v>565</v>
      </c>
      <c r="D3764" t="s">
        <v>563</v>
      </c>
      <c r="G3764" t="str">
        <f>'[1]T&amp;D'!A144</f>
        <v xml:space="preserve">              N2O</v>
      </c>
      <c r="H3764" s="4">
        <f t="shared" ca="1" si="38"/>
        <v>-338.6222552505825</v>
      </c>
      <c r="I3764" t="s">
        <v>127</v>
      </c>
      <c r="N3764">
        <f ca="1">[1]Waste!R141</f>
        <v>84.655563812645624</v>
      </c>
    </row>
    <row r="3765" spans="1:14" x14ac:dyDescent="0.35">
      <c r="A3765" t="s">
        <v>576</v>
      </c>
      <c r="B3765" t="s">
        <v>564</v>
      </c>
      <c r="C3765" t="s">
        <v>565</v>
      </c>
      <c r="D3765" t="s">
        <v>563</v>
      </c>
      <c r="G3765" t="str">
        <f>'[1]T&amp;D'!A145</f>
        <v xml:space="preserve">              CO2</v>
      </c>
      <c r="H3765" s="4">
        <f t="shared" ca="1" si="38"/>
        <v>306990.00030320464</v>
      </c>
      <c r="I3765" t="s">
        <v>127</v>
      </c>
      <c r="N3765">
        <f ca="1">[1]Waste!R142</f>
        <v>-76747.500075801159</v>
      </c>
    </row>
    <row r="3766" spans="1:14" x14ac:dyDescent="0.35">
      <c r="A3766" t="s">
        <v>576</v>
      </c>
      <c r="B3766" t="s">
        <v>564</v>
      </c>
      <c r="C3766" t="s">
        <v>565</v>
      </c>
      <c r="D3766" t="s">
        <v>563</v>
      </c>
      <c r="G3766" t="str">
        <f>[1]Waste!D143</f>
        <v xml:space="preserve">     Biogenic CH4</v>
      </c>
      <c r="H3766" s="4">
        <f t="shared" si="38"/>
        <v>-39628.366574274885</v>
      </c>
      <c r="I3766" t="s">
        <v>127</v>
      </c>
      <c r="N3766">
        <f>[1]Waste!R143</f>
        <v>9907.0916435687213</v>
      </c>
    </row>
    <row r="3767" spans="1:14" x14ac:dyDescent="0.35">
      <c r="A3767" t="s">
        <v>576</v>
      </c>
      <c r="B3767" t="s">
        <v>564</v>
      </c>
      <c r="C3767" t="s">
        <v>565</v>
      </c>
      <c r="D3767" t="s">
        <v>563</v>
      </c>
      <c r="G3767" t="str">
        <f>[1]Waste!D144</f>
        <v xml:space="preserve">     CO2 (w/ C in VOC &amp; CO)</v>
      </c>
      <c r="H3767" s="4"/>
      <c r="N3767">
        <f ca="1">[1]Waste!R144</f>
        <v>-77142.033049271849</v>
      </c>
    </row>
    <row r="3768" spans="1:14" x14ac:dyDescent="0.35">
      <c r="A3768" t="s">
        <v>576</v>
      </c>
      <c r="B3768" t="s">
        <v>564</v>
      </c>
      <c r="C3768" t="s">
        <v>565</v>
      </c>
      <c r="D3768" t="s">
        <v>563</v>
      </c>
      <c r="G3768" t="str">
        <f>[1]Waste!D145</f>
        <v xml:space="preserve">     GHGs</v>
      </c>
      <c r="H3768" s="4"/>
      <c r="N3768">
        <f ca="1">[1]Waste!R145</f>
        <v>202926.9504127379</v>
      </c>
    </row>
    <row r="3769" spans="1:14" x14ac:dyDescent="0.35">
      <c r="A3769" t="s">
        <v>576</v>
      </c>
      <c r="B3769" t="s">
        <v>564</v>
      </c>
      <c r="C3769" t="s">
        <v>565</v>
      </c>
      <c r="D3769" t="s">
        <v>563</v>
      </c>
      <c r="G3769" t="str">
        <f>'[1]T&amp;D'!A146</f>
        <v>Urban Emissions: grams/mmBtu of fuel transported</v>
      </c>
      <c r="H3769" s="4"/>
      <c r="N3769"/>
    </row>
    <row r="3770" spans="1:14" x14ac:dyDescent="0.35">
      <c r="A3770" t="s">
        <v>576</v>
      </c>
      <c r="B3770" t="s">
        <v>564</v>
      </c>
      <c r="C3770" t="s">
        <v>565</v>
      </c>
      <c r="D3770" t="s">
        <v>563</v>
      </c>
      <c r="G3770" t="str">
        <f>'[1]T&amp;D'!A147</f>
        <v xml:space="preserve">              VOC</v>
      </c>
      <c r="H3770" s="4">
        <f t="shared" ref="H3770:H3777" ca="1" si="39">-N3770/(1-0.75)</f>
        <v>-2.9500421690380283</v>
      </c>
      <c r="I3770" t="s">
        <v>127</v>
      </c>
      <c r="N3770">
        <f ca="1">[1]Waste!R147</f>
        <v>0.73751054225950707</v>
      </c>
    </row>
    <row r="3771" spans="1:14" x14ac:dyDescent="0.35">
      <c r="A3771" t="s">
        <v>576</v>
      </c>
      <c r="B3771" t="s">
        <v>564</v>
      </c>
      <c r="C3771" t="s">
        <v>565</v>
      </c>
      <c r="D3771" t="s">
        <v>563</v>
      </c>
      <c r="G3771" t="str">
        <f>'[1]T&amp;D'!A148</f>
        <v xml:space="preserve">              CO</v>
      </c>
      <c r="H3771" s="4">
        <f t="shared" ca="1" si="39"/>
        <v>-22.866029992177403</v>
      </c>
      <c r="I3771" t="s">
        <v>127</v>
      </c>
      <c r="N3771">
        <f ca="1">[1]Waste!R148</f>
        <v>5.7165074980443507</v>
      </c>
    </row>
    <row r="3772" spans="1:14" x14ac:dyDescent="0.35">
      <c r="A3772" t="s">
        <v>576</v>
      </c>
      <c r="B3772" t="s">
        <v>564</v>
      </c>
      <c r="C3772" t="s">
        <v>565</v>
      </c>
      <c r="D3772" t="s">
        <v>563</v>
      </c>
      <c r="G3772" t="str">
        <f>'[1]T&amp;D'!A149</f>
        <v xml:space="preserve">              NOx</v>
      </c>
      <c r="H3772" s="4">
        <f t="shared" ca="1" si="39"/>
        <v>10.264582032022579</v>
      </c>
      <c r="I3772" t="s">
        <v>127</v>
      </c>
      <c r="N3772">
        <f ca="1">[1]Waste!R149</f>
        <v>-2.5661455080056448</v>
      </c>
    </row>
    <row r="3773" spans="1:14" x14ac:dyDescent="0.35">
      <c r="A3773" t="s">
        <v>576</v>
      </c>
      <c r="B3773" t="s">
        <v>564</v>
      </c>
      <c r="C3773" t="s">
        <v>565</v>
      </c>
      <c r="D3773" t="s">
        <v>563</v>
      </c>
      <c r="G3773" t="str">
        <f>'[1]T&amp;D'!A150</f>
        <v xml:space="preserve">              PM10</v>
      </c>
      <c r="H3773" s="4">
        <f t="shared" ca="1" si="39"/>
        <v>-0.56524059720182718</v>
      </c>
      <c r="I3773" t="s">
        <v>127</v>
      </c>
      <c r="N3773">
        <f ca="1">[1]Waste!R150</f>
        <v>0.14131014930045679</v>
      </c>
    </row>
    <row r="3774" spans="1:14" x14ac:dyDescent="0.35">
      <c r="A3774" t="s">
        <v>576</v>
      </c>
      <c r="B3774" t="s">
        <v>564</v>
      </c>
      <c r="C3774" t="s">
        <v>565</v>
      </c>
      <c r="D3774" t="s">
        <v>563</v>
      </c>
      <c r="G3774" t="str">
        <f>'[1]T&amp;D'!A151</f>
        <v xml:space="preserve">              PM2.5</v>
      </c>
      <c r="H3774" s="4">
        <f t="shared" ca="1" si="39"/>
        <v>-0.73721934404525402</v>
      </c>
      <c r="I3774" t="s">
        <v>127</v>
      </c>
      <c r="N3774">
        <f ca="1">[1]Waste!R151</f>
        <v>0.18430483601131351</v>
      </c>
    </row>
    <row r="3775" spans="1:14" x14ac:dyDescent="0.35">
      <c r="A3775" t="s">
        <v>576</v>
      </c>
      <c r="B3775" t="s">
        <v>564</v>
      </c>
      <c r="C3775" t="s">
        <v>565</v>
      </c>
      <c r="D3775" t="s">
        <v>563</v>
      </c>
      <c r="G3775" t="str">
        <f>'[1]T&amp;D'!A152</f>
        <v xml:space="preserve">              SOx</v>
      </c>
      <c r="H3775" s="4">
        <f t="shared" ca="1" si="39"/>
        <v>11.417886404710243</v>
      </c>
      <c r="I3775" t="s">
        <v>127</v>
      </c>
      <c r="N3775">
        <f ca="1">[1]Waste!R152</f>
        <v>-2.8544716011775608</v>
      </c>
    </row>
    <row r="3776" spans="1:14" x14ac:dyDescent="0.35">
      <c r="A3776" t="s">
        <v>576</v>
      </c>
      <c r="B3776" t="s">
        <v>564</v>
      </c>
      <c r="C3776" t="s">
        <v>565</v>
      </c>
      <c r="D3776" t="s">
        <v>563</v>
      </c>
      <c r="G3776" t="str">
        <f>'[1]T&amp;D'!A153</f>
        <v xml:space="preserve">              BC</v>
      </c>
      <c r="H3776" s="4">
        <f t="shared" ca="1" si="39"/>
        <v>-1.7777617758102242</v>
      </c>
      <c r="I3776" t="s">
        <v>127</v>
      </c>
      <c r="N3776">
        <f ca="1">[1]Waste!R153</f>
        <v>0.44444044395255605</v>
      </c>
    </row>
    <row r="3777" spans="1:14" x14ac:dyDescent="0.35">
      <c r="A3777" t="s">
        <v>576</v>
      </c>
      <c r="B3777" t="s">
        <v>564</v>
      </c>
      <c r="C3777" t="s">
        <v>565</v>
      </c>
      <c r="D3777" t="s">
        <v>563</v>
      </c>
      <c r="G3777" t="str">
        <f>'[1]T&amp;D'!A154</f>
        <v xml:space="preserve">              OC</v>
      </c>
      <c r="H3777" s="4">
        <f t="shared" ca="1" si="39"/>
        <v>0.31053861865325705</v>
      </c>
      <c r="I3777" t="s">
        <v>127</v>
      </c>
      <c r="N3777">
        <f ca="1">[1]Waste!R154</f>
        <v>-7.7634654663314262E-2</v>
      </c>
    </row>
    <row r="3778" spans="1:14" x14ac:dyDescent="0.35">
      <c r="A3778" t="s">
        <v>574</v>
      </c>
      <c r="B3778" t="s">
        <v>335</v>
      </c>
      <c r="C3778" t="s">
        <v>335</v>
      </c>
      <c r="D3778" t="s">
        <v>337</v>
      </c>
      <c r="E3778" t="s">
        <v>192</v>
      </c>
      <c r="G3778" t="s">
        <v>537</v>
      </c>
      <c r="H3778" s="4"/>
    </row>
    <row r="3779" spans="1:14" x14ac:dyDescent="0.35">
      <c r="A3779" t="s">
        <v>574</v>
      </c>
      <c r="B3779" t="s">
        <v>335</v>
      </c>
      <c r="C3779" t="s">
        <v>335</v>
      </c>
      <c r="D3779" t="s">
        <v>337</v>
      </c>
      <c r="E3779" t="s">
        <v>192</v>
      </c>
      <c r="G3779" t="str">
        <f>[1]HDV_WTW!A408</f>
        <v xml:space="preserve">Total Energy </v>
      </c>
      <c r="H3779" s="8">
        <f ca="1">SUM(K3779:M3779)*62/907.1847/SUMIFS(fuel_properties!$G$2:$G$1048576,fuel_properties!$A$2:$A$1048576,GREET_mappings!A3779,fuel_properties!$B$2:$B$1048576,GREET_mappings!B3779,fuel_properties!$C$2:$C$1048576,GREET_mappings!C3779)</f>
        <v>42.520360257319417</v>
      </c>
      <c r="I3779" t="s">
        <v>359</v>
      </c>
      <c r="J3779" t="s">
        <v>336</v>
      </c>
      <c r="K3779" s="7">
        <f ca="1">[1]HDV_WTW!B408</f>
        <v>1470.7456441308084</v>
      </c>
      <c r="L3779" s="7">
        <f ca="1">[1]HDV_WTW!C408</f>
        <v>2622.7893750288572</v>
      </c>
      <c r="M3779" s="7">
        <f>[1]HDV_WTW!D408</f>
        <v>22464.011208733758</v>
      </c>
      <c r="N3779" s="2"/>
    </row>
    <row r="3780" spans="1:14" x14ac:dyDescent="0.35">
      <c r="A3780" t="s">
        <v>574</v>
      </c>
      <c r="B3780" t="s">
        <v>335</v>
      </c>
      <c r="C3780" t="s">
        <v>335</v>
      </c>
      <c r="D3780" t="s">
        <v>337</v>
      </c>
      <c r="E3780" t="s">
        <v>192</v>
      </c>
      <c r="G3780" t="str">
        <f>[1]HDV_WTW!A409</f>
        <v>Fossil Fuels</v>
      </c>
      <c r="H3780" s="8">
        <f ca="1">SUM(K3780:M3780)*62/907.1847/SUMIFS(fuel_properties!$G$2:$G$1048576,fuel_properties!$A$2:$A$1048576,GREET_mappings!A3780,fuel_properties!$B$2:$B$1048576,GREET_mappings!B3780,fuel_properties!$C$2:$C$1048576,GREET_mappings!C3780)</f>
        <v>42.223911382682772</v>
      </c>
      <c r="I3780" t="s">
        <v>359</v>
      </c>
      <c r="K3780" s="7">
        <f ca="1">[1]HDV_WTW!B409</f>
        <v>1342.7487003852405</v>
      </c>
      <c r="L3780" s="7">
        <f ca="1">[1]HDV_WTW!C409</f>
        <v>2565.6290283675453</v>
      </c>
      <c r="M3780" s="7">
        <f>[1]HDV_WTW!D409</f>
        <v>22464.011208733758</v>
      </c>
      <c r="N3780" s="2"/>
    </row>
    <row r="3781" spans="1:14" x14ac:dyDescent="0.35">
      <c r="A3781" t="s">
        <v>574</v>
      </c>
      <c r="B3781" t="s">
        <v>335</v>
      </c>
      <c r="C3781" t="s">
        <v>335</v>
      </c>
      <c r="D3781" t="s">
        <v>337</v>
      </c>
      <c r="E3781" t="s">
        <v>192</v>
      </c>
      <c r="G3781" t="str">
        <f>[1]HDV_WTW!A410</f>
        <v>Coal</v>
      </c>
      <c r="H3781" s="8">
        <f ca="1">SUM(K3781:M3781)*62/907.1847/SUMIFS(fuel_properties!$G$2:$G$1048576,fuel_properties!$A$2:$A$1048576,GREET_mappings!A3781,fuel_properties!$B$2:$B$1048576,GREET_mappings!B3781,fuel_properties!$C$2:$C$1048576,GREET_mappings!C3781)</f>
        <v>0.1480408238055422</v>
      </c>
      <c r="I3781" t="s">
        <v>359</v>
      </c>
      <c r="K3781" s="7">
        <f ca="1">[1]HDV_WTW!B410</f>
        <v>61.724087820550409</v>
      </c>
      <c r="L3781" s="7">
        <f ca="1">[1]HDV_WTW!C410</f>
        <v>30.739875279440728</v>
      </c>
      <c r="M3781" s="7">
        <f>[1]HDV_WTW!D410</f>
        <v>0</v>
      </c>
      <c r="N3781" s="2"/>
    </row>
    <row r="3782" spans="1:14" x14ac:dyDescent="0.35">
      <c r="A3782" t="s">
        <v>574</v>
      </c>
      <c r="B3782" t="s">
        <v>335</v>
      </c>
      <c r="C3782" t="s">
        <v>335</v>
      </c>
      <c r="D3782" t="s">
        <v>337</v>
      </c>
      <c r="E3782" t="s">
        <v>192</v>
      </c>
      <c r="G3782" t="str">
        <f>[1]HDV_WTW!A411</f>
        <v>Natural Gas</v>
      </c>
      <c r="H3782" s="8">
        <f ca="1">SUM(K3782:M3782)*62/907.1847/SUMIFS(fuel_properties!$G$2:$G$1048576,fuel_properties!$A$2:$A$1048576,GREET_mappings!A3782,fuel_properties!$B$2:$B$1048576,GREET_mappings!B3782,fuel_properties!$C$2:$C$1048576,GREET_mappings!C3782)</f>
        <v>4.4636788702660528</v>
      </c>
      <c r="I3782" t="s">
        <v>359</v>
      </c>
      <c r="K3782" s="7">
        <f ca="1">[1]HDV_WTW!B411</f>
        <v>1034.9121669035485</v>
      </c>
      <c r="L3782" s="7">
        <f ca="1">[1]HDV_WTW!C411</f>
        <v>1753.0312377658811</v>
      </c>
      <c r="M3782" s="7">
        <f>[1]HDV_WTW!D411</f>
        <v>0</v>
      </c>
      <c r="N3782" s="2"/>
    </row>
    <row r="3783" spans="1:14" x14ac:dyDescent="0.35">
      <c r="A3783" t="s">
        <v>574</v>
      </c>
      <c r="B3783" t="s">
        <v>335</v>
      </c>
      <c r="C3783" t="s">
        <v>335</v>
      </c>
      <c r="D3783" t="s">
        <v>337</v>
      </c>
      <c r="E3783" t="s">
        <v>192</v>
      </c>
      <c r="G3783" t="str">
        <f>[1]HDV_WTW!A412</f>
        <v>Petroleum</v>
      </c>
      <c r="H3783" s="8">
        <f ca="1">SUM(K3783:M3783)*62/907.1847/SUMIFS(fuel_properties!$G$2:$G$1048576,fuel_properties!$A$2:$A$1048576,GREET_mappings!A3783,fuel_properties!$B$2:$B$1048576,GREET_mappings!B3783,fuel_properties!$C$2:$C$1048576,GREET_mappings!C3783)</f>
        <v>37.612191688611176</v>
      </c>
      <c r="I3783" t="s">
        <v>359</v>
      </c>
      <c r="K3783" s="7">
        <f ca="1">[1]HDV_WTW!B412</f>
        <v>246.11244566114152</v>
      </c>
      <c r="L3783" s="7">
        <f ca="1">[1]HDV_WTW!C412</f>
        <v>781.85791532222345</v>
      </c>
      <c r="M3783" s="7">
        <f>[1]HDV_WTW!D412</f>
        <v>22464.011208733758</v>
      </c>
      <c r="N3783" s="2"/>
    </row>
    <row r="3784" spans="1:14" x14ac:dyDescent="0.35">
      <c r="A3784" t="s">
        <v>574</v>
      </c>
      <c r="B3784" t="s">
        <v>335</v>
      </c>
      <c r="C3784" t="s">
        <v>335</v>
      </c>
      <c r="D3784" t="s">
        <v>337</v>
      </c>
      <c r="E3784" t="s">
        <v>192</v>
      </c>
      <c r="G3784" t="str">
        <f>[1]HDV_WTW!A413</f>
        <v>Water Consumption</v>
      </c>
      <c r="H3784" s="8">
        <f ca="1">SUM(K3784:M3784)*62/907.1847/SUMIFS(fuel_properties!$G$2:$G$1048576,fuel_properties!$A$2:$A$1048576,GREET_mappings!A3784,fuel_properties!$B$2:$B$1048576,GREET_mappings!B3784,fuel_properties!$C$2:$C$1048576,GREET_mappings!C3784)</f>
        <v>8.164655099093161E-4</v>
      </c>
      <c r="I3784" t="s">
        <v>304</v>
      </c>
      <c r="K3784" s="7">
        <f ca="1">[1]HDV_WTW!B413</f>
        <v>0.40963516068567601</v>
      </c>
      <c r="L3784" s="7">
        <f ca="1">[1]HDV_WTW!C413</f>
        <v>0.10031631648142286</v>
      </c>
      <c r="M3784" s="7">
        <f>[1]HDV_WTW!D413</f>
        <v>0</v>
      </c>
      <c r="N3784" s="2"/>
    </row>
    <row r="3785" spans="1:14" x14ac:dyDescent="0.35">
      <c r="A3785" t="s">
        <v>574</v>
      </c>
      <c r="B3785" t="s">
        <v>335</v>
      </c>
      <c r="C3785" t="s">
        <v>335</v>
      </c>
      <c r="D3785" t="s">
        <v>337</v>
      </c>
      <c r="E3785" t="s">
        <v>192</v>
      </c>
      <c r="G3785" t="s">
        <v>539</v>
      </c>
      <c r="N3785" s="2"/>
    </row>
    <row r="3786" spans="1:14" x14ac:dyDescent="0.35">
      <c r="A3786" t="s">
        <v>574</v>
      </c>
      <c r="B3786" t="s">
        <v>335</v>
      </c>
      <c r="C3786" t="s">
        <v>335</v>
      </c>
      <c r="D3786" t="s">
        <v>337</v>
      </c>
      <c r="E3786" t="s">
        <v>192</v>
      </c>
      <c r="G3786" t="str">
        <f>[1]HDV_WTW!A414</f>
        <v>CO2 (w/ C in VOC &amp; CO)</v>
      </c>
      <c r="H3786" s="8">
        <f ca="1">SUM(K3786:M3786)*62/907.1847/SUMIFS(fuel_properties!$G$2:$G$1048576,fuel_properties!$A$2:$A$1048576,GREET_mappings!A3786,fuel_properties!$B$2:$B$1048576,GREET_mappings!B3786,fuel_properties!$C$2:$C$1048576,GREET_mappings!C3786)</f>
        <v>3.297638606876732</v>
      </c>
      <c r="I3786" t="s">
        <v>305</v>
      </c>
      <c r="K3786" s="7">
        <f ca="1">[1]HDV_WTW!B414</f>
        <v>115.98043485005444</v>
      </c>
      <c r="L3786" s="7">
        <f ca="1">[1]HDV_WTW!C414</f>
        <v>167.43967271835342</v>
      </c>
      <c r="M3786" s="7">
        <f>[1]HDV_WTW!D414</f>
        <v>1776.2329436998823</v>
      </c>
      <c r="N3786" s="2"/>
    </row>
    <row r="3787" spans="1:14" x14ac:dyDescent="0.35">
      <c r="A3787" t="s">
        <v>574</v>
      </c>
      <c r="B3787" t="s">
        <v>335</v>
      </c>
      <c r="C3787" t="s">
        <v>335</v>
      </c>
      <c r="D3787" t="s">
        <v>337</v>
      </c>
      <c r="E3787" t="s">
        <v>192</v>
      </c>
      <c r="G3787" t="str">
        <f>[1]HDV_WTW!A415</f>
        <v>CH4</v>
      </c>
      <c r="H3787" s="8">
        <f ca="1">SUM(K3787:M3787)*62/907.1847/SUMIFS(fuel_properties!$G$2:$G$1048576,fuel_properties!$A$2:$A$1048576,GREET_mappings!A3787,fuel_properties!$B$2:$B$1048576,GREET_mappings!B3787,fuel_properties!$C$2:$C$1048576,GREET_mappings!C3787)</f>
        <v>4.0205281357072048E-3</v>
      </c>
      <c r="I3787" t="s">
        <v>305</v>
      </c>
      <c r="K3787" s="7">
        <f ca="1">[1]HDV_WTW!B415</f>
        <v>2.0724108539599362</v>
      </c>
      <c r="L3787" s="7">
        <f ca="1">[1]HDV_WTW!C415</f>
        <v>0.4216765359769995</v>
      </c>
      <c r="M3787" s="7">
        <f>[1]HDV_WTW!D415</f>
        <v>1.70710569440507E-2</v>
      </c>
      <c r="N3787" s="2"/>
    </row>
    <row r="3788" spans="1:14" x14ac:dyDescent="0.35">
      <c r="A3788" t="s">
        <v>574</v>
      </c>
      <c r="B3788" t="s">
        <v>335</v>
      </c>
      <c r="C3788" t="s">
        <v>335</v>
      </c>
      <c r="D3788" t="s">
        <v>337</v>
      </c>
      <c r="E3788" t="s">
        <v>192</v>
      </c>
      <c r="G3788" t="str">
        <f>[1]HDV_WTW!A416</f>
        <v>N2O</v>
      </c>
      <c r="H3788" s="8">
        <f ca="1">SUM(K3788:M3788)*62/907.1847/SUMIFS(fuel_properties!$G$2:$G$1048576,fuel_properties!$A$2:$A$1048576,GREET_mappings!A3788,fuel_properties!$B$2:$B$1048576,GREET_mappings!B3788,fuel_properties!$C$2:$C$1048576,GREET_mappings!C3788)</f>
        <v>1.2854451380598539E-5</v>
      </c>
      <c r="I3788" t="s">
        <v>305</v>
      </c>
      <c r="K3788" s="7">
        <f ca="1">[1]HDV_WTW!B416</f>
        <v>1.8554004740392596E-3</v>
      </c>
      <c r="L3788" s="7">
        <f ca="1">[1]HDV_WTW!C416</f>
        <v>3.3524728847840832E-3</v>
      </c>
      <c r="M3788" s="7">
        <f>[1]HDV_WTW!D416</f>
        <v>2.8208141854146876E-3</v>
      </c>
      <c r="N3788" s="2"/>
    </row>
    <row r="3789" spans="1:14" x14ac:dyDescent="0.35">
      <c r="A3789" t="s">
        <v>574</v>
      </c>
      <c r="B3789" t="s">
        <v>335</v>
      </c>
      <c r="C3789" t="s">
        <v>335</v>
      </c>
      <c r="D3789" t="s">
        <v>337</v>
      </c>
      <c r="E3789" t="s">
        <v>192</v>
      </c>
      <c r="G3789" t="str">
        <f>[1]HDV_WTW!A417</f>
        <v>GHGs</v>
      </c>
      <c r="H3789" s="8">
        <f ca="1">SUM(K3789:M3789)*62/907.1847/SUMIFS(fuel_properties!$G$2:$G$1048576,fuel_properties!$A$2:$A$1048576,GREET_mappings!A3789,fuel_properties!$B$2:$B$1048576,GREET_mappings!B3789,fuel_properties!$C$2:$C$1048576,GREET_mappings!C3789)</f>
        <v>3.42095961054771</v>
      </c>
      <c r="I3789" t="s">
        <v>305</v>
      </c>
      <c r="K3789" s="7">
        <f ca="1">[1]HDV_WTW!B417</f>
        <v>178.24480262747326</v>
      </c>
      <c r="L3789" s="7">
        <f ca="1">[1]HDV_WTW!C417</f>
        <v>180.92085858801406</v>
      </c>
      <c r="M3789" s="7">
        <f>[1]HDV_WTW!D417</f>
        <v>1777.5117434694332</v>
      </c>
      <c r="N3789" s="2"/>
    </row>
    <row r="3790" spans="1:14" x14ac:dyDescent="0.35">
      <c r="A3790" t="s">
        <v>574</v>
      </c>
      <c r="B3790" t="s">
        <v>335</v>
      </c>
      <c r="C3790" t="s">
        <v>335</v>
      </c>
      <c r="D3790" t="s">
        <v>337</v>
      </c>
      <c r="E3790" t="s">
        <v>192</v>
      </c>
      <c r="G3790" t="str">
        <f>[1]HDV_WTW!A418</f>
        <v>VOC: Total</v>
      </c>
      <c r="H3790" s="8">
        <f ca="1">SUM(K3790:M3790)*62/907.1847/SUMIFS(fuel_properties!$G$2:$G$1048576,fuel_properties!$A$2:$A$1048576,GREET_mappings!A3790,fuel_properties!$B$2:$B$1048576,GREET_mappings!B3790,fuel_properties!$C$2:$C$1048576,GREET_mappings!C3790)</f>
        <v>4.5157000227019286E-4</v>
      </c>
      <c r="I3790" t="s">
        <v>305</v>
      </c>
      <c r="K3790" s="7">
        <f ca="1">[1]HDV_WTW!B418</f>
        <v>8.3244653757497983E-2</v>
      </c>
      <c r="L3790" s="7">
        <f ca="1">[1]HDV_WTW!C418</f>
        <v>8.4085772380414356E-2</v>
      </c>
      <c r="M3790" s="7">
        <f>[1]HDV_WTW!D418</f>
        <v>0.11471307344311935</v>
      </c>
      <c r="N3790" s="2"/>
    </row>
    <row r="3791" spans="1:14" x14ac:dyDescent="0.35">
      <c r="A3791" t="s">
        <v>574</v>
      </c>
      <c r="B3791" t="s">
        <v>335</v>
      </c>
      <c r="C3791" t="s">
        <v>335</v>
      </c>
      <c r="D3791" t="s">
        <v>337</v>
      </c>
      <c r="E3791" t="s">
        <v>192</v>
      </c>
      <c r="G3791" t="str">
        <f>[1]HDV_WTW!A419</f>
        <v>CO: Total</v>
      </c>
      <c r="H3791" s="8">
        <f ca="1">SUM(K3791:M3791)*62/907.1847/SUMIFS(fuel_properties!$G$2:$G$1048576,fuel_properties!$A$2:$A$1048576,GREET_mappings!A3791,fuel_properties!$B$2:$B$1048576,GREET_mappings!B3791,fuel_properties!$C$2:$C$1048576,GREET_mappings!C3791)</f>
        <v>5.4340053670757166E-3</v>
      </c>
      <c r="I3791" t="s">
        <v>305</v>
      </c>
      <c r="K3791" s="7">
        <f ca="1">[1]HDV_WTW!B419</f>
        <v>0.17115154657564041</v>
      </c>
      <c r="L3791" s="7">
        <f ca="1">[1]HDV_WTW!C419</f>
        <v>0.10456328027778475</v>
      </c>
      <c r="M3791" s="7">
        <f>[1]HDV_WTW!D419</f>
        <v>3.1182792001349107</v>
      </c>
      <c r="N3791" s="2"/>
    </row>
    <row r="3792" spans="1:14" x14ac:dyDescent="0.35">
      <c r="A3792" t="s">
        <v>574</v>
      </c>
      <c r="B3792" t="s">
        <v>335</v>
      </c>
      <c r="C3792" t="s">
        <v>335</v>
      </c>
      <c r="D3792" t="s">
        <v>337</v>
      </c>
      <c r="E3792" t="s">
        <v>192</v>
      </c>
      <c r="G3792" t="str">
        <f>[1]HDV_WTW!A420</f>
        <v>NOx: Total</v>
      </c>
      <c r="H3792" s="8">
        <f ca="1">SUM(K3792:M3792)*62/907.1847/SUMIFS(fuel_properties!$G$2:$G$1048576,fuel_properties!$A$2:$A$1048576,GREET_mappings!A3792,fuel_properties!$B$2:$B$1048576,GREET_mappings!B3792,fuel_properties!$C$2:$C$1048576,GREET_mappings!C3792)</f>
        <v>3.8750070301651184E-3</v>
      </c>
      <c r="I3792" t="s">
        <v>305</v>
      </c>
      <c r="K3792" s="7">
        <f ca="1">[1]HDV_WTW!B420</f>
        <v>0.26926961951853773</v>
      </c>
      <c r="L3792" s="7">
        <f ca="1">[1]HDV_WTW!C420</f>
        <v>0.15328687022577622</v>
      </c>
      <c r="M3792" s="7">
        <f>[1]HDV_WTW!D420</f>
        <v>1.9977117703136944</v>
      </c>
      <c r="N3792" s="2"/>
    </row>
    <row r="3793" spans="1:14" x14ac:dyDescent="0.35">
      <c r="A3793" t="s">
        <v>574</v>
      </c>
      <c r="B3793" t="s">
        <v>335</v>
      </c>
      <c r="C3793" t="s">
        <v>335</v>
      </c>
      <c r="D3793" t="s">
        <v>337</v>
      </c>
      <c r="E3793" t="s">
        <v>192</v>
      </c>
      <c r="G3793" t="str">
        <f>[1]HDV_WTW!A421</f>
        <v>PM10: Total</v>
      </c>
      <c r="H3793" s="8">
        <f ca="1">SUM(K3793:M3793)*62/907.1847/SUMIFS(fuel_properties!$G$2:$G$1048576,fuel_properties!$A$2:$A$1048576,GREET_mappings!A3793,fuel_properties!$B$2:$B$1048576,GREET_mappings!B3793,fuel_properties!$C$2:$C$1048576,GREET_mappings!C3793)</f>
        <v>2.416515217581965E-4</v>
      </c>
      <c r="I3793" t="s">
        <v>305</v>
      </c>
      <c r="K3793" s="7">
        <f ca="1">[1]HDV_WTW!B421</f>
        <v>1.2999710135856844E-2</v>
      </c>
      <c r="L3793" s="7">
        <f ca="1">[1]HDV_WTW!C421</f>
        <v>1.590812703510356E-2</v>
      </c>
      <c r="M3793" s="7">
        <f>[1]HDV_WTW!D421</f>
        <v>0.1220238910951322</v>
      </c>
      <c r="N3793" s="2"/>
    </row>
    <row r="3794" spans="1:14" x14ac:dyDescent="0.35">
      <c r="A3794" t="s">
        <v>574</v>
      </c>
      <c r="B3794" t="s">
        <v>335</v>
      </c>
      <c r="C3794" t="s">
        <v>335</v>
      </c>
      <c r="D3794" t="s">
        <v>337</v>
      </c>
      <c r="E3794" t="s">
        <v>192</v>
      </c>
      <c r="G3794" t="str">
        <f>[1]HDV_WTW!A422</f>
        <v>PM2.5: Total</v>
      </c>
      <c r="H3794" s="8">
        <f ca="1">SUM(K3794:M3794)*62/907.1847/SUMIFS(fuel_properties!$G$2:$G$1048576,fuel_properties!$A$2:$A$1048576,GREET_mappings!A3794,fuel_properties!$B$2:$B$1048576,GREET_mappings!B3794,fuel_properties!$C$2:$C$1048576,GREET_mappings!C3794)</f>
        <v>7.1355943873118645E-5</v>
      </c>
      <c r="I3794" t="s">
        <v>305</v>
      </c>
      <c r="K3794" s="7">
        <f ca="1">[1]HDV_WTW!B422</f>
        <v>1.1434921698572442E-2</v>
      </c>
      <c r="L3794" s="7">
        <f ca="1">[1]HDV_WTW!C422</f>
        <v>1.3675515079618339E-2</v>
      </c>
      <c r="M3794" s="7">
        <f>[1]HDV_WTW!D422</f>
        <v>1.9457360074356035E-2</v>
      </c>
      <c r="N3794" s="2"/>
    </row>
    <row r="3795" spans="1:14" x14ac:dyDescent="0.35">
      <c r="A3795" t="s">
        <v>574</v>
      </c>
      <c r="B3795" t="s">
        <v>335</v>
      </c>
      <c r="C3795" t="s">
        <v>335</v>
      </c>
      <c r="D3795" t="s">
        <v>337</v>
      </c>
      <c r="E3795" t="s">
        <v>192</v>
      </c>
      <c r="G3795" t="str">
        <f>[1]HDV_WTW!A423</f>
        <v>SOx: Total</v>
      </c>
      <c r="H3795" s="8">
        <f ca="1">SUM(K3795:M3795)*62/907.1847/SUMIFS(fuel_properties!$G$2:$G$1048576,fuel_properties!$A$2:$A$1048576,GREET_mappings!A3795,fuel_properties!$B$2:$B$1048576,GREET_mappings!B3795,fuel_properties!$C$2:$C$1048576,GREET_mappings!C3795)</f>
        <v>1.9023736933699076E-4</v>
      </c>
      <c r="I3795" t="s">
        <v>305</v>
      </c>
      <c r="K3795" s="7">
        <f ca="1">[1]HDV_WTW!B423</f>
        <v>6.2504969669661889E-2</v>
      </c>
      <c r="L3795" s="7">
        <f ca="1">[1]HDV_WTW!C423</f>
        <v>4.4078148487657884E-2</v>
      </c>
      <c r="M3795" s="7">
        <f>[1]HDV_WTW!D423</f>
        <v>1.2236141601192732E-2</v>
      </c>
      <c r="N3795" s="2"/>
    </row>
    <row r="3796" spans="1:14" x14ac:dyDescent="0.35">
      <c r="A3796" t="s">
        <v>574</v>
      </c>
      <c r="B3796" t="s">
        <v>335</v>
      </c>
      <c r="C3796" t="s">
        <v>335</v>
      </c>
      <c r="D3796" t="s">
        <v>337</v>
      </c>
      <c r="E3796" t="s">
        <v>192</v>
      </c>
      <c r="G3796" t="str">
        <f>[1]HDV_WTW!A424</f>
        <v>BC Total</v>
      </c>
      <c r="H3796" s="8">
        <f ca="1">SUM(K3796:M3796)*62/907.1847/SUMIFS(fuel_properties!$G$2:$G$1048576,fuel_properties!$A$2:$A$1048576,GREET_mappings!A3796,fuel_properties!$B$2:$B$1048576,GREET_mappings!B3796,fuel_properties!$C$2:$C$1048576,GREET_mappings!C3796)</f>
        <v>1.0193349923036556E-5</v>
      </c>
      <c r="I3796" t="s">
        <v>305</v>
      </c>
      <c r="K3796" s="7">
        <f ca="1">[1]HDV_WTW!B424</f>
        <v>2.0925138120322442E-3</v>
      </c>
      <c r="L3796" s="7">
        <f ca="1">[1]HDV_WTW!C424</f>
        <v>1.8123310619220599E-3</v>
      </c>
      <c r="M3796" s="7">
        <f>[1]HDV_WTW!D424</f>
        <v>2.4617606806526184E-3</v>
      </c>
      <c r="N3796" s="2"/>
    </row>
    <row r="3797" spans="1:14" x14ac:dyDescent="0.35">
      <c r="A3797" t="s">
        <v>574</v>
      </c>
      <c r="B3797" t="s">
        <v>335</v>
      </c>
      <c r="C3797" t="s">
        <v>335</v>
      </c>
      <c r="D3797" t="s">
        <v>337</v>
      </c>
      <c r="E3797" t="s">
        <v>192</v>
      </c>
      <c r="G3797" t="str">
        <f>[1]HDV_WTW!A425</f>
        <v>OC Total</v>
      </c>
      <c r="H3797" s="8">
        <f ca="1">SUM(K3797:M3797)*62/907.1847/SUMIFS(fuel_properties!$G$2:$G$1048576,fuel_properties!$A$2:$A$1048576,GREET_mappings!A3797,fuel_properties!$B$2:$B$1048576,GREET_mappings!B3797,fuel_properties!$C$2:$C$1048576,GREET_mappings!C3797)</f>
        <v>1.6841564163704123E-5</v>
      </c>
      <c r="I3797" t="s">
        <v>305</v>
      </c>
      <c r="K3797" s="7">
        <f ca="1">[1]HDV_WTW!B425</f>
        <v>4.3261917091647496E-3</v>
      </c>
      <c r="L3797" s="7">
        <f ca="1">[1]HDV_WTW!C425</f>
        <v>2.7252033291301644E-3</v>
      </c>
      <c r="M3797" s="7">
        <f>[1]HDV_WTW!D425</f>
        <v>3.4675802507400069E-3</v>
      </c>
      <c r="N3797" s="2"/>
    </row>
    <row r="3798" spans="1:14" x14ac:dyDescent="0.35">
      <c r="A3798" t="s">
        <v>574</v>
      </c>
      <c r="B3798" t="s">
        <v>335</v>
      </c>
      <c r="C3798" t="s">
        <v>335</v>
      </c>
      <c r="D3798" t="s">
        <v>337</v>
      </c>
      <c r="E3798" t="s">
        <v>192</v>
      </c>
      <c r="G3798" t="s">
        <v>538</v>
      </c>
      <c r="N3798" s="2"/>
    </row>
    <row r="3799" spans="1:14" x14ac:dyDescent="0.35">
      <c r="A3799" t="s">
        <v>574</v>
      </c>
      <c r="B3799" t="s">
        <v>335</v>
      </c>
      <c r="C3799" t="s">
        <v>335</v>
      </c>
      <c r="D3799" t="s">
        <v>337</v>
      </c>
      <c r="E3799" t="s">
        <v>192</v>
      </c>
      <c r="G3799" t="str">
        <f>[1]HDV_WTW!A426</f>
        <v>VOC: Urban</v>
      </c>
      <c r="H3799" s="8">
        <f ca="1">SUM(K3799:M3799)*62/907.1847/SUMIFS(fuel_properties!$G$2:$G$1048576,fuel_properties!$A$2:$A$1048576,GREET_mappings!A3799,fuel_properties!$B$2:$B$1048576,GREET_mappings!B3799,fuel_properties!$C$2:$C$1048576,GREET_mappings!C3799)</f>
        <v>2.647591046232662E-4</v>
      </c>
      <c r="I3799" t="s">
        <v>305</v>
      </c>
      <c r="K3799" s="7">
        <f ca="1">[1]HDV_WTW!B426</f>
        <v>1.4850009210703568E-2</v>
      </c>
      <c r="L3799" s="7">
        <f ca="1">[1]HDV_WTW!C426</f>
        <v>4.7272584675602108E-2</v>
      </c>
      <c r="M3799" s="7">
        <f>[1]HDV_WTW!D426</f>
        <v>0.10324176609880742</v>
      </c>
      <c r="N3799" s="2"/>
    </row>
    <row r="3800" spans="1:14" x14ac:dyDescent="0.35">
      <c r="A3800" t="s">
        <v>574</v>
      </c>
      <c r="B3800" t="s">
        <v>335</v>
      </c>
      <c r="C3800" t="s">
        <v>335</v>
      </c>
      <c r="D3800" t="s">
        <v>337</v>
      </c>
      <c r="E3800" t="s">
        <v>192</v>
      </c>
      <c r="G3800" t="str">
        <f>[1]HDV_WTW!A427</f>
        <v>CO: Urban</v>
      </c>
      <c r="H3800" s="8">
        <f ca="1">SUM(K3800:M3800)*62/907.1847/SUMIFS(fuel_properties!$G$2:$G$1048576,fuel_properties!$A$2:$A$1048576,GREET_mappings!A3800,fuel_properties!$B$2:$B$1048576,GREET_mappings!B3800,fuel_properties!$C$2:$C$1048576,GREET_mappings!C3800)</f>
        <v>4.5591285680385311E-3</v>
      </c>
      <c r="I3800" t="s">
        <v>305</v>
      </c>
      <c r="K3800" s="7">
        <f ca="1">[1]HDV_WTW!B427</f>
        <v>6.0825879784233662E-3</v>
      </c>
      <c r="L3800" s="7">
        <f ca="1">[1]HDV_WTW!C427</f>
        <v>3.5025912011623514E-2</v>
      </c>
      <c r="M3800" s="7">
        <f>[1]HDV_WTW!D427</f>
        <v>2.8064512801214199</v>
      </c>
      <c r="N3800" s="2"/>
    </row>
    <row r="3801" spans="1:14" x14ac:dyDescent="0.35">
      <c r="A3801" t="s">
        <v>574</v>
      </c>
      <c r="B3801" t="s">
        <v>335</v>
      </c>
      <c r="C3801" t="s">
        <v>335</v>
      </c>
      <c r="D3801" t="s">
        <v>337</v>
      </c>
      <c r="E3801" t="s">
        <v>192</v>
      </c>
      <c r="G3801" t="str">
        <f>[1]HDV_WTW!A428</f>
        <v>NOx: Urban</v>
      </c>
      <c r="H3801" s="8">
        <f ca="1">SUM(K3801:M3801)*62/907.1847/SUMIFS(fuel_properties!$G$2:$G$1048576,fuel_properties!$A$2:$A$1048576,GREET_mappings!A3801,fuel_properties!$B$2:$B$1048576,GREET_mappings!B3801,fuel_properties!$C$2:$C$1048576,GREET_mappings!C3801)</f>
        <v>2.9784662929691402E-3</v>
      </c>
      <c r="I3801" t="s">
        <v>305</v>
      </c>
      <c r="K3801" s="7">
        <f ca="1">[1]HDV_WTW!B428</f>
        <v>1.2001108903096525E-2</v>
      </c>
      <c r="L3801" s="7">
        <f ca="1">[1]HDV_WTW!C428</f>
        <v>5.0361356985719523E-2</v>
      </c>
      <c r="M3801" s="7">
        <f>[1]HDV_WTW!D428</f>
        <v>1.7979405932823249</v>
      </c>
      <c r="N3801" s="2"/>
    </row>
    <row r="3802" spans="1:14" x14ac:dyDescent="0.35">
      <c r="A3802" t="s">
        <v>574</v>
      </c>
      <c r="B3802" t="s">
        <v>335</v>
      </c>
      <c r="C3802" t="s">
        <v>335</v>
      </c>
      <c r="D3802" t="s">
        <v>337</v>
      </c>
      <c r="E3802" t="s">
        <v>192</v>
      </c>
      <c r="G3802" t="str">
        <f>[1]HDV_WTW!A429</f>
        <v>PM10: Urban</v>
      </c>
      <c r="H3802" s="8">
        <f ca="1">SUM(K3802:M3802)*62/907.1847/SUMIFS(fuel_properties!$G$2:$G$1048576,fuel_properties!$A$2:$A$1048576,GREET_mappings!A3802,fuel_properties!$B$2:$B$1048576,GREET_mappings!B3802,fuel_properties!$C$2:$C$1048576,GREET_mappings!C3802)</f>
        <v>1.9332046189688939E-4</v>
      </c>
      <c r="I3802" t="s">
        <v>305</v>
      </c>
      <c r="K3802" s="7">
        <f ca="1">[1]HDV_WTW!B429</f>
        <v>8.4135063749367204E-4</v>
      </c>
      <c r="L3802" s="7">
        <f ca="1">[1]HDV_WTW!C429</f>
        <v>1.0082058110341597E-2</v>
      </c>
      <c r="M3802" s="7">
        <f>[1]HDV_WTW!D429</f>
        <v>0.10982150198561899</v>
      </c>
      <c r="N3802" s="2"/>
    </row>
    <row r="3803" spans="1:14" x14ac:dyDescent="0.35">
      <c r="A3803" t="s">
        <v>574</v>
      </c>
      <c r="B3803" t="s">
        <v>335</v>
      </c>
      <c r="C3803" t="s">
        <v>335</v>
      </c>
      <c r="D3803" t="s">
        <v>337</v>
      </c>
      <c r="E3803" t="s">
        <v>192</v>
      </c>
      <c r="G3803" t="str">
        <f>[1]HDV_WTW!A430</f>
        <v>PM2.5: Urban</v>
      </c>
      <c r="H3803" s="8">
        <f ca="1">SUM(K3803:M3803)*62/907.1847/SUMIFS(fuel_properties!$G$2:$G$1048576,fuel_properties!$A$2:$A$1048576,GREET_mappings!A3803,fuel_properties!$B$2:$B$1048576,GREET_mappings!B3803,fuel_properties!$C$2:$C$1048576,GREET_mappings!C3803)</f>
        <v>4.3100762724962742E-5</v>
      </c>
      <c r="I3803" t="s">
        <v>305</v>
      </c>
      <c r="K3803" s="7">
        <f ca="1">[1]HDV_WTW!B430</f>
        <v>7.4381720998609234E-4</v>
      </c>
      <c r="L3803" s="7">
        <f ca="1">[1]HDV_WTW!C430</f>
        <v>8.6646151760165161E-3</v>
      </c>
      <c r="M3803" s="7">
        <f>[1]HDV_WTW!D430</f>
        <v>1.7511624066920431E-2</v>
      </c>
      <c r="N3803" s="2"/>
    </row>
    <row r="3804" spans="1:14" x14ac:dyDescent="0.35">
      <c r="A3804" t="s">
        <v>574</v>
      </c>
      <c r="B3804" t="s">
        <v>335</v>
      </c>
      <c r="C3804" t="s">
        <v>335</v>
      </c>
      <c r="D3804" t="s">
        <v>337</v>
      </c>
      <c r="E3804" t="s">
        <v>192</v>
      </c>
      <c r="G3804" t="str">
        <f>[1]HDV_WTW!A431</f>
        <v>SOx: Urban</v>
      </c>
      <c r="H3804" s="8">
        <f ca="1">SUM(K3804:M3804)*62/907.1847/SUMIFS(fuel_properties!$G$2:$G$1048576,fuel_properties!$A$2:$A$1048576,GREET_mappings!A3804,fuel_properties!$B$2:$B$1048576,GREET_mappings!B3804,fuel_properties!$C$2:$C$1048576,GREET_mappings!C3804)</f>
        <v>5.0012583349926817E-5</v>
      </c>
      <c r="I3804" t="s">
        <v>305</v>
      </c>
      <c r="K3804" s="7">
        <f ca="1">[1]HDV_WTW!B431</f>
        <v>4.7205059194467495E-3</v>
      </c>
      <c r="L3804" s="7">
        <f ca="1">[1]HDV_WTW!C431</f>
        <v>1.5504037215884827E-2</v>
      </c>
      <c r="M3804" s="7">
        <f>[1]HDV_WTW!D431</f>
        <v>1.1012527441073458E-2</v>
      </c>
      <c r="N3804" s="2"/>
    </row>
    <row r="3805" spans="1:14" x14ac:dyDescent="0.35">
      <c r="A3805" t="s">
        <v>574</v>
      </c>
      <c r="B3805" t="s">
        <v>335</v>
      </c>
      <c r="C3805" t="s">
        <v>335</v>
      </c>
      <c r="D3805" t="s">
        <v>337</v>
      </c>
      <c r="E3805" t="s">
        <v>192</v>
      </c>
      <c r="G3805" t="str">
        <f>[1]HDV_WTW!A432</f>
        <v>BC: Urban</v>
      </c>
      <c r="H3805" s="8">
        <f ca="1">SUM(K3805:M3805)*62/907.1847/SUMIFS(fuel_properties!$G$2:$G$1048576,fuel_properties!$A$2:$A$1048576,GREET_mappings!A3805,fuel_properties!$B$2:$B$1048576,GREET_mappings!B3805,fuel_properties!$C$2:$C$1048576,GREET_mappings!C3805)</f>
        <v>5.4869019892738604E-6</v>
      </c>
      <c r="I3805" t="s">
        <v>305</v>
      </c>
      <c r="K3805" s="7">
        <f ca="1">[1]HDV_WTW!B432</f>
        <v>8.9564164537227713E-5</v>
      </c>
      <c r="L3805" s="7">
        <f ca="1">[1]HDV_WTW!C432</f>
        <v>1.1218836456069951E-3</v>
      </c>
      <c r="M3805" s="7">
        <f>[1]HDV_WTW!D432</f>
        <v>2.2155846125873568E-3</v>
      </c>
      <c r="N3805" s="2"/>
    </row>
    <row r="3806" spans="1:14" x14ac:dyDescent="0.35">
      <c r="A3806" t="s">
        <v>574</v>
      </c>
      <c r="B3806" t="s">
        <v>335</v>
      </c>
      <c r="C3806" t="s">
        <v>335</v>
      </c>
      <c r="D3806" t="s">
        <v>337</v>
      </c>
      <c r="E3806" t="s">
        <v>192</v>
      </c>
      <c r="G3806" t="str">
        <f>[1]HDV_WTW!A433</f>
        <v>OC: Urban</v>
      </c>
      <c r="H3806" s="8">
        <f ca="1">SUM(K3806:M3806)*62/907.1847/SUMIFS(fuel_properties!$G$2:$G$1048576,fuel_properties!$A$2:$A$1048576,GREET_mappings!A3806,fuel_properties!$B$2:$B$1048576,GREET_mappings!B3806,fuel_properties!$C$2:$C$1048576,GREET_mappings!C3806)</f>
        <v>7.7104874391202041E-6</v>
      </c>
      <c r="I3806" t="s">
        <v>305</v>
      </c>
      <c r="K3806" s="7">
        <f ca="1">[1]HDV_WTW!B433</f>
        <v>2.6722191445694967E-4</v>
      </c>
      <c r="L3806" s="7">
        <f ca="1">[1]HDV_WTW!C433</f>
        <v>1.4278046759457464E-3</v>
      </c>
      <c r="M3806" s="7">
        <f>[1]HDV_WTW!D433</f>
        <v>3.1208222256660064E-3</v>
      </c>
      <c r="N3806" s="2"/>
    </row>
    <row r="3807" spans="1:14" x14ac:dyDescent="0.35">
      <c r="A3807" t="s">
        <v>574</v>
      </c>
      <c r="B3807" t="s">
        <v>338</v>
      </c>
      <c r="C3807" t="s">
        <v>338</v>
      </c>
      <c r="D3807" t="s">
        <v>337</v>
      </c>
      <c r="E3807" t="s">
        <v>192</v>
      </c>
      <c r="G3807" t="s">
        <v>537</v>
      </c>
      <c r="N3807" s="2"/>
    </row>
    <row r="3808" spans="1:14" x14ac:dyDescent="0.35">
      <c r="A3808" t="s">
        <v>574</v>
      </c>
      <c r="B3808" t="s">
        <v>338</v>
      </c>
      <c r="C3808" t="s">
        <v>338</v>
      </c>
      <c r="D3808" t="s">
        <v>337</v>
      </c>
      <c r="E3808" t="s">
        <v>192</v>
      </c>
      <c r="G3808" t="str">
        <f>[1]HDV_WTW!A408</f>
        <v xml:space="preserve">Total Energy </v>
      </c>
      <c r="H3808" s="8">
        <f ca="1">SUM(K3808:M3808)*62/907.1847/SUMIFS(fuel_properties!$G$2:$G$1048576,fuel_properties!$A$2:$A$1048576,GREET_mappings!A3808,fuel_properties!$B$2:$B$1048576,GREET_mappings!B3808,fuel_properties!$C$2:$C$1048576,GREET_mappings!C3808)</f>
        <v>42.454527808410525</v>
      </c>
      <c r="I3808" t="s">
        <v>359</v>
      </c>
      <c r="J3808" t="s">
        <v>336</v>
      </c>
      <c r="K3808" s="7">
        <f ca="1">[1]HDV_WTW!B408</f>
        <v>1470.7456441308084</v>
      </c>
      <c r="L3808" s="7">
        <f ca="1">[1]HDV_WTW!C408</f>
        <v>2622.7893750288572</v>
      </c>
      <c r="M3808" s="7">
        <f>[1]HDV_WTW!D408</f>
        <v>22464.011208733758</v>
      </c>
      <c r="N3808" s="2"/>
    </row>
    <row r="3809" spans="1:14" x14ac:dyDescent="0.35">
      <c r="A3809" t="s">
        <v>574</v>
      </c>
      <c r="B3809" t="s">
        <v>338</v>
      </c>
      <c r="C3809" t="s">
        <v>338</v>
      </c>
      <c r="D3809" t="s">
        <v>337</v>
      </c>
      <c r="E3809" t="s">
        <v>192</v>
      </c>
      <c r="G3809" t="str">
        <f>[1]HDV_WTW!A409</f>
        <v>Fossil Fuels</v>
      </c>
      <c r="H3809" s="8">
        <f ca="1">SUM(K3809:M3809)*62/907.1847/SUMIFS(fuel_properties!$G$2:$G$1048576,fuel_properties!$A$2:$A$1048576,GREET_mappings!A3809,fuel_properties!$B$2:$B$1048576,GREET_mappings!B3809,fuel_properties!$C$2:$C$1048576,GREET_mappings!C3809)</f>
        <v>42.15853791284357</v>
      </c>
      <c r="I3809" t="s">
        <v>359</v>
      </c>
      <c r="K3809" s="7">
        <f ca="1">[1]HDV_WTW!B409</f>
        <v>1342.7487003852405</v>
      </c>
      <c r="L3809" s="7">
        <f ca="1">[1]HDV_WTW!C409</f>
        <v>2565.6290283675453</v>
      </c>
      <c r="M3809" s="7">
        <f>[1]HDV_WTW!D409</f>
        <v>22464.011208733758</v>
      </c>
      <c r="N3809" s="2"/>
    </row>
    <row r="3810" spans="1:14" x14ac:dyDescent="0.35">
      <c r="A3810" t="s">
        <v>574</v>
      </c>
      <c r="B3810" t="s">
        <v>338</v>
      </c>
      <c r="C3810" t="s">
        <v>338</v>
      </c>
      <c r="D3810" t="s">
        <v>337</v>
      </c>
      <c r="E3810" t="s">
        <v>192</v>
      </c>
      <c r="G3810" t="str">
        <f>[1]HDV_WTW!A410</f>
        <v>Coal</v>
      </c>
      <c r="H3810" s="8">
        <f ca="1">SUM(K3810:M3810)*62/907.1847/SUMIFS(fuel_properties!$G$2:$G$1048576,fuel_properties!$A$2:$A$1048576,GREET_mappings!A3810,fuel_properties!$B$2:$B$1048576,GREET_mappings!B3810,fuel_properties!$C$2:$C$1048576,GREET_mappings!C3810)</f>
        <v>0.14781161855162081</v>
      </c>
      <c r="I3810" t="s">
        <v>359</v>
      </c>
      <c r="K3810" s="7">
        <f ca="1">[1]HDV_WTW!B410</f>
        <v>61.724087820550409</v>
      </c>
      <c r="L3810" s="7">
        <f ca="1">[1]HDV_WTW!C410</f>
        <v>30.739875279440728</v>
      </c>
      <c r="M3810" s="7">
        <f>[1]HDV_WTW!D410</f>
        <v>0</v>
      </c>
      <c r="N3810" s="2"/>
    </row>
    <row r="3811" spans="1:14" x14ac:dyDescent="0.35">
      <c r="A3811" t="s">
        <v>574</v>
      </c>
      <c r="B3811" t="s">
        <v>338</v>
      </c>
      <c r="C3811" t="s">
        <v>338</v>
      </c>
      <c r="D3811" t="s">
        <v>337</v>
      </c>
      <c r="E3811" t="s">
        <v>192</v>
      </c>
      <c r="G3811" t="str">
        <f>[1]HDV_WTW!A411</f>
        <v>Natural Gas</v>
      </c>
      <c r="H3811" s="8">
        <f ca="1">SUM(K3811:M3811)*62/907.1847/SUMIFS(fuel_properties!$G$2:$G$1048576,fuel_properties!$A$2:$A$1048576,GREET_mappings!A3811,fuel_properties!$B$2:$B$1048576,GREET_mappings!B3811,fuel_properties!$C$2:$C$1048576,GREET_mappings!C3811)</f>
        <v>4.4567679478422031</v>
      </c>
      <c r="I3811" t="s">
        <v>359</v>
      </c>
      <c r="K3811" s="7">
        <f ca="1">[1]HDV_WTW!B411</f>
        <v>1034.9121669035485</v>
      </c>
      <c r="L3811" s="7">
        <f ca="1">[1]HDV_WTW!C411</f>
        <v>1753.0312377658811</v>
      </c>
      <c r="M3811" s="7">
        <f>[1]HDV_WTW!D411</f>
        <v>0</v>
      </c>
      <c r="N3811" s="2"/>
    </row>
    <row r="3812" spans="1:14" x14ac:dyDescent="0.35">
      <c r="A3812" t="s">
        <v>574</v>
      </c>
      <c r="B3812" t="s">
        <v>338</v>
      </c>
      <c r="C3812" t="s">
        <v>338</v>
      </c>
      <c r="D3812" t="s">
        <v>337</v>
      </c>
      <c r="E3812" t="s">
        <v>192</v>
      </c>
      <c r="G3812" t="str">
        <f>[1]HDV_WTW!A412</f>
        <v>Petroleum</v>
      </c>
      <c r="H3812" s="8">
        <f ca="1">SUM(K3812:M3812)*62/907.1847/SUMIFS(fuel_properties!$G$2:$G$1048576,fuel_properties!$A$2:$A$1048576,GREET_mappings!A3812,fuel_properties!$B$2:$B$1048576,GREET_mappings!B3812,fuel_properties!$C$2:$C$1048576,GREET_mappings!C3812)</f>
        <v>37.553958346449747</v>
      </c>
      <c r="I3812" t="s">
        <v>359</v>
      </c>
      <c r="K3812" s="7">
        <f ca="1">[1]HDV_WTW!B412</f>
        <v>246.11244566114152</v>
      </c>
      <c r="L3812" s="7">
        <f ca="1">[1]HDV_WTW!C412</f>
        <v>781.85791532222345</v>
      </c>
      <c r="M3812" s="7">
        <f>[1]HDV_WTW!D412</f>
        <v>22464.011208733758</v>
      </c>
      <c r="N3812" s="2"/>
    </row>
    <row r="3813" spans="1:14" x14ac:dyDescent="0.35">
      <c r="A3813" t="s">
        <v>574</v>
      </c>
      <c r="B3813" t="s">
        <v>338</v>
      </c>
      <c r="C3813" t="s">
        <v>338</v>
      </c>
      <c r="D3813" t="s">
        <v>337</v>
      </c>
      <c r="E3813" t="s">
        <v>192</v>
      </c>
      <c r="G3813" t="str">
        <f>[1]HDV_WTW!A413</f>
        <v>Water Consumption</v>
      </c>
      <c r="H3813" s="8">
        <f ca="1">SUM(K3813:M3813)*62/907.1847/SUMIFS(fuel_properties!$G$2:$G$1048576,fuel_properties!$A$2:$A$1048576,GREET_mappings!A3813,fuel_properties!$B$2:$B$1048576,GREET_mappings!B3813,fuel_properties!$C$2:$C$1048576,GREET_mappings!C3813)</f>
        <v>8.1520141140117321E-4</v>
      </c>
      <c r="I3813" t="s">
        <v>304</v>
      </c>
      <c r="K3813" s="7">
        <f ca="1">[1]HDV_WTW!B413</f>
        <v>0.40963516068567601</v>
      </c>
      <c r="L3813" s="7">
        <f ca="1">[1]HDV_WTW!C413</f>
        <v>0.10031631648142286</v>
      </c>
      <c r="M3813" s="7">
        <f>[1]HDV_WTW!D413</f>
        <v>0</v>
      </c>
      <c r="N3813" s="2"/>
    </row>
    <row r="3814" spans="1:14" x14ac:dyDescent="0.35">
      <c r="A3814" t="s">
        <v>574</v>
      </c>
      <c r="B3814" t="s">
        <v>338</v>
      </c>
      <c r="C3814" t="s">
        <v>338</v>
      </c>
      <c r="D3814" t="s">
        <v>337</v>
      </c>
      <c r="E3814" t="s">
        <v>192</v>
      </c>
      <c r="G3814" t="s">
        <v>539</v>
      </c>
      <c r="N3814" s="2"/>
    </row>
    <row r="3815" spans="1:14" x14ac:dyDescent="0.35">
      <c r="A3815" t="s">
        <v>574</v>
      </c>
      <c r="B3815" t="s">
        <v>338</v>
      </c>
      <c r="C3815" t="s">
        <v>338</v>
      </c>
      <c r="D3815" t="s">
        <v>337</v>
      </c>
      <c r="E3815" t="s">
        <v>192</v>
      </c>
      <c r="G3815" t="str">
        <f>[1]HDV_WTW!A414</f>
        <v>CO2 (w/ C in VOC &amp; CO)</v>
      </c>
      <c r="H3815" s="8">
        <f ca="1">SUM(K3815:M3815)*62/907.1847/SUMIFS(fuel_properties!$G$2:$G$1048576,fuel_properties!$A$2:$A$1048576,GREET_mappings!A3815,fuel_properties!$B$2:$B$1048576,GREET_mappings!B3815,fuel_properties!$C$2:$C$1048576,GREET_mappings!C3815)</f>
        <v>3.2925330145488823</v>
      </c>
      <c r="I3815" t="s">
        <v>305</v>
      </c>
      <c r="K3815" s="7">
        <f ca="1">[1]HDV_WTW!B414</f>
        <v>115.98043485005444</v>
      </c>
      <c r="L3815" s="7">
        <f ca="1">[1]HDV_WTW!C414</f>
        <v>167.43967271835342</v>
      </c>
      <c r="M3815" s="7">
        <f>[1]HDV_WTW!D414</f>
        <v>1776.2329436998823</v>
      </c>
      <c r="N3815" s="2"/>
    </row>
    <row r="3816" spans="1:14" x14ac:dyDescent="0.35">
      <c r="A3816" t="s">
        <v>574</v>
      </c>
      <c r="B3816" t="s">
        <v>338</v>
      </c>
      <c r="C3816" t="s">
        <v>338</v>
      </c>
      <c r="D3816" t="s">
        <v>337</v>
      </c>
      <c r="E3816" t="s">
        <v>192</v>
      </c>
      <c r="G3816" t="str">
        <f>[1]HDV_WTW!A415</f>
        <v>CH4</v>
      </c>
      <c r="H3816" s="8">
        <f ca="1">SUM(K3816:M3816)*62/907.1847/SUMIFS(fuel_properties!$G$2:$G$1048576,fuel_properties!$A$2:$A$1048576,GREET_mappings!A3816,fuel_properties!$B$2:$B$1048576,GREET_mappings!B3816,fuel_properties!$C$2:$C$1048576,GREET_mappings!C3816)</f>
        <v>4.0143033245466468E-3</v>
      </c>
      <c r="I3816" t="s">
        <v>305</v>
      </c>
      <c r="K3816" s="7">
        <f ca="1">[1]HDV_WTW!B415</f>
        <v>2.0724108539599362</v>
      </c>
      <c r="L3816" s="7">
        <f ca="1">[1]HDV_WTW!C415</f>
        <v>0.4216765359769995</v>
      </c>
      <c r="M3816" s="7">
        <f>[1]HDV_WTW!D415</f>
        <v>1.70710569440507E-2</v>
      </c>
      <c r="N3816" s="2"/>
    </row>
    <row r="3817" spans="1:14" x14ac:dyDescent="0.35">
      <c r="A3817" t="s">
        <v>574</v>
      </c>
      <c r="B3817" t="s">
        <v>338</v>
      </c>
      <c r="C3817" t="s">
        <v>338</v>
      </c>
      <c r="D3817" t="s">
        <v>337</v>
      </c>
      <c r="E3817" t="s">
        <v>192</v>
      </c>
      <c r="G3817" t="str">
        <f>[1]HDV_WTW!A416</f>
        <v>N2O</v>
      </c>
      <c r="H3817" s="8">
        <f ca="1">SUM(K3817:M3817)*62/907.1847/SUMIFS(fuel_properties!$G$2:$G$1048576,fuel_properties!$A$2:$A$1048576,GREET_mappings!A3817,fuel_properties!$B$2:$B$1048576,GREET_mappings!B3817,fuel_properties!$C$2:$C$1048576,GREET_mappings!C3817)</f>
        <v>1.2834549385209886E-5</v>
      </c>
      <c r="I3817" t="s">
        <v>305</v>
      </c>
      <c r="K3817" s="7">
        <f ca="1">[1]HDV_WTW!B416</f>
        <v>1.8554004740392596E-3</v>
      </c>
      <c r="L3817" s="7">
        <f ca="1">[1]HDV_WTW!C416</f>
        <v>3.3524728847840832E-3</v>
      </c>
      <c r="M3817" s="7">
        <f>[1]HDV_WTW!D416</f>
        <v>2.8208141854146876E-3</v>
      </c>
      <c r="N3817" s="2"/>
    </row>
    <row r="3818" spans="1:14" x14ac:dyDescent="0.35">
      <c r="A3818" t="s">
        <v>574</v>
      </c>
      <c r="B3818" t="s">
        <v>338</v>
      </c>
      <c r="C3818" t="s">
        <v>338</v>
      </c>
      <c r="D3818" t="s">
        <v>337</v>
      </c>
      <c r="E3818" t="s">
        <v>192</v>
      </c>
      <c r="G3818" t="str">
        <f>[1]HDV_WTW!A417</f>
        <v>GHGs</v>
      </c>
      <c r="H3818" s="8">
        <f ca="1">SUM(K3818:M3818)*62/907.1847/SUMIFS(fuel_properties!$G$2:$G$1048576,fuel_properties!$A$2:$A$1048576,GREET_mappings!A3818,fuel_properties!$B$2:$B$1048576,GREET_mappings!B3818,fuel_properties!$C$2:$C$1048576,GREET_mappings!C3818)</f>
        <v>3.4156630856025343</v>
      </c>
      <c r="I3818" t="s">
        <v>305</v>
      </c>
      <c r="K3818" s="7">
        <f ca="1">[1]HDV_WTW!B417</f>
        <v>178.24480262747326</v>
      </c>
      <c r="L3818" s="7">
        <f ca="1">[1]HDV_WTW!C417</f>
        <v>180.92085858801406</v>
      </c>
      <c r="M3818" s="7">
        <f>[1]HDV_WTW!D417</f>
        <v>1777.5117434694332</v>
      </c>
      <c r="N3818" s="2"/>
    </row>
    <row r="3819" spans="1:14" x14ac:dyDescent="0.35">
      <c r="A3819" t="s">
        <v>574</v>
      </c>
      <c r="B3819" t="s">
        <v>338</v>
      </c>
      <c r="C3819" t="s">
        <v>338</v>
      </c>
      <c r="D3819" t="s">
        <v>337</v>
      </c>
      <c r="E3819" t="s">
        <v>192</v>
      </c>
      <c r="G3819" t="str">
        <f>[1]HDV_WTW!A418</f>
        <v>VOC: Total</v>
      </c>
      <c r="H3819" s="8">
        <f ca="1">SUM(K3819:M3819)*62/907.1847/SUMIFS(fuel_properties!$G$2:$G$1048576,fuel_properties!$A$2:$A$1048576,GREET_mappings!A3819,fuel_properties!$B$2:$B$1048576,GREET_mappings!B3819,fuel_properties!$C$2:$C$1048576,GREET_mappings!C3819)</f>
        <v>4.5087085581603926E-4</v>
      </c>
      <c r="I3819" t="s">
        <v>305</v>
      </c>
      <c r="K3819" s="7">
        <f ca="1">[1]HDV_WTW!B418</f>
        <v>8.3244653757497983E-2</v>
      </c>
      <c r="L3819" s="7">
        <f ca="1">[1]HDV_WTW!C418</f>
        <v>8.4085772380414356E-2</v>
      </c>
      <c r="M3819" s="7">
        <f>[1]HDV_WTW!D418</f>
        <v>0.11471307344311935</v>
      </c>
      <c r="N3819" s="2"/>
    </row>
    <row r="3820" spans="1:14" x14ac:dyDescent="0.35">
      <c r="A3820" t="s">
        <v>574</v>
      </c>
      <c r="B3820" t="s">
        <v>338</v>
      </c>
      <c r="C3820" t="s">
        <v>338</v>
      </c>
      <c r="D3820" t="s">
        <v>337</v>
      </c>
      <c r="E3820" t="s">
        <v>192</v>
      </c>
      <c r="G3820" t="str">
        <f>[1]HDV_WTW!A419</f>
        <v>CO: Total</v>
      </c>
      <c r="H3820" s="8">
        <f ca="1">SUM(K3820:M3820)*62/907.1847/SUMIFS(fuel_properties!$G$2:$G$1048576,fuel_properties!$A$2:$A$1048576,GREET_mappings!A3820,fuel_properties!$B$2:$B$1048576,GREET_mappings!B3820,fuel_properties!$C$2:$C$1048576,GREET_mappings!C3820)</f>
        <v>5.4255921297810712E-3</v>
      </c>
      <c r="I3820" t="s">
        <v>305</v>
      </c>
      <c r="K3820" s="7">
        <f ca="1">[1]HDV_WTW!B419</f>
        <v>0.17115154657564041</v>
      </c>
      <c r="L3820" s="7">
        <f ca="1">[1]HDV_WTW!C419</f>
        <v>0.10456328027778475</v>
      </c>
      <c r="M3820" s="7">
        <f>[1]HDV_WTW!D419</f>
        <v>3.1182792001349107</v>
      </c>
      <c r="N3820" s="2"/>
    </row>
    <row r="3821" spans="1:14" x14ac:dyDescent="0.35">
      <c r="A3821" t="s">
        <v>574</v>
      </c>
      <c r="B3821" t="s">
        <v>338</v>
      </c>
      <c r="C3821" t="s">
        <v>338</v>
      </c>
      <c r="D3821" t="s">
        <v>337</v>
      </c>
      <c r="E3821" t="s">
        <v>192</v>
      </c>
      <c r="G3821" t="str">
        <f>[1]HDV_WTW!A420</f>
        <v>NOx: Total</v>
      </c>
      <c r="H3821" s="8">
        <f ca="1">SUM(K3821:M3821)*62/907.1847/SUMIFS(fuel_properties!$G$2:$G$1048576,fuel_properties!$A$2:$A$1048576,GREET_mappings!A3821,fuel_properties!$B$2:$B$1048576,GREET_mappings!B3821,fuel_properties!$C$2:$C$1048576,GREET_mappings!C3821)</f>
        <v>3.8690075230868358E-3</v>
      </c>
      <c r="I3821" t="s">
        <v>305</v>
      </c>
      <c r="K3821" s="7">
        <f ca="1">[1]HDV_WTW!B420</f>
        <v>0.26926961951853773</v>
      </c>
      <c r="L3821" s="7">
        <f ca="1">[1]HDV_WTW!C420</f>
        <v>0.15328687022577622</v>
      </c>
      <c r="M3821" s="7">
        <f>[1]HDV_WTW!D420</f>
        <v>1.9977117703136944</v>
      </c>
      <c r="N3821" s="2"/>
    </row>
    <row r="3822" spans="1:14" x14ac:dyDescent="0.35">
      <c r="A3822" t="s">
        <v>574</v>
      </c>
      <c r="B3822" t="s">
        <v>338</v>
      </c>
      <c r="C3822" t="s">
        <v>338</v>
      </c>
      <c r="D3822" t="s">
        <v>337</v>
      </c>
      <c r="E3822" t="s">
        <v>192</v>
      </c>
      <c r="G3822" t="str">
        <f>[1]HDV_WTW!A421</f>
        <v>PM10: Total</v>
      </c>
      <c r="H3822" s="8">
        <f ca="1">SUM(K3822:M3822)*62/907.1847/SUMIFS(fuel_properties!$G$2:$G$1048576,fuel_properties!$A$2:$A$1048576,GREET_mappings!A3822,fuel_properties!$B$2:$B$1048576,GREET_mappings!B3822,fuel_properties!$C$2:$C$1048576,GREET_mappings!C3822)</f>
        <v>2.4127738307819406E-4</v>
      </c>
      <c r="I3822" t="s">
        <v>305</v>
      </c>
      <c r="K3822" s="7">
        <f ca="1">[1]HDV_WTW!B421</f>
        <v>1.2999710135856844E-2</v>
      </c>
      <c r="L3822" s="7">
        <f ca="1">[1]HDV_WTW!C421</f>
        <v>1.590812703510356E-2</v>
      </c>
      <c r="M3822" s="7">
        <f>[1]HDV_WTW!D421</f>
        <v>0.1220238910951322</v>
      </c>
      <c r="N3822" s="2"/>
    </row>
    <row r="3823" spans="1:14" x14ac:dyDescent="0.35">
      <c r="A3823" t="s">
        <v>574</v>
      </c>
      <c r="B3823" t="s">
        <v>338</v>
      </c>
      <c r="C3823" t="s">
        <v>338</v>
      </c>
      <c r="D3823" t="s">
        <v>337</v>
      </c>
      <c r="E3823" t="s">
        <v>192</v>
      </c>
      <c r="G3823" t="str">
        <f>[1]HDV_WTW!A422</f>
        <v>PM2.5: Total</v>
      </c>
      <c r="H3823" s="8">
        <f ca="1">SUM(K3823:M3823)*62/907.1847/SUMIFS(fuel_properties!$G$2:$G$1048576,fuel_properties!$A$2:$A$1048576,GREET_mappings!A3823,fuel_properties!$B$2:$B$1048576,GREET_mappings!B3823,fuel_properties!$C$2:$C$1048576,GREET_mappings!C3823)</f>
        <v>7.1245466527655334E-5</v>
      </c>
      <c r="I3823" t="s">
        <v>305</v>
      </c>
      <c r="K3823" s="7">
        <f ca="1">[1]HDV_WTW!B422</f>
        <v>1.1434921698572442E-2</v>
      </c>
      <c r="L3823" s="7">
        <f ca="1">[1]HDV_WTW!C422</f>
        <v>1.3675515079618339E-2</v>
      </c>
      <c r="M3823" s="7">
        <f>[1]HDV_WTW!D422</f>
        <v>1.9457360074356035E-2</v>
      </c>
      <c r="N3823" s="2"/>
    </row>
    <row r="3824" spans="1:14" x14ac:dyDescent="0.35">
      <c r="A3824" t="s">
        <v>574</v>
      </c>
      <c r="B3824" t="s">
        <v>338</v>
      </c>
      <c r="C3824" t="s">
        <v>338</v>
      </c>
      <c r="D3824" t="s">
        <v>337</v>
      </c>
      <c r="E3824" t="s">
        <v>192</v>
      </c>
      <c r="G3824" t="str">
        <f>[1]HDV_WTW!A423</f>
        <v>SOx: Total</v>
      </c>
      <c r="H3824" s="8">
        <f ca="1">SUM(K3824:M3824)*62/907.1847/SUMIFS(fuel_properties!$G$2:$G$1048576,fuel_properties!$A$2:$A$1048576,GREET_mappings!A3824,fuel_properties!$B$2:$B$1048576,GREET_mappings!B3824,fuel_properties!$C$2:$C$1048576,GREET_mappings!C3824)</f>
        <v>1.8994283298260313E-4</v>
      </c>
      <c r="I3824" t="s">
        <v>305</v>
      </c>
      <c r="K3824" s="7">
        <f ca="1">[1]HDV_WTW!B423</f>
        <v>6.2504969669661889E-2</v>
      </c>
      <c r="L3824" s="7">
        <f ca="1">[1]HDV_WTW!C423</f>
        <v>4.4078148487657884E-2</v>
      </c>
      <c r="M3824" s="7">
        <f>[1]HDV_WTW!D423</f>
        <v>1.2236141601192732E-2</v>
      </c>
      <c r="N3824" s="2"/>
    </row>
    <row r="3825" spans="1:14" x14ac:dyDescent="0.35">
      <c r="A3825" t="s">
        <v>574</v>
      </c>
      <c r="B3825" t="s">
        <v>338</v>
      </c>
      <c r="C3825" t="s">
        <v>338</v>
      </c>
      <c r="D3825" t="s">
        <v>337</v>
      </c>
      <c r="E3825" t="s">
        <v>192</v>
      </c>
      <c r="G3825" t="str">
        <f>[1]HDV_WTW!A424</f>
        <v>BC Total</v>
      </c>
      <c r="H3825" s="8">
        <f ca="1">SUM(K3825:M3825)*62/907.1847/SUMIFS(fuel_properties!$G$2:$G$1048576,fuel_properties!$A$2:$A$1048576,GREET_mappings!A3825,fuel_properties!$B$2:$B$1048576,GREET_mappings!B3825,fuel_properties!$C$2:$C$1048576,GREET_mappings!C3825)</f>
        <v>1.0177567996826203E-5</v>
      </c>
      <c r="I3825" t="s">
        <v>305</v>
      </c>
      <c r="K3825" s="7">
        <f ca="1">[1]HDV_WTW!B424</f>
        <v>2.0925138120322442E-3</v>
      </c>
      <c r="L3825" s="7">
        <f ca="1">[1]HDV_WTW!C424</f>
        <v>1.8123310619220599E-3</v>
      </c>
      <c r="M3825" s="7">
        <f>[1]HDV_WTW!D424</f>
        <v>2.4617606806526184E-3</v>
      </c>
      <c r="N3825" s="2"/>
    </row>
    <row r="3826" spans="1:14" x14ac:dyDescent="0.35">
      <c r="A3826" t="s">
        <v>574</v>
      </c>
      <c r="B3826" t="s">
        <v>338</v>
      </c>
      <c r="C3826" t="s">
        <v>338</v>
      </c>
      <c r="D3826" t="s">
        <v>337</v>
      </c>
      <c r="E3826" t="s">
        <v>192</v>
      </c>
      <c r="G3826" t="str">
        <f>[1]HDV_WTW!A425</f>
        <v>OC Total</v>
      </c>
      <c r="H3826" s="8">
        <f ca="1">SUM(K3826:M3826)*62/907.1847/SUMIFS(fuel_properties!$G$2:$G$1048576,fuel_properties!$A$2:$A$1048576,GREET_mappings!A3826,fuel_properties!$B$2:$B$1048576,GREET_mappings!B3826,fuel_properties!$C$2:$C$1048576,GREET_mappings!C3826)</f>
        <v>1.6815489092711234E-5</v>
      </c>
      <c r="I3826" t="s">
        <v>305</v>
      </c>
      <c r="K3826" s="7">
        <f ca="1">[1]HDV_WTW!B425</f>
        <v>4.3261917091647496E-3</v>
      </c>
      <c r="L3826" s="7">
        <f ca="1">[1]HDV_WTW!C425</f>
        <v>2.7252033291301644E-3</v>
      </c>
      <c r="M3826" s="7">
        <f>[1]HDV_WTW!D425</f>
        <v>3.4675802507400069E-3</v>
      </c>
      <c r="N3826" s="2"/>
    </row>
    <row r="3827" spans="1:14" x14ac:dyDescent="0.35">
      <c r="A3827" t="s">
        <v>574</v>
      </c>
      <c r="B3827" t="s">
        <v>338</v>
      </c>
      <c r="C3827" t="s">
        <v>338</v>
      </c>
      <c r="D3827" t="s">
        <v>337</v>
      </c>
      <c r="E3827" t="s">
        <v>192</v>
      </c>
      <c r="G3827" t="s">
        <v>538</v>
      </c>
      <c r="N3827" s="2"/>
    </row>
    <row r="3828" spans="1:14" x14ac:dyDescent="0.35">
      <c r="A3828" t="s">
        <v>574</v>
      </c>
      <c r="B3828" t="s">
        <v>338</v>
      </c>
      <c r="C3828" t="s">
        <v>338</v>
      </c>
      <c r="D3828" t="s">
        <v>337</v>
      </c>
      <c r="E3828" t="s">
        <v>192</v>
      </c>
      <c r="G3828" t="str">
        <f>[1]HDV_WTW!A426</f>
        <v>VOC: Urban</v>
      </c>
      <c r="H3828" s="8">
        <f ca="1">SUM(K3828:M3828)*62/907.1847/SUMIFS(fuel_properties!$G$2:$G$1048576,fuel_properties!$A$2:$A$1048576,GREET_mappings!A3828,fuel_properties!$B$2:$B$1048576,GREET_mappings!B3828,fuel_properties!$C$2:$C$1048576,GREET_mappings!C3828)</f>
        <v>2.6434918946443892E-4</v>
      </c>
      <c r="I3828" t="s">
        <v>305</v>
      </c>
      <c r="K3828" s="7">
        <f ca="1">[1]HDV_WTW!B426</f>
        <v>1.4850009210703568E-2</v>
      </c>
      <c r="L3828" s="7">
        <f ca="1">[1]HDV_WTW!C426</f>
        <v>4.7272584675602108E-2</v>
      </c>
      <c r="M3828" s="7">
        <f>[1]HDV_WTW!D426</f>
        <v>0.10324176609880742</v>
      </c>
      <c r="N3828" s="2"/>
    </row>
    <row r="3829" spans="1:14" x14ac:dyDescent="0.35">
      <c r="A3829" t="s">
        <v>574</v>
      </c>
      <c r="B3829" t="s">
        <v>338</v>
      </c>
      <c r="C3829" t="s">
        <v>338</v>
      </c>
      <c r="D3829" t="s">
        <v>337</v>
      </c>
      <c r="E3829" t="s">
        <v>192</v>
      </c>
      <c r="G3829" t="str">
        <f>[1]HDV_WTW!A427</f>
        <v>CO: Urban</v>
      </c>
      <c r="H3829" s="8">
        <f ca="1">SUM(K3829:M3829)*62/907.1847/SUMIFS(fuel_properties!$G$2:$G$1048576,fuel_properties!$A$2:$A$1048576,GREET_mappings!A3829,fuel_properties!$B$2:$B$1048576,GREET_mappings!B3829,fuel_properties!$C$2:$C$1048576,GREET_mappings!C3829)</f>
        <v>4.5520698649441048E-3</v>
      </c>
      <c r="I3829" t="s">
        <v>305</v>
      </c>
      <c r="K3829" s="7">
        <f ca="1">[1]HDV_WTW!B427</f>
        <v>6.0825879784233662E-3</v>
      </c>
      <c r="L3829" s="7">
        <f ca="1">[1]HDV_WTW!C427</f>
        <v>3.5025912011623514E-2</v>
      </c>
      <c r="M3829" s="7">
        <f>[1]HDV_WTW!D427</f>
        <v>2.8064512801214199</v>
      </c>
      <c r="N3829" s="2"/>
    </row>
    <row r="3830" spans="1:14" x14ac:dyDescent="0.35">
      <c r="A3830" t="s">
        <v>574</v>
      </c>
      <c r="B3830" t="s">
        <v>338</v>
      </c>
      <c r="C3830" t="s">
        <v>338</v>
      </c>
      <c r="D3830" t="s">
        <v>337</v>
      </c>
      <c r="E3830" t="s">
        <v>192</v>
      </c>
      <c r="G3830" t="str">
        <f>[1]HDV_WTW!A428</f>
        <v>NOx: Urban</v>
      </c>
      <c r="H3830" s="8">
        <f ca="1">SUM(K3830:M3830)*62/907.1847/SUMIFS(fuel_properties!$G$2:$G$1048576,fuel_properties!$A$2:$A$1048576,GREET_mappings!A3830,fuel_properties!$B$2:$B$1048576,GREET_mappings!B3830,fuel_properties!$C$2:$C$1048576,GREET_mappings!C3830)</f>
        <v>2.9738548614367611E-3</v>
      </c>
      <c r="I3830" t="s">
        <v>305</v>
      </c>
      <c r="K3830" s="7">
        <f ca="1">[1]HDV_WTW!B428</f>
        <v>1.2001108903096525E-2</v>
      </c>
      <c r="L3830" s="7">
        <f ca="1">[1]HDV_WTW!C428</f>
        <v>5.0361356985719523E-2</v>
      </c>
      <c r="M3830" s="7">
        <f>[1]HDV_WTW!D428</f>
        <v>1.7979405932823249</v>
      </c>
      <c r="N3830" s="2"/>
    </row>
    <row r="3831" spans="1:14" x14ac:dyDescent="0.35">
      <c r="A3831" t="s">
        <v>574</v>
      </c>
      <c r="B3831" t="s">
        <v>338</v>
      </c>
      <c r="C3831" t="s">
        <v>338</v>
      </c>
      <c r="D3831" t="s">
        <v>337</v>
      </c>
      <c r="E3831" t="s">
        <v>192</v>
      </c>
      <c r="G3831" t="str">
        <f>[1]HDV_WTW!A429</f>
        <v>PM10: Urban</v>
      </c>
      <c r="H3831" s="8">
        <f ca="1">SUM(K3831:M3831)*62/907.1847/SUMIFS(fuel_properties!$G$2:$G$1048576,fuel_properties!$A$2:$A$1048576,GREET_mappings!A3831,fuel_properties!$B$2:$B$1048576,GREET_mappings!B3831,fuel_properties!$C$2:$C$1048576,GREET_mappings!C3831)</f>
        <v>1.9302115212261063E-4</v>
      </c>
      <c r="I3831" t="s">
        <v>305</v>
      </c>
      <c r="K3831" s="7">
        <f ca="1">[1]HDV_WTW!B429</f>
        <v>8.4135063749367204E-4</v>
      </c>
      <c r="L3831" s="7">
        <f ca="1">[1]HDV_WTW!C429</f>
        <v>1.0082058110341597E-2</v>
      </c>
      <c r="M3831" s="7">
        <f>[1]HDV_WTW!D429</f>
        <v>0.10982150198561899</v>
      </c>
      <c r="N3831" s="2"/>
    </row>
    <row r="3832" spans="1:14" x14ac:dyDescent="0.35">
      <c r="A3832" t="s">
        <v>574</v>
      </c>
      <c r="B3832" t="s">
        <v>338</v>
      </c>
      <c r="C3832" t="s">
        <v>338</v>
      </c>
      <c r="D3832" t="s">
        <v>337</v>
      </c>
      <c r="E3832" t="s">
        <v>192</v>
      </c>
      <c r="G3832" t="str">
        <f>[1]HDV_WTW!A430</f>
        <v>PM2.5: Urban</v>
      </c>
      <c r="H3832" s="8">
        <f ca="1">SUM(K3832:M3832)*62/907.1847/SUMIFS(fuel_properties!$G$2:$G$1048576,fuel_properties!$A$2:$A$1048576,GREET_mappings!A3832,fuel_properties!$B$2:$B$1048576,GREET_mappings!B3832,fuel_properties!$C$2:$C$1048576,GREET_mappings!C3832)</f>
        <v>4.3034031663822763E-5</v>
      </c>
      <c r="I3832" t="s">
        <v>305</v>
      </c>
      <c r="K3832" s="7">
        <f ca="1">[1]HDV_WTW!B430</f>
        <v>7.4381720998609234E-4</v>
      </c>
      <c r="L3832" s="7">
        <f ca="1">[1]HDV_WTW!C430</f>
        <v>8.6646151760165161E-3</v>
      </c>
      <c r="M3832" s="7">
        <f>[1]HDV_WTW!D430</f>
        <v>1.7511624066920431E-2</v>
      </c>
      <c r="N3832" s="2"/>
    </row>
    <row r="3833" spans="1:14" x14ac:dyDescent="0.35">
      <c r="A3833" t="s">
        <v>574</v>
      </c>
      <c r="B3833" t="s">
        <v>338</v>
      </c>
      <c r="C3833" t="s">
        <v>338</v>
      </c>
      <c r="D3833" t="s">
        <v>337</v>
      </c>
      <c r="E3833" t="s">
        <v>192</v>
      </c>
      <c r="G3833" t="str">
        <f>[1]HDV_WTW!A431</f>
        <v>SOx: Urban</v>
      </c>
      <c r="H3833" s="8">
        <f ca="1">SUM(K3833:M3833)*62/907.1847/SUMIFS(fuel_properties!$G$2:$G$1048576,fuel_properties!$A$2:$A$1048576,GREET_mappings!A3833,fuel_properties!$B$2:$B$1048576,GREET_mappings!B3833,fuel_properties!$C$2:$C$1048576,GREET_mappings!C3833)</f>
        <v>4.9935151013552881E-5</v>
      </c>
      <c r="I3833" t="s">
        <v>305</v>
      </c>
      <c r="K3833" s="7">
        <f ca="1">[1]HDV_WTW!B431</f>
        <v>4.7205059194467495E-3</v>
      </c>
      <c r="L3833" s="7">
        <f ca="1">[1]HDV_WTW!C431</f>
        <v>1.5504037215884827E-2</v>
      </c>
      <c r="M3833" s="7">
        <f>[1]HDV_WTW!D431</f>
        <v>1.1012527441073458E-2</v>
      </c>
      <c r="N3833" s="2"/>
    </row>
    <row r="3834" spans="1:14" x14ac:dyDescent="0.35">
      <c r="A3834" t="s">
        <v>574</v>
      </c>
      <c r="B3834" t="s">
        <v>338</v>
      </c>
      <c r="C3834" t="s">
        <v>338</v>
      </c>
      <c r="D3834" t="s">
        <v>337</v>
      </c>
      <c r="E3834" t="s">
        <v>192</v>
      </c>
      <c r="G3834" t="str">
        <f>[1]HDV_WTW!A432</f>
        <v>BC: Urban</v>
      </c>
      <c r="H3834" s="8">
        <f ca="1">SUM(K3834:M3834)*62/907.1847/SUMIFS(fuel_properties!$G$2:$G$1048576,fuel_properties!$A$2:$A$1048576,GREET_mappings!A3834,fuel_properties!$B$2:$B$1048576,GREET_mappings!B3834,fuel_properties!$C$2:$C$1048576,GREET_mappings!C3834)</f>
        <v>5.478406854409269E-6</v>
      </c>
      <c r="I3834" t="s">
        <v>305</v>
      </c>
      <c r="K3834" s="7">
        <f ca="1">[1]HDV_WTW!B432</f>
        <v>8.9564164537227713E-5</v>
      </c>
      <c r="L3834" s="7">
        <f ca="1">[1]HDV_WTW!C432</f>
        <v>1.1218836456069951E-3</v>
      </c>
      <c r="M3834" s="7">
        <f>[1]HDV_WTW!D432</f>
        <v>2.2155846125873568E-3</v>
      </c>
      <c r="N3834" s="2"/>
    </row>
    <row r="3835" spans="1:14" x14ac:dyDescent="0.35">
      <c r="A3835" t="s">
        <v>574</v>
      </c>
      <c r="B3835" t="s">
        <v>338</v>
      </c>
      <c r="C3835" t="s">
        <v>338</v>
      </c>
      <c r="D3835" t="s">
        <v>337</v>
      </c>
      <c r="E3835" t="s">
        <v>192</v>
      </c>
      <c r="G3835" t="str">
        <f>[1]HDV_WTW!A433</f>
        <v>OC: Urban</v>
      </c>
      <c r="H3835" s="8">
        <f ca="1">SUM(K3835:M3835)*62/907.1847/SUMIFS(fuel_properties!$G$2:$G$1048576,fuel_properties!$A$2:$A$1048576,GREET_mappings!A3835,fuel_properties!$B$2:$B$1048576,GREET_mappings!B3835,fuel_properties!$C$2:$C$1048576,GREET_mappings!C3835)</f>
        <v>7.6985496223348659E-6</v>
      </c>
      <c r="I3835" t="s">
        <v>305</v>
      </c>
      <c r="K3835" s="7">
        <f ca="1">[1]HDV_WTW!B433</f>
        <v>2.6722191445694967E-4</v>
      </c>
      <c r="L3835" s="7">
        <f ca="1">[1]HDV_WTW!C433</f>
        <v>1.4278046759457464E-3</v>
      </c>
      <c r="M3835" s="7">
        <f>[1]HDV_WTW!D433</f>
        <v>3.1208222256660064E-3</v>
      </c>
      <c r="N3835" s="2"/>
    </row>
    <row r="3836" spans="1:14" x14ac:dyDescent="0.35">
      <c r="A3836" t="s">
        <v>574</v>
      </c>
      <c r="B3836" t="s">
        <v>339</v>
      </c>
      <c r="C3836" t="s">
        <v>339</v>
      </c>
      <c r="D3836" t="s">
        <v>337</v>
      </c>
      <c r="E3836" t="s">
        <v>192</v>
      </c>
      <c r="G3836" t="s">
        <v>537</v>
      </c>
      <c r="N3836" s="2"/>
    </row>
    <row r="3837" spans="1:14" x14ac:dyDescent="0.35">
      <c r="A3837" t="s">
        <v>574</v>
      </c>
      <c r="B3837" t="s">
        <v>339</v>
      </c>
      <c r="C3837" t="s">
        <v>339</v>
      </c>
      <c r="D3837" t="s">
        <v>337</v>
      </c>
      <c r="E3837" t="s">
        <v>192</v>
      </c>
      <c r="G3837" t="str">
        <f>[1]HDV_WTW!A408</f>
        <v xml:space="preserve">Total Energy </v>
      </c>
      <c r="H3837" s="8">
        <f ca="1">SUM(K3837:M3837)*62/907.1847/SUMIFS(fuel_properties!$G$2:$G$1048576,fuel_properties!$A$2:$A$1048576,GREET_mappings!A3837,fuel_properties!$B$2:$B$1048576,GREET_mappings!B3837,fuel_properties!$C$2:$C$1048576,GREET_mappings!C3837)</f>
        <v>42.549509322237874</v>
      </c>
      <c r="I3837" t="s">
        <v>359</v>
      </c>
      <c r="J3837" t="s">
        <v>336</v>
      </c>
      <c r="K3837" s="7">
        <f ca="1">[1]HDV_WTW!B408</f>
        <v>1470.7456441308084</v>
      </c>
      <c r="L3837" s="7">
        <f ca="1">[1]HDV_WTW!C408</f>
        <v>2622.7893750288572</v>
      </c>
      <c r="M3837" s="7">
        <f>[1]HDV_WTW!D408</f>
        <v>22464.011208733758</v>
      </c>
      <c r="N3837" s="2"/>
    </row>
    <row r="3838" spans="1:14" x14ac:dyDescent="0.35">
      <c r="A3838" t="s">
        <v>574</v>
      </c>
      <c r="B3838" t="s">
        <v>339</v>
      </c>
      <c r="C3838" t="s">
        <v>339</v>
      </c>
      <c r="D3838" t="s">
        <v>337</v>
      </c>
      <c r="E3838" t="s">
        <v>192</v>
      </c>
      <c r="G3838" t="str">
        <f>[1]HDV_WTW!A409</f>
        <v>Fossil Fuels</v>
      </c>
      <c r="H3838" s="8">
        <f ca="1">SUM(K3838:M3838)*62/907.1847/SUMIFS(fuel_properties!$G$2:$G$1048576,fuel_properties!$A$2:$A$1048576,GREET_mappings!A3838,fuel_properties!$B$2:$B$1048576,GREET_mappings!B3838,fuel_properties!$C$2:$C$1048576,GREET_mappings!C3838)</f>
        <v>42.252857222430052</v>
      </c>
      <c r="I3838" t="s">
        <v>359</v>
      </c>
      <c r="K3838" s="7">
        <f ca="1">[1]HDV_WTW!B409</f>
        <v>1342.7487003852405</v>
      </c>
      <c r="L3838" s="7">
        <f ca="1">[1]HDV_WTW!C409</f>
        <v>2565.6290283675453</v>
      </c>
      <c r="M3838" s="7">
        <f>[1]HDV_WTW!D409</f>
        <v>22464.011208733758</v>
      </c>
      <c r="N3838" s="2"/>
    </row>
    <row r="3839" spans="1:14" x14ac:dyDescent="0.35">
      <c r="A3839" t="s">
        <v>574</v>
      </c>
      <c r="B3839" t="s">
        <v>339</v>
      </c>
      <c r="C3839" t="s">
        <v>339</v>
      </c>
      <c r="D3839" t="s">
        <v>337</v>
      </c>
      <c r="E3839" t="s">
        <v>192</v>
      </c>
      <c r="G3839" t="str">
        <f>[1]HDV_WTW!A410</f>
        <v>Coal</v>
      </c>
      <c r="H3839" s="8">
        <f ca="1">SUM(K3839:M3839)*62/907.1847/SUMIFS(fuel_properties!$G$2:$G$1048576,fuel_properties!$A$2:$A$1048576,GREET_mappings!A3839,fuel_properties!$B$2:$B$1048576,GREET_mappings!B3839,fuel_properties!$C$2:$C$1048576,GREET_mappings!C3839)</f>
        <v>0.14814231051820351</v>
      </c>
      <c r="I3839" t="s">
        <v>359</v>
      </c>
      <c r="K3839" s="7">
        <f ca="1">[1]HDV_WTW!B410</f>
        <v>61.724087820550409</v>
      </c>
      <c r="L3839" s="7">
        <f ca="1">[1]HDV_WTW!C410</f>
        <v>30.739875279440728</v>
      </c>
      <c r="M3839" s="7">
        <f>[1]HDV_WTW!D410</f>
        <v>0</v>
      </c>
      <c r="N3839" s="2"/>
    </row>
    <row r="3840" spans="1:14" x14ac:dyDescent="0.35">
      <c r="A3840" t="s">
        <v>574</v>
      </c>
      <c r="B3840" t="s">
        <v>339</v>
      </c>
      <c r="C3840" t="s">
        <v>339</v>
      </c>
      <c r="D3840" t="s">
        <v>337</v>
      </c>
      <c r="E3840" t="s">
        <v>192</v>
      </c>
      <c r="G3840" t="str">
        <f>[1]HDV_WTW!A411</f>
        <v>Natural Gas</v>
      </c>
      <c r="H3840" s="8">
        <f ca="1">SUM(K3840:M3840)*62/907.1847/SUMIFS(fuel_properties!$G$2:$G$1048576,fuel_properties!$A$2:$A$1048576,GREET_mappings!A3840,fuel_properties!$B$2:$B$1048576,GREET_mappings!B3840,fuel_properties!$C$2:$C$1048576,GREET_mappings!C3840)</f>
        <v>4.4667388646870112</v>
      </c>
      <c r="I3840" t="s">
        <v>359</v>
      </c>
      <c r="K3840" s="7">
        <f ca="1">[1]HDV_WTW!B411</f>
        <v>1034.9121669035485</v>
      </c>
      <c r="L3840" s="7">
        <f ca="1">[1]HDV_WTW!C411</f>
        <v>1753.0312377658811</v>
      </c>
      <c r="M3840" s="7">
        <f>[1]HDV_WTW!D411</f>
        <v>0</v>
      </c>
      <c r="N3840" s="2"/>
    </row>
    <row r="3841" spans="1:14" x14ac:dyDescent="0.35">
      <c r="A3841" t="s">
        <v>574</v>
      </c>
      <c r="B3841" t="s">
        <v>339</v>
      </c>
      <c r="C3841" t="s">
        <v>339</v>
      </c>
      <c r="D3841" t="s">
        <v>337</v>
      </c>
      <c r="E3841" t="s">
        <v>192</v>
      </c>
      <c r="G3841" t="str">
        <f>[1]HDV_WTW!A412</f>
        <v>Petroleum</v>
      </c>
      <c r="H3841" s="8">
        <f ca="1">SUM(K3841:M3841)*62/907.1847/SUMIFS(fuel_properties!$G$2:$G$1048576,fuel_properties!$A$2:$A$1048576,GREET_mappings!A3841,fuel_properties!$B$2:$B$1048576,GREET_mappings!B3841,fuel_properties!$C$2:$C$1048576,GREET_mappings!C3841)</f>
        <v>37.637976047224839</v>
      </c>
      <c r="I3841" t="s">
        <v>359</v>
      </c>
      <c r="K3841" s="7">
        <f ca="1">[1]HDV_WTW!B412</f>
        <v>246.11244566114152</v>
      </c>
      <c r="L3841" s="7">
        <f ca="1">[1]HDV_WTW!C412</f>
        <v>781.85791532222345</v>
      </c>
      <c r="M3841" s="7">
        <f>[1]HDV_WTW!D412</f>
        <v>22464.011208733758</v>
      </c>
      <c r="N3841" s="2"/>
    </row>
    <row r="3842" spans="1:14" x14ac:dyDescent="0.35">
      <c r="A3842" t="s">
        <v>574</v>
      </c>
      <c r="B3842" t="s">
        <v>339</v>
      </c>
      <c r="C3842" t="s">
        <v>339</v>
      </c>
      <c r="D3842" t="s">
        <v>337</v>
      </c>
      <c r="E3842" t="s">
        <v>192</v>
      </c>
      <c r="G3842" t="str">
        <f>[1]HDV_WTW!A413</f>
        <v>Water Consumption</v>
      </c>
      <c r="H3842" s="8">
        <f ca="1">SUM(K3842:M3842)*62/907.1847/SUMIFS(fuel_properties!$G$2:$G$1048576,fuel_properties!$A$2:$A$1048576,GREET_mappings!A3842,fuel_properties!$B$2:$B$1048576,GREET_mappings!B3842,fuel_properties!$C$2:$C$1048576,GREET_mappings!C3842)</f>
        <v>8.1702522309161287E-4</v>
      </c>
      <c r="I3842" t="s">
        <v>304</v>
      </c>
      <c r="K3842" s="7">
        <f ca="1">[1]HDV_WTW!B413</f>
        <v>0.40963516068567601</v>
      </c>
      <c r="L3842" s="7">
        <f ca="1">[1]HDV_WTW!C413</f>
        <v>0.10031631648142286</v>
      </c>
      <c r="M3842" s="7">
        <f>[1]HDV_WTW!D413</f>
        <v>0</v>
      </c>
      <c r="N3842" s="2"/>
    </row>
    <row r="3843" spans="1:14" x14ac:dyDescent="0.35">
      <c r="A3843" t="s">
        <v>574</v>
      </c>
      <c r="B3843" t="s">
        <v>339</v>
      </c>
      <c r="C3843" t="s">
        <v>339</v>
      </c>
      <c r="D3843" t="s">
        <v>337</v>
      </c>
      <c r="E3843" t="s">
        <v>192</v>
      </c>
      <c r="G3843" t="s">
        <v>539</v>
      </c>
      <c r="N3843" s="2"/>
    </row>
    <row r="3844" spans="1:14" x14ac:dyDescent="0.35">
      <c r="A3844" t="s">
        <v>574</v>
      </c>
      <c r="B3844" t="s">
        <v>339</v>
      </c>
      <c r="C3844" t="s">
        <v>339</v>
      </c>
      <c r="D3844" t="s">
        <v>337</v>
      </c>
      <c r="E3844" t="s">
        <v>192</v>
      </c>
      <c r="G3844" t="str">
        <f>[1]HDV_WTW!A414</f>
        <v>CO2 (w/ C in VOC &amp; CO)</v>
      </c>
      <c r="H3844" s="8">
        <f ca="1">SUM(K3844:M3844)*62/907.1847/SUMIFS(fuel_properties!$G$2:$G$1048576,fuel_properties!$A$2:$A$1048576,GREET_mappings!A3844,fuel_properties!$B$2:$B$1048576,GREET_mappings!B3844,fuel_properties!$C$2:$C$1048576,GREET_mappings!C3844)</f>
        <v>3.299899243457602</v>
      </c>
      <c r="I3844" t="s">
        <v>305</v>
      </c>
      <c r="K3844" s="7">
        <f ca="1">[1]HDV_WTW!B414</f>
        <v>115.98043485005444</v>
      </c>
      <c r="L3844" s="7">
        <f ca="1">[1]HDV_WTW!C414</f>
        <v>167.43967271835342</v>
      </c>
      <c r="M3844" s="7">
        <f>[1]HDV_WTW!D414</f>
        <v>1776.2329436998823</v>
      </c>
      <c r="N3844" s="2"/>
    </row>
    <row r="3845" spans="1:14" x14ac:dyDescent="0.35">
      <c r="A3845" t="s">
        <v>574</v>
      </c>
      <c r="B3845" t="s">
        <v>339</v>
      </c>
      <c r="C3845" t="s">
        <v>339</v>
      </c>
      <c r="D3845" t="s">
        <v>337</v>
      </c>
      <c r="E3845" t="s">
        <v>192</v>
      </c>
      <c r="G3845" t="str">
        <f>[1]HDV_WTW!A415</f>
        <v>CH4</v>
      </c>
      <c r="H3845" s="8">
        <f ca="1">SUM(K3845:M3845)*62/907.1847/SUMIFS(fuel_properties!$G$2:$G$1048576,fuel_properties!$A$2:$A$1048576,GREET_mappings!A3845,fuel_properties!$B$2:$B$1048576,GREET_mappings!B3845,fuel_properties!$C$2:$C$1048576,GREET_mappings!C3845)</f>
        <v>4.0232843361468294E-3</v>
      </c>
      <c r="I3845" t="s">
        <v>305</v>
      </c>
      <c r="K3845" s="7">
        <f ca="1">[1]HDV_WTW!B415</f>
        <v>2.0724108539599362</v>
      </c>
      <c r="L3845" s="7">
        <f ca="1">[1]HDV_WTW!C415</f>
        <v>0.4216765359769995</v>
      </c>
      <c r="M3845" s="7">
        <f>[1]HDV_WTW!D415</f>
        <v>1.70710569440507E-2</v>
      </c>
      <c r="N3845" s="2"/>
    </row>
    <row r="3846" spans="1:14" x14ac:dyDescent="0.35">
      <c r="A3846" t="s">
        <v>574</v>
      </c>
      <c r="B3846" t="s">
        <v>339</v>
      </c>
      <c r="C3846" t="s">
        <v>339</v>
      </c>
      <c r="D3846" t="s">
        <v>337</v>
      </c>
      <c r="E3846" t="s">
        <v>192</v>
      </c>
      <c r="G3846" t="str">
        <f>[1]HDV_WTW!A416</f>
        <v>N2O</v>
      </c>
      <c r="H3846" s="8">
        <f ca="1">SUM(K3846:M3846)*62/907.1847/SUMIFS(fuel_properties!$G$2:$G$1048576,fuel_properties!$A$2:$A$1048576,GREET_mappings!A3846,fuel_properties!$B$2:$B$1048576,GREET_mappings!B3846,fuel_properties!$C$2:$C$1048576,GREET_mappings!C3846)</f>
        <v>1.2863263517549324E-5</v>
      </c>
      <c r="I3846" t="s">
        <v>305</v>
      </c>
      <c r="K3846" s="7">
        <f ca="1">[1]HDV_WTW!B416</f>
        <v>1.8554004740392596E-3</v>
      </c>
      <c r="L3846" s="7">
        <f ca="1">[1]HDV_WTW!C416</f>
        <v>3.3524728847840832E-3</v>
      </c>
      <c r="M3846" s="7">
        <f>[1]HDV_WTW!D416</f>
        <v>2.8208141854146876E-3</v>
      </c>
      <c r="N3846" s="2"/>
    </row>
    <row r="3847" spans="1:14" x14ac:dyDescent="0.35">
      <c r="A3847" t="s">
        <v>574</v>
      </c>
      <c r="B3847" t="s">
        <v>339</v>
      </c>
      <c r="C3847" t="s">
        <v>339</v>
      </c>
      <c r="D3847" t="s">
        <v>337</v>
      </c>
      <c r="E3847" t="s">
        <v>192</v>
      </c>
      <c r="G3847" t="str">
        <f>[1]HDV_WTW!A417</f>
        <v>GHGs</v>
      </c>
      <c r="H3847" s="8">
        <f ca="1">SUM(K3847:M3847)*62/907.1847/SUMIFS(fuel_properties!$G$2:$G$1048576,fuel_properties!$A$2:$A$1048576,GREET_mappings!A3847,fuel_properties!$B$2:$B$1048576,GREET_mappings!B3847,fuel_properties!$C$2:$C$1048576,GREET_mappings!C3847)</f>
        <v>3.4233047876150682</v>
      </c>
      <c r="I3847" t="s">
        <v>305</v>
      </c>
      <c r="K3847" s="7">
        <f ca="1">[1]HDV_WTW!B417</f>
        <v>178.24480262747326</v>
      </c>
      <c r="L3847" s="7">
        <f ca="1">[1]HDV_WTW!C417</f>
        <v>180.92085858801406</v>
      </c>
      <c r="M3847" s="7">
        <f>[1]HDV_WTW!D417</f>
        <v>1777.5117434694332</v>
      </c>
      <c r="N3847" s="2"/>
    </row>
    <row r="3848" spans="1:14" x14ac:dyDescent="0.35">
      <c r="A3848" t="s">
        <v>574</v>
      </c>
      <c r="B3848" t="s">
        <v>339</v>
      </c>
      <c r="C3848" t="s">
        <v>339</v>
      </c>
      <c r="D3848" t="s">
        <v>337</v>
      </c>
      <c r="E3848" t="s">
        <v>192</v>
      </c>
      <c r="G3848" t="str">
        <f>[1]HDV_WTW!A418</f>
        <v>VOC: Total</v>
      </c>
      <c r="H3848" s="8">
        <f ca="1">SUM(K3848:M3848)*62/907.1847/SUMIFS(fuel_properties!$G$2:$G$1048576,fuel_properties!$A$2:$A$1048576,GREET_mappings!A3848,fuel_properties!$B$2:$B$1048576,GREET_mappings!B3848,fuel_properties!$C$2:$C$1048576,GREET_mappings!C3848)</f>
        <v>4.5187956792842686E-4</v>
      </c>
      <c r="I3848" t="s">
        <v>305</v>
      </c>
      <c r="K3848" s="7">
        <f ca="1">[1]HDV_WTW!B418</f>
        <v>8.3244653757497983E-2</v>
      </c>
      <c r="L3848" s="7">
        <f ca="1">[1]HDV_WTW!C418</f>
        <v>8.4085772380414356E-2</v>
      </c>
      <c r="M3848" s="7">
        <f>[1]HDV_WTW!D418</f>
        <v>0.11471307344311935</v>
      </c>
      <c r="N3848" s="2"/>
    </row>
    <row r="3849" spans="1:14" x14ac:dyDescent="0.35">
      <c r="A3849" t="s">
        <v>574</v>
      </c>
      <c r="B3849" t="s">
        <v>339</v>
      </c>
      <c r="C3849" t="s">
        <v>339</v>
      </c>
      <c r="D3849" t="s">
        <v>337</v>
      </c>
      <c r="E3849" t="s">
        <v>192</v>
      </c>
      <c r="G3849" t="str">
        <f>[1]HDV_WTW!A419</f>
        <v>CO: Total</v>
      </c>
      <c r="H3849" s="8">
        <f ca="1">SUM(K3849:M3849)*62/907.1847/SUMIFS(fuel_properties!$G$2:$G$1048576,fuel_properties!$A$2:$A$1048576,GREET_mappings!A3849,fuel_properties!$B$2:$B$1048576,GREET_mappings!B3849,fuel_properties!$C$2:$C$1048576,GREET_mappings!C3849)</f>
        <v>5.4377305512993118E-3</v>
      </c>
      <c r="I3849" t="s">
        <v>305</v>
      </c>
      <c r="K3849" s="7">
        <f ca="1">[1]HDV_WTW!B419</f>
        <v>0.17115154657564041</v>
      </c>
      <c r="L3849" s="7">
        <f ca="1">[1]HDV_WTW!C419</f>
        <v>0.10456328027778475</v>
      </c>
      <c r="M3849" s="7">
        <f>[1]HDV_WTW!D419</f>
        <v>3.1182792001349107</v>
      </c>
      <c r="N3849" s="2"/>
    </row>
    <row r="3850" spans="1:14" x14ac:dyDescent="0.35">
      <c r="A3850" t="s">
        <v>574</v>
      </c>
      <c r="B3850" t="s">
        <v>339</v>
      </c>
      <c r="C3850" t="s">
        <v>339</v>
      </c>
      <c r="D3850" t="s">
        <v>337</v>
      </c>
      <c r="E3850" t="s">
        <v>192</v>
      </c>
      <c r="G3850" t="str">
        <f>[1]HDV_WTW!A420</f>
        <v>NOx: Total</v>
      </c>
      <c r="H3850" s="8">
        <f ca="1">SUM(K3850:M3850)*62/907.1847/SUMIFS(fuel_properties!$G$2:$G$1048576,fuel_properties!$A$2:$A$1048576,GREET_mappings!A3850,fuel_properties!$B$2:$B$1048576,GREET_mappings!B3850,fuel_properties!$C$2:$C$1048576,GREET_mappings!C3850)</f>
        <v>3.8776634712394233E-3</v>
      </c>
      <c r="I3850" t="s">
        <v>305</v>
      </c>
      <c r="K3850" s="7">
        <f ca="1">[1]HDV_WTW!B420</f>
        <v>0.26926961951853773</v>
      </c>
      <c r="L3850" s="7">
        <f ca="1">[1]HDV_WTW!C420</f>
        <v>0.15328687022577622</v>
      </c>
      <c r="M3850" s="7">
        <f>[1]HDV_WTW!D420</f>
        <v>1.9977117703136944</v>
      </c>
      <c r="N3850" s="2"/>
    </row>
    <row r="3851" spans="1:14" x14ac:dyDescent="0.35">
      <c r="A3851" t="s">
        <v>574</v>
      </c>
      <c r="B3851" t="s">
        <v>339</v>
      </c>
      <c r="C3851" t="s">
        <v>339</v>
      </c>
      <c r="D3851" t="s">
        <v>337</v>
      </c>
      <c r="E3851" t="s">
        <v>192</v>
      </c>
      <c r="G3851" t="str">
        <f>[1]HDV_WTW!A421</f>
        <v>PM10: Total</v>
      </c>
      <c r="H3851" s="8">
        <f ca="1">SUM(K3851:M3851)*62/907.1847/SUMIFS(fuel_properties!$G$2:$G$1048576,fuel_properties!$A$2:$A$1048576,GREET_mappings!A3851,fuel_properties!$B$2:$B$1048576,GREET_mappings!B3851,fuel_properties!$C$2:$C$1048576,GREET_mappings!C3851)</f>
        <v>2.4181718159392571E-4</v>
      </c>
      <c r="I3851" t="s">
        <v>305</v>
      </c>
      <c r="K3851" s="7">
        <f ca="1">[1]HDV_WTW!B421</f>
        <v>1.2999710135856844E-2</v>
      </c>
      <c r="L3851" s="7">
        <f ca="1">[1]HDV_WTW!C421</f>
        <v>1.590812703510356E-2</v>
      </c>
      <c r="M3851" s="7">
        <f>[1]HDV_WTW!D421</f>
        <v>0.1220238910951322</v>
      </c>
      <c r="N3851" s="2"/>
    </row>
    <row r="3852" spans="1:14" x14ac:dyDescent="0.35">
      <c r="A3852" t="s">
        <v>574</v>
      </c>
      <c r="B3852" t="s">
        <v>339</v>
      </c>
      <c r="C3852" t="s">
        <v>339</v>
      </c>
      <c r="D3852" t="s">
        <v>337</v>
      </c>
      <c r="E3852" t="s">
        <v>192</v>
      </c>
      <c r="G3852" t="str">
        <f>[1]HDV_WTW!A422</f>
        <v>PM2.5: Total</v>
      </c>
      <c r="H3852" s="8">
        <f ca="1">SUM(K3852:M3852)*62/907.1847/SUMIFS(fuel_properties!$G$2:$G$1048576,fuel_properties!$A$2:$A$1048576,GREET_mappings!A3852,fuel_properties!$B$2:$B$1048576,GREET_mappings!B3852,fuel_properties!$C$2:$C$1048576,GREET_mappings!C3852)</f>
        <v>7.1404860651520533E-5</v>
      </c>
      <c r="I3852" t="s">
        <v>305</v>
      </c>
      <c r="K3852" s="7">
        <f ca="1">[1]HDV_WTW!B422</f>
        <v>1.1434921698572442E-2</v>
      </c>
      <c r="L3852" s="7">
        <f ca="1">[1]HDV_WTW!C422</f>
        <v>1.3675515079618339E-2</v>
      </c>
      <c r="M3852" s="7">
        <f>[1]HDV_WTW!D422</f>
        <v>1.9457360074356035E-2</v>
      </c>
      <c r="N3852" s="2"/>
    </row>
    <row r="3853" spans="1:14" x14ac:dyDescent="0.35">
      <c r="A3853" t="s">
        <v>574</v>
      </c>
      <c r="B3853" t="s">
        <v>339</v>
      </c>
      <c r="C3853" t="s">
        <v>339</v>
      </c>
      <c r="D3853" t="s">
        <v>337</v>
      </c>
      <c r="E3853" t="s">
        <v>192</v>
      </c>
      <c r="G3853" t="str">
        <f>[1]HDV_WTW!A423</f>
        <v>SOx: Total</v>
      </c>
      <c r="H3853" s="8">
        <f ca="1">SUM(K3853:M3853)*62/907.1847/SUMIFS(fuel_properties!$G$2:$G$1048576,fuel_properties!$A$2:$A$1048576,GREET_mappings!A3853,fuel_properties!$B$2:$B$1048576,GREET_mappings!B3853,fuel_properties!$C$2:$C$1048576,GREET_mappings!C3853)</f>
        <v>1.9036778312923436E-4</v>
      </c>
      <c r="I3853" t="s">
        <v>305</v>
      </c>
      <c r="K3853" s="7">
        <f ca="1">[1]HDV_WTW!B423</f>
        <v>6.2504969669661889E-2</v>
      </c>
      <c r="L3853" s="7">
        <f ca="1">[1]HDV_WTW!C423</f>
        <v>4.4078148487657884E-2</v>
      </c>
      <c r="M3853" s="7">
        <f>[1]HDV_WTW!D423</f>
        <v>1.2236141601192732E-2</v>
      </c>
      <c r="N3853" s="2"/>
    </row>
    <row r="3854" spans="1:14" x14ac:dyDescent="0.35">
      <c r="A3854" t="s">
        <v>574</v>
      </c>
      <c r="B3854" t="s">
        <v>339</v>
      </c>
      <c r="C3854" t="s">
        <v>339</v>
      </c>
      <c r="D3854" t="s">
        <v>337</v>
      </c>
      <c r="E3854" t="s">
        <v>192</v>
      </c>
      <c r="G3854" t="str">
        <f>[1]HDV_WTW!A424</f>
        <v>BC Total</v>
      </c>
      <c r="H3854" s="8">
        <f ca="1">SUM(K3854:M3854)*62/907.1847/SUMIFS(fuel_properties!$G$2:$G$1048576,fuel_properties!$A$2:$A$1048576,GREET_mappings!A3854,fuel_properties!$B$2:$B$1048576,GREET_mappings!B3854,fuel_properties!$C$2:$C$1048576,GREET_mappings!C3854)</f>
        <v>1.0200337789951255E-5</v>
      </c>
      <c r="I3854" t="s">
        <v>305</v>
      </c>
      <c r="K3854" s="7">
        <f ca="1">[1]HDV_WTW!B424</f>
        <v>2.0925138120322442E-3</v>
      </c>
      <c r="L3854" s="7">
        <f ca="1">[1]HDV_WTW!C424</f>
        <v>1.8123310619220599E-3</v>
      </c>
      <c r="M3854" s="7">
        <f>[1]HDV_WTW!D424</f>
        <v>2.4617606806526184E-3</v>
      </c>
      <c r="N3854" s="2"/>
    </row>
    <row r="3855" spans="1:14" x14ac:dyDescent="0.35">
      <c r="A3855" t="s">
        <v>574</v>
      </c>
      <c r="B3855" t="s">
        <v>339</v>
      </c>
      <c r="C3855" t="s">
        <v>339</v>
      </c>
      <c r="D3855" t="s">
        <v>337</v>
      </c>
      <c r="E3855" t="s">
        <v>192</v>
      </c>
      <c r="G3855" t="str">
        <f>[1]HDV_WTW!A425</f>
        <v>OC Total</v>
      </c>
      <c r="H3855" s="8">
        <f ca="1">SUM(K3855:M3855)*62/907.1847/SUMIFS(fuel_properties!$G$2:$G$1048576,fuel_properties!$A$2:$A$1048576,GREET_mappings!A3855,fuel_properties!$B$2:$B$1048576,GREET_mappings!B3855,fuel_properties!$C$2:$C$1048576,GREET_mappings!C3855)</f>
        <v>1.6853109593803148E-5</v>
      </c>
      <c r="I3855" t="s">
        <v>305</v>
      </c>
      <c r="K3855" s="7">
        <f ca="1">[1]HDV_WTW!B425</f>
        <v>4.3261917091647496E-3</v>
      </c>
      <c r="L3855" s="7">
        <f ca="1">[1]HDV_WTW!C425</f>
        <v>2.7252033291301644E-3</v>
      </c>
      <c r="M3855" s="7">
        <f>[1]HDV_WTW!D425</f>
        <v>3.4675802507400069E-3</v>
      </c>
      <c r="N3855" s="2"/>
    </row>
    <row r="3856" spans="1:14" x14ac:dyDescent="0.35">
      <c r="A3856" t="s">
        <v>574</v>
      </c>
      <c r="B3856" t="s">
        <v>339</v>
      </c>
      <c r="C3856" t="s">
        <v>339</v>
      </c>
      <c r="D3856" t="s">
        <v>337</v>
      </c>
      <c r="E3856" t="s">
        <v>192</v>
      </c>
      <c r="G3856" t="s">
        <v>538</v>
      </c>
      <c r="N3856" s="2"/>
    </row>
    <row r="3857" spans="1:14" x14ac:dyDescent="0.35">
      <c r="A3857" t="s">
        <v>574</v>
      </c>
      <c r="B3857" t="s">
        <v>339</v>
      </c>
      <c r="C3857" t="s">
        <v>339</v>
      </c>
      <c r="D3857" t="s">
        <v>337</v>
      </c>
      <c r="E3857" t="s">
        <v>192</v>
      </c>
      <c r="G3857" t="str">
        <f>[1]HDV_WTW!A426</f>
        <v>VOC: Urban</v>
      </c>
      <c r="H3857" s="8">
        <f ca="1">SUM(K3857:M3857)*62/907.1847/SUMIFS(fuel_properties!$G$2:$G$1048576,fuel_properties!$A$2:$A$1048576,GREET_mappings!A3857,fuel_properties!$B$2:$B$1048576,GREET_mappings!B3857,fuel_properties!$C$2:$C$1048576,GREET_mappings!C3857)</f>
        <v>2.649406054450305E-4</v>
      </c>
      <c r="I3857" t="s">
        <v>305</v>
      </c>
      <c r="K3857" s="7">
        <f ca="1">[1]HDV_WTW!B426</f>
        <v>1.4850009210703568E-2</v>
      </c>
      <c r="L3857" s="7">
        <f ca="1">[1]HDV_WTW!C426</f>
        <v>4.7272584675602108E-2</v>
      </c>
      <c r="M3857" s="7">
        <f>[1]HDV_WTW!D426</f>
        <v>0.10324176609880742</v>
      </c>
      <c r="N3857" s="2"/>
    </row>
    <row r="3858" spans="1:14" x14ac:dyDescent="0.35">
      <c r="A3858" t="s">
        <v>574</v>
      </c>
      <c r="B3858" t="s">
        <v>339</v>
      </c>
      <c r="C3858" t="s">
        <v>339</v>
      </c>
      <c r="D3858" t="s">
        <v>337</v>
      </c>
      <c r="E3858" t="s">
        <v>192</v>
      </c>
      <c r="G3858" t="str">
        <f>[1]HDV_WTW!A427</f>
        <v>CO: Urban</v>
      </c>
      <c r="H3858" s="8">
        <f ca="1">SUM(K3858:M3858)*62/907.1847/SUMIFS(fuel_properties!$G$2:$G$1048576,fuel_properties!$A$2:$A$1048576,GREET_mappings!A3858,fuel_properties!$B$2:$B$1048576,GREET_mappings!B3858,fuel_properties!$C$2:$C$1048576,GREET_mappings!C3858)</f>
        <v>4.5622539962756658E-3</v>
      </c>
      <c r="I3858" t="s">
        <v>305</v>
      </c>
      <c r="K3858" s="7">
        <f ca="1">[1]HDV_WTW!B427</f>
        <v>6.0825879784233662E-3</v>
      </c>
      <c r="L3858" s="7">
        <f ca="1">[1]HDV_WTW!C427</f>
        <v>3.5025912011623514E-2</v>
      </c>
      <c r="M3858" s="7">
        <f>[1]HDV_WTW!D427</f>
        <v>2.8064512801214199</v>
      </c>
      <c r="N3858" s="2"/>
    </row>
    <row r="3859" spans="1:14" x14ac:dyDescent="0.35">
      <c r="A3859" t="s">
        <v>574</v>
      </c>
      <c r="B3859" t="s">
        <v>339</v>
      </c>
      <c r="C3859" t="s">
        <v>339</v>
      </c>
      <c r="D3859" t="s">
        <v>337</v>
      </c>
      <c r="E3859" t="s">
        <v>192</v>
      </c>
      <c r="G3859" t="str">
        <f>[1]HDV_WTW!A428</f>
        <v>NOx: Urban</v>
      </c>
      <c r="H3859" s="8">
        <f ca="1">SUM(K3859:M3859)*62/907.1847/SUMIFS(fuel_properties!$G$2:$G$1048576,fuel_properties!$A$2:$A$1048576,GREET_mappings!A3859,fuel_properties!$B$2:$B$1048576,GREET_mappings!B3859,fuel_properties!$C$2:$C$1048576,GREET_mappings!C3859)</f>
        <v>2.9805081267355008E-3</v>
      </c>
      <c r="I3859" t="s">
        <v>305</v>
      </c>
      <c r="K3859" s="7">
        <f ca="1">[1]HDV_WTW!B428</f>
        <v>1.2001108903096525E-2</v>
      </c>
      <c r="L3859" s="7">
        <f ca="1">[1]HDV_WTW!C428</f>
        <v>5.0361356985719523E-2</v>
      </c>
      <c r="M3859" s="7">
        <f>[1]HDV_WTW!D428</f>
        <v>1.7979405932823249</v>
      </c>
      <c r="N3859" s="2"/>
    </row>
    <row r="3860" spans="1:14" x14ac:dyDescent="0.35">
      <c r="A3860" t="s">
        <v>574</v>
      </c>
      <c r="B3860" t="s">
        <v>339</v>
      </c>
      <c r="C3860" t="s">
        <v>339</v>
      </c>
      <c r="D3860" t="s">
        <v>337</v>
      </c>
      <c r="E3860" t="s">
        <v>192</v>
      </c>
      <c r="G3860" t="str">
        <f>[1]HDV_WTW!A429</f>
        <v>PM10: Urban</v>
      </c>
      <c r="H3860" s="8">
        <f ca="1">SUM(K3860:M3860)*62/907.1847/SUMIFS(fuel_properties!$G$2:$G$1048576,fuel_properties!$A$2:$A$1048576,GREET_mappings!A3860,fuel_properties!$B$2:$B$1048576,GREET_mappings!B3860,fuel_properties!$C$2:$C$1048576,GREET_mappings!C3860)</f>
        <v>1.9345298924754674E-4</v>
      </c>
      <c r="I3860" t="s">
        <v>305</v>
      </c>
      <c r="K3860" s="7">
        <f ca="1">[1]HDV_WTW!B429</f>
        <v>8.4135063749367204E-4</v>
      </c>
      <c r="L3860" s="7">
        <f ca="1">[1]HDV_WTW!C429</f>
        <v>1.0082058110341597E-2</v>
      </c>
      <c r="M3860" s="7">
        <f>[1]HDV_WTW!D429</f>
        <v>0.10982150198561899</v>
      </c>
      <c r="N3860" s="2"/>
    </row>
    <row r="3861" spans="1:14" x14ac:dyDescent="0.35">
      <c r="A3861" t="s">
        <v>574</v>
      </c>
      <c r="B3861" t="s">
        <v>339</v>
      </c>
      <c r="C3861" t="s">
        <v>339</v>
      </c>
      <c r="D3861" t="s">
        <v>337</v>
      </c>
      <c r="E3861" t="s">
        <v>192</v>
      </c>
      <c r="G3861" t="str">
        <f>[1]HDV_WTW!A430</f>
        <v>PM2.5: Urban</v>
      </c>
      <c r="H3861" s="8">
        <f ca="1">SUM(K3861:M3861)*62/907.1847/SUMIFS(fuel_properties!$G$2:$G$1048576,fuel_properties!$A$2:$A$1048576,GREET_mappings!A3861,fuel_properties!$B$2:$B$1048576,GREET_mappings!B3861,fuel_properties!$C$2:$C$1048576,GREET_mappings!C3861)</f>
        <v>4.3130309674308937E-5</v>
      </c>
      <c r="I3861" t="s">
        <v>305</v>
      </c>
      <c r="K3861" s="7">
        <f ca="1">[1]HDV_WTW!B430</f>
        <v>7.4381720998609234E-4</v>
      </c>
      <c r="L3861" s="7">
        <f ca="1">[1]HDV_WTW!C430</f>
        <v>8.6646151760165161E-3</v>
      </c>
      <c r="M3861" s="7">
        <f>[1]HDV_WTW!D430</f>
        <v>1.7511624066920431E-2</v>
      </c>
      <c r="N3861" s="2"/>
    </row>
    <row r="3862" spans="1:14" x14ac:dyDescent="0.35">
      <c r="A3862" t="s">
        <v>574</v>
      </c>
      <c r="B3862" t="s">
        <v>339</v>
      </c>
      <c r="C3862" t="s">
        <v>339</v>
      </c>
      <c r="D3862" t="s">
        <v>337</v>
      </c>
      <c r="E3862" t="s">
        <v>192</v>
      </c>
      <c r="G3862" t="str">
        <f>[1]HDV_WTW!A431</f>
        <v>SOx: Urban</v>
      </c>
      <c r="H3862" s="8">
        <f ca="1">SUM(K3862:M3862)*62/907.1847/SUMIFS(fuel_properties!$G$2:$G$1048576,fuel_properties!$A$2:$A$1048576,GREET_mappings!A3862,fuel_properties!$B$2:$B$1048576,GREET_mappings!B3862,fuel_properties!$C$2:$C$1048576,GREET_mappings!C3862)</f>
        <v>5.0046868573052506E-5</v>
      </c>
      <c r="I3862" t="s">
        <v>305</v>
      </c>
      <c r="K3862" s="7">
        <f ca="1">[1]HDV_WTW!B431</f>
        <v>4.7205059194467495E-3</v>
      </c>
      <c r="L3862" s="7">
        <f ca="1">[1]HDV_WTW!C431</f>
        <v>1.5504037215884827E-2</v>
      </c>
      <c r="M3862" s="7">
        <f>[1]HDV_WTW!D431</f>
        <v>1.1012527441073458E-2</v>
      </c>
      <c r="N3862" s="2"/>
    </row>
    <row r="3863" spans="1:14" x14ac:dyDescent="0.35">
      <c r="A3863" t="s">
        <v>574</v>
      </c>
      <c r="B3863" t="s">
        <v>339</v>
      </c>
      <c r="C3863" t="s">
        <v>339</v>
      </c>
      <c r="D3863" t="s">
        <v>337</v>
      </c>
      <c r="E3863" t="s">
        <v>192</v>
      </c>
      <c r="G3863" t="str">
        <f>[1]HDV_WTW!A432</f>
        <v>BC: Urban</v>
      </c>
      <c r="H3863" s="8">
        <f ca="1">SUM(K3863:M3863)*62/907.1847/SUMIFS(fuel_properties!$G$2:$G$1048576,fuel_properties!$A$2:$A$1048576,GREET_mappings!A3863,fuel_properties!$B$2:$B$1048576,GREET_mappings!B3863,fuel_properties!$C$2:$C$1048576,GREET_mappings!C3863)</f>
        <v>5.490663435821319E-6</v>
      </c>
      <c r="I3863" t="s">
        <v>305</v>
      </c>
      <c r="K3863" s="7">
        <f ca="1">[1]HDV_WTW!B432</f>
        <v>8.9564164537227713E-5</v>
      </c>
      <c r="L3863" s="7">
        <f ca="1">[1]HDV_WTW!C432</f>
        <v>1.1218836456069951E-3</v>
      </c>
      <c r="M3863" s="7">
        <f>[1]HDV_WTW!D432</f>
        <v>2.2155846125873568E-3</v>
      </c>
      <c r="N3863" s="2"/>
    </row>
    <row r="3864" spans="1:14" x14ac:dyDescent="0.35">
      <c r="A3864" t="s">
        <v>574</v>
      </c>
      <c r="B3864" t="s">
        <v>339</v>
      </c>
      <c r="C3864" t="s">
        <v>339</v>
      </c>
      <c r="D3864" t="s">
        <v>337</v>
      </c>
      <c r="E3864" t="s">
        <v>192</v>
      </c>
      <c r="G3864" t="str">
        <f>[1]HDV_WTW!A433</f>
        <v>OC: Urban</v>
      </c>
      <c r="H3864" s="8">
        <f ca="1">SUM(K3864:M3864)*62/907.1847/SUMIFS(fuel_properties!$G$2:$G$1048576,fuel_properties!$A$2:$A$1048576,GREET_mappings!A3864,fuel_properties!$B$2:$B$1048576,GREET_mappings!B3864,fuel_properties!$C$2:$C$1048576,GREET_mappings!C3864)</f>
        <v>7.7157732245076219E-6</v>
      </c>
      <c r="I3864" t="s">
        <v>305</v>
      </c>
      <c r="K3864" s="7">
        <f ca="1">[1]HDV_WTW!B433</f>
        <v>2.6722191445694967E-4</v>
      </c>
      <c r="L3864" s="7">
        <f ca="1">[1]HDV_WTW!C433</f>
        <v>1.4278046759457464E-3</v>
      </c>
      <c r="M3864" s="7">
        <f>[1]HDV_WTW!D433</f>
        <v>3.1208222256660064E-3</v>
      </c>
      <c r="N3864" s="2"/>
    </row>
    <row r="3865" spans="1:14" x14ac:dyDescent="0.35">
      <c r="A3865" t="s">
        <v>574</v>
      </c>
      <c r="B3865" t="s">
        <v>577</v>
      </c>
      <c r="C3865" t="s">
        <v>577</v>
      </c>
      <c r="D3865" t="s">
        <v>337</v>
      </c>
      <c r="E3865" t="s">
        <v>192</v>
      </c>
      <c r="G3865" t="s">
        <v>537</v>
      </c>
      <c r="N3865" s="2"/>
    </row>
    <row r="3866" spans="1:14" x14ac:dyDescent="0.35">
      <c r="A3866" t="s">
        <v>574</v>
      </c>
      <c r="B3866" t="s">
        <v>577</v>
      </c>
      <c r="C3866" t="s">
        <v>577</v>
      </c>
      <c r="D3866" t="s">
        <v>337</v>
      </c>
      <c r="E3866" t="s">
        <v>192</v>
      </c>
      <c r="G3866" t="str">
        <f>[1]HDV_WTW!A408</f>
        <v xml:space="preserve">Total Energy </v>
      </c>
      <c r="H3866" s="8">
        <f ca="1">SUM(K3866:M3866)*62/907.1847/SUMIFS(fuel_properties!$G$2:$G$1048576,fuel_properties!$A$2:$A$1048576,GREET_mappings!A3866,fuel_properties!$B$2:$B$1048576,GREET_mappings!B3866,fuel_properties!$C$2:$C$1048576,GREET_mappings!C3866)</f>
        <v>42.502018565324207</v>
      </c>
      <c r="I3866" t="s">
        <v>359</v>
      </c>
      <c r="J3866" t="s">
        <v>336</v>
      </c>
      <c r="K3866" s="7">
        <f ca="1">[1]HDV_WTW!B408</f>
        <v>1470.7456441308084</v>
      </c>
      <c r="L3866" s="7">
        <f ca="1">[1]HDV_WTW!C408</f>
        <v>2622.7893750288572</v>
      </c>
      <c r="M3866" s="7">
        <f>[1]HDV_WTW!D408</f>
        <v>22464.011208733758</v>
      </c>
      <c r="N3866" s="2"/>
    </row>
    <row r="3867" spans="1:14" x14ac:dyDescent="0.35">
      <c r="A3867" t="s">
        <v>574</v>
      </c>
      <c r="B3867" t="s">
        <v>577</v>
      </c>
      <c r="C3867" t="s">
        <v>577</v>
      </c>
      <c r="D3867" t="s">
        <v>337</v>
      </c>
      <c r="E3867" t="s">
        <v>192</v>
      </c>
      <c r="G3867" t="str">
        <f>[1]HDV_WTW!A409</f>
        <v>Fossil Fuels</v>
      </c>
      <c r="H3867" s="8">
        <f ca="1">SUM(K3867:M3867)*62/907.1847/SUMIFS(fuel_properties!$G$2:$G$1048576,fuel_properties!$A$2:$A$1048576,GREET_mappings!A3867,fuel_properties!$B$2:$B$1048576,GREET_mappings!B3867,fuel_properties!$C$2:$C$1048576,GREET_mappings!C3867)</f>
        <v>42.205697567636818</v>
      </c>
      <c r="I3867" t="s">
        <v>359</v>
      </c>
      <c r="K3867" s="7">
        <f ca="1">[1]HDV_WTW!B409</f>
        <v>1342.7487003852405</v>
      </c>
      <c r="L3867" s="7">
        <f ca="1">[1]HDV_WTW!C409</f>
        <v>2565.6290283675453</v>
      </c>
      <c r="M3867" s="7">
        <f>[1]HDV_WTW!D409</f>
        <v>22464.011208733758</v>
      </c>
      <c r="N3867" s="2"/>
    </row>
    <row r="3868" spans="1:14" x14ac:dyDescent="0.35">
      <c r="A3868" t="s">
        <v>574</v>
      </c>
      <c r="B3868" t="s">
        <v>577</v>
      </c>
      <c r="C3868" t="s">
        <v>577</v>
      </c>
      <c r="D3868" t="s">
        <v>337</v>
      </c>
      <c r="E3868" t="s">
        <v>192</v>
      </c>
      <c r="G3868" t="str">
        <f>[1]HDV_WTW!A410</f>
        <v>Coal</v>
      </c>
      <c r="H3868" s="8">
        <f ca="1">SUM(K3868:M3868)*62/907.1847/SUMIFS(fuel_properties!$G$2:$G$1048576,fuel_properties!$A$2:$A$1048576,GREET_mappings!A3868,fuel_properties!$B$2:$B$1048576,GREET_mappings!B3868,fuel_properties!$C$2:$C$1048576,GREET_mappings!C3868)</f>
        <v>0.14797696453491219</v>
      </c>
      <c r="I3868" t="s">
        <v>359</v>
      </c>
      <c r="K3868" s="7">
        <f ca="1">[1]HDV_WTW!B410</f>
        <v>61.724087820550409</v>
      </c>
      <c r="L3868" s="7">
        <f ca="1">[1]HDV_WTW!C410</f>
        <v>30.739875279440728</v>
      </c>
      <c r="M3868" s="7">
        <f>[1]HDV_WTW!D410</f>
        <v>0</v>
      </c>
      <c r="N3868" s="2"/>
    </row>
    <row r="3869" spans="1:14" x14ac:dyDescent="0.35">
      <c r="A3869" t="s">
        <v>574</v>
      </c>
      <c r="B3869" t="s">
        <v>577</v>
      </c>
      <c r="C3869" t="s">
        <v>577</v>
      </c>
      <c r="D3869" t="s">
        <v>337</v>
      </c>
      <c r="E3869" t="s">
        <v>192</v>
      </c>
      <c r="G3869" t="str">
        <f>[1]HDV_WTW!A411</f>
        <v>Natural Gas</v>
      </c>
      <c r="H3869" s="8">
        <f ca="1">SUM(K3869:M3869)*62/907.1847/SUMIFS(fuel_properties!$G$2:$G$1048576,fuel_properties!$A$2:$A$1048576,GREET_mappings!A3869,fuel_properties!$B$2:$B$1048576,GREET_mappings!B3869,fuel_properties!$C$2:$C$1048576,GREET_mappings!C3869)</f>
        <v>4.4617534062646076</v>
      </c>
      <c r="I3869" t="s">
        <v>359</v>
      </c>
      <c r="K3869" s="7">
        <f ca="1">[1]HDV_WTW!B411</f>
        <v>1034.9121669035485</v>
      </c>
      <c r="L3869" s="7">
        <f ca="1">[1]HDV_WTW!C411</f>
        <v>1753.0312377658811</v>
      </c>
      <c r="M3869" s="7">
        <f>[1]HDV_WTW!D411</f>
        <v>0</v>
      </c>
      <c r="N3869" s="2"/>
    </row>
    <row r="3870" spans="1:14" x14ac:dyDescent="0.35">
      <c r="A3870" t="s">
        <v>574</v>
      </c>
      <c r="B3870" t="s">
        <v>577</v>
      </c>
      <c r="C3870" t="s">
        <v>577</v>
      </c>
      <c r="D3870" t="s">
        <v>337</v>
      </c>
      <c r="E3870" t="s">
        <v>192</v>
      </c>
      <c r="G3870" t="str">
        <f>[1]HDV_WTW!A412</f>
        <v>Petroleum</v>
      </c>
      <c r="H3870" s="8">
        <f ca="1">SUM(K3870:M3870)*62/907.1847/SUMIFS(fuel_properties!$G$2:$G$1048576,fuel_properties!$A$2:$A$1048576,GREET_mappings!A3870,fuel_properties!$B$2:$B$1048576,GREET_mappings!B3870,fuel_properties!$C$2:$C$1048576,GREET_mappings!C3870)</f>
        <v>37.595967196837293</v>
      </c>
      <c r="I3870" t="s">
        <v>359</v>
      </c>
      <c r="K3870" s="7">
        <f ca="1">[1]HDV_WTW!B412</f>
        <v>246.11244566114152</v>
      </c>
      <c r="L3870" s="7">
        <f ca="1">[1]HDV_WTW!C412</f>
        <v>781.85791532222345</v>
      </c>
      <c r="M3870" s="7">
        <f>[1]HDV_WTW!D412</f>
        <v>22464.011208733758</v>
      </c>
      <c r="N3870" s="2"/>
    </row>
    <row r="3871" spans="1:14" x14ac:dyDescent="0.35">
      <c r="A3871" t="s">
        <v>574</v>
      </c>
      <c r="B3871" t="s">
        <v>577</v>
      </c>
      <c r="C3871" t="s">
        <v>577</v>
      </c>
      <c r="D3871" t="s">
        <v>337</v>
      </c>
      <c r="E3871" t="s">
        <v>192</v>
      </c>
      <c r="G3871" t="str">
        <f>[1]HDV_WTW!A413</f>
        <v>Water Consumption</v>
      </c>
      <c r="H3871" s="8">
        <f ca="1">SUM(K3871:M3871)*62/907.1847/SUMIFS(fuel_properties!$G$2:$G$1048576,fuel_properties!$A$2:$A$1048576,GREET_mappings!A3871,fuel_properties!$B$2:$B$1048576,GREET_mappings!B3871,fuel_properties!$C$2:$C$1048576,GREET_mappings!C3871)</f>
        <v>8.1611331724639326E-4</v>
      </c>
      <c r="I3871" t="s">
        <v>304</v>
      </c>
      <c r="K3871" s="7">
        <f ca="1">[1]HDV_WTW!B413</f>
        <v>0.40963516068567601</v>
      </c>
      <c r="L3871" s="7">
        <f ca="1">[1]HDV_WTW!C413</f>
        <v>0.10031631648142286</v>
      </c>
      <c r="M3871" s="7">
        <f>[1]HDV_WTW!D413</f>
        <v>0</v>
      </c>
      <c r="N3871" s="2"/>
    </row>
    <row r="3872" spans="1:14" x14ac:dyDescent="0.35">
      <c r="A3872" t="s">
        <v>574</v>
      </c>
      <c r="B3872" t="s">
        <v>577</v>
      </c>
      <c r="C3872" t="s">
        <v>577</v>
      </c>
      <c r="D3872" t="s">
        <v>337</v>
      </c>
      <c r="E3872" t="s">
        <v>192</v>
      </c>
      <c r="G3872" t="s">
        <v>539</v>
      </c>
      <c r="N3872" s="2"/>
    </row>
    <row r="3873" spans="1:14" x14ac:dyDescent="0.35">
      <c r="A3873" t="s">
        <v>574</v>
      </c>
      <c r="B3873" t="s">
        <v>577</v>
      </c>
      <c r="C3873" t="s">
        <v>577</v>
      </c>
      <c r="D3873" t="s">
        <v>337</v>
      </c>
      <c r="E3873" t="s">
        <v>192</v>
      </c>
      <c r="G3873" t="str">
        <f>[1]HDV_WTW!A414</f>
        <v>CO2 (w/ C in VOC &amp; CO)</v>
      </c>
      <c r="H3873" s="8">
        <f ca="1">SUM(K3873:M3873)*62/907.1847/SUMIFS(fuel_properties!$G$2:$G$1048576,fuel_properties!$A$2:$A$1048576,GREET_mappings!A3873,fuel_properties!$B$2:$B$1048576,GREET_mappings!B3873,fuel_properties!$C$2:$C$1048576,GREET_mappings!C3873)</f>
        <v>3.2962161290032426</v>
      </c>
      <c r="I3873" t="s">
        <v>305</v>
      </c>
      <c r="K3873" s="7">
        <f ca="1">[1]HDV_WTW!B414</f>
        <v>115.98043485005444</v>
      </c>
      <c r="L3873" s="7">
        <f ca="1">[1]HDV_WTW!C414</f>
        <v>167.43967271835342</v>
      </c>
      <c r="M3873" s="7">
        <f>[1]HDV_WTW!D414</f>
        <v>1776.2329436998823</v>
      </c>
      <c r="N3873" s="2"/>
    </row>
    <row r="3874" spans="1:14" x14ac:dyDescent="0.35">
      <c r="A3874" t="s">
        <v>574</v>
      </c>
      <c r="B3874" t="s">
        <v>577</v>
      </c>
      <c r="C3874" t="s">
        <v>577</v>
      </c>
      <c r="D3874" t="s">
        <v>337</v>
      </c>
      <c r="E3874" t="s">
        <v>192</v>
      </c>
      <c r="G3874" t="str">
        <f>[1]HDV_WTW!A415</f>
        <v>CH4</v>
      </c>
      <c r="H3874" s="8">
        <f ca="1">SUM(K3874:M3874)*62/907.1847/SUMIFS(fuel_properties!$G$2:$G$1048576,fuel_properties!$A$2:$A$1048576,GREET_mappings!A3874,fuel_properties!$B$2:$B$1048576,GREET_mappings!B3874,fuel_properties!$C$2:$C$1048576,GREET_mappings!C3874)</f>
        <v>4.018793830346739E-3</v>
      </c>
      <c r="I3874" t="s">
        <v>305</v>
      </c>
      <c r="K3874" s="7">
        <f ca="1">[1]HDV_WTW!B415</f>
        <v>2.0724108539599362</v>
      </c>
      <c r="L3874" s="7">
        <f ca="1">[1]HDV_WTW!C415</f>
        <v>0.4216765359769995</v>
      </c>
      <c r="M3874" s="7">
        <f>[1]HDV_WTW!D415</f>
        <v>1.70710569440507E-2</v>
      </c>
      <c r="N3874" s="2"/>
    </row>
    <row r="3875" spans="1:14" x14ac:dyDescent="0.35">
      <c r="A3875" t="s">
        <v>574</v>
      </c>
      <c r="B3875" t="s">
        <v>577</v>
      </c>
      <c r="C3875" t="s">
        <v>577</v>
      </c>
      <c r="D3875" t="s">
        <v>337</v>
      </c>
      <c r="E3875" t="s">
        <v>192</v>
      </c>
      <c r="G3875" t="str">
        <f>[1]HDV_WTW!A416</f>
        <v>N2O</v>
      </c>
      <c r="H3875" s="8">
        <f ca="1">SUM(K3875:M3875)*62/907.1847/SUMIFS(fuel_properties!$G$2:$G$1048576,fuel_properties!$A$2:$A$1048576,GREET_mappings!A3875,fuel_properties!$B$2:$B$1048576,GREET_mappings!B3875,fuel_properties!$C$2:$C$1048576,GREET_mappings!C3875)</f>
        <v>1.2848906451379607E-5</v>
      </c>
      <c r="I3875" t="s">
        <v>305</v>
      </c>
      <c r="K3875" s="7">
        <f ca="1">[1]HDV_WTW!B416</f>
        <v>1.8554004740392596E-3</v>
      </c>
      <c r="L3875" s="7">
        <f ca="1">[1]HDV_WTW!C416</f>
        <v>3.3524728847840832E-3</v>
      </c>
      <c r="M3875" s="7">
        <f>[1]HDV_WTW!D416</f>
        <v>2.8208141854146876E-3</v>
      </c>
      <c r="N3875" s="2"/>
    </row>
    <row r="3876" spans="1:14" x14ac:dyDescent="0.35">
      <c r="A3876" t="s">
        <v>574</v>
      </c>
      <c r="B3876" t="s">
        <v>577</v>
      </c>
      <c r="C3876" t="s">
        <v>577</v>
      </c>
      <c r="D3876" t="s">
        <v>337</v>
      </c>
      <c r="E3876" t="s">
        <v>192</v>
      </c>
      <c r="G3876" t="str">
        <f>[1]HDV_WTW!A417</f>
        <v>GHGs</v>
      </c>
      <c r="H3876" s="8">
        <f ca="1">SUM(K3876:M3876)*62/907.1847/SUMIFS(fuel_properties!$G$2:$G$1048576,fuel_properties!$A$2:$A$1048576,GREET_mappings!A3876,fuel_properties!$B$2:$B$1048576,GREET_mappings!B3876,fuel_properties!$C$2:$C$1048576,GREET_mappings!C3876)</f>
        <v>3.4194839366088017</v>
      </c>
      <c r="I3876" t="s">
        <v>305</v>
      </c>
      <c r="K3876" s="7">
        <f ca="1">[1]HDV_WTW!B417</f>
        <v>178.24480262747326</v>
      </c>
      <c r="L3876" s="7">
        <f ca="1">[1]HDV_WTW!C417</f>
        <v>180.92085858801406</v>
      </c>
      <c r="M3876" s="7">
        <f>[1]HDV_WTW!D417</f>
        <v>1777.5117434694332</v>
      </c>
      <c r="N3876" s="2"/>
    </row>
    <row r="3877" spans="1:14" x14ac:dyDescent="0.35">
      <c r="A3877" t="s">
        <v>574</v>
      </c>
      <c r="B3877" t="s">
        <v>577</v>
      </c>
      <c r="C3877" t="s">
        <v>577</v>
      </c>
      <c r="D3877" t="s">
        <v>337</v>
      </c>
      <c r="E3877" t="s">
        <v>192</v>
      </c>
      <c r="G3877" t="str">
        <f>[1]HDV_WTW!A418</f>
        <v>VOC: Total</v>
      </c>
      <c r="H3877" s="8">
        <f ca="1">SUM(K3877:M3877)*62/907.1847/SUMIFS(fuel_properties!$G$2:$G$1048576,fuel_properties!$A$2:$A$1048576,GREET_mappings!A3877,fuel_properties!$B$2:$B$1048576,GREET_mappings!B3877,fuel_properties!$C$2:$C$1048576,GREET_mappings!C3877)</f>
        <v>4.5137521187223314E-4</v>
      </c>
      <c r="I3877" t="s">
        <v>305</v>
      </c>
      <c r="K3877" s="7">
        <f ca="1">[1]HDV_WTW!B418</f>
        <v>8.3244653757497983E-2</v>
      </c>
      <c r="L3877" s="7">
        <f ca="1">[1]HDV_WTW!C418</f>
        <v>8.4085772380414356E-2</v>
      </c>
      <c r="M3877" s="7">
        <f>[1]HDV_WTW!D418</f>
        <v>0.11471307344311935</v>
      </c>
      <c r="N3877" s="2"/>
    </row>
    <row r="3878" spans="1:14" x14ac:dyDescent="0.35">
      <c r="A3878" t="s">
        <v>574</v>
      </c>
      <c r="B3878" t="s">
        <v>577</v>
      </c>
      <c r="C3878" t="s">
        <v>577</v>
      </c>
      <c r="D3878" t="s">
        <v>337</v>
      </c>
      <c r="E3878" t="s">
        <v>192</v>
      </c>
      <c r="G3878" t="str">
        <f>[1]HDV_WTW!A419</f>
        <v>CO: Total</v>
      </c>
      <c r="H3878" s="8">
        <f ca="1">SUM(K3878:M3878)*62/907.1847/SUMIFS(fuel_properties!$G$2:$G$1048576,fuel_properties!$A$2:$A$1048576,GREET_mappings!A3878,fuel_properties!$B$2:$B$1048576,GREET_mappings!B3878,fuel_properties!$C$2:$C$1048576,GREET_mappings!C3878)</f>
        <v>5.4316613405401924E-3</v>
      </c>
      <c r="I3878" t="s">
        <v>305</v>
      </c>
      <c r="K3878" s="7">
        <f ca="1">[1]HDV_WTW!B419</f>
        <v>0.17115154657564041</v>
      </c>
      <c r="L3878" s="7">
        <f ca="1">[1]HDV_WTW!C419</f>
        <v>0.10456328027778475</v>
      </c>
      <c r="M3878" s="7">
        <f>[1]HDV_WTW!D419</f>
        <v>3.1182792001349107</v>
      </c>
      <c r="N3878" s="2"/>
    </row>
    <row r="3879" spans="1:14" x14ac:dyDescent="0.35">
      <c r="A3879" t="s">
        <v>574</v>
      </c>
      <c r="B3879" t="s">
        <v>577</v>
      </c>
      <c r="C3879" t="s">
        <v>577</v>
      </c>
      <c r="D3879" t="s">
        <v>337</v>
      </c>
      <c r="E3879" t="s">
        <v>192</v>
      </c>
      <c r="G3879" t="str">
        <f>[1]HDV_WTW!A420</f>
        <v>NOx: Total</v>
      </c>
      <c r="H3879" s="8">
        <f ca="1">SUM(K3879:M3879)*62/907.1847/SUMIFS(fuel_properties!$G$2:$G$1048576,fuel_properties!$A$2:$A$1048576,GREET_mappings!A3879,fuel_properties!$B$2:$B$1048576,GREET_mappings!B3879,fuel_properties!$C$2:$C$1048576,GREET_mappings!C3879)</f>
        <v>3.87333549716313E-3</v>
      </c>
      <c r="I3879" t="s">
        <v>305</v>
      </c>
      <c r="K3879" s="7">
        <f ca="1">[1]HDV_WTW!B420</f>
        <v>0.26926961951853773</v>
      </c>
      <c r="L3879" s="7">
        <f ca="1">[1]HDV_WTW!C420</f>
        <v>0.15328687022577622</v>
      </c>
      <c r="M3879" s="7">
        <f>[1]HDV_WTW!D420</f>
        <v>1.9977117703136944</v>
      </c>
      <c r="N3879" s="2"/>
    </row>
    <row r="3880" spans="1:14" x14ac:dyDescent="0.35">
      <c r="A3880" t="s">
        <v>574</v>
      </c>
      <c r="B3880" t="s">
        <v>577</v>
      </c>
      <c r="C3880" t="s">
        <v>577</v>
      </c>
      <c r="D3880" t="s">
        <v>337</v>
      </c>
      <c r="E3880" t="s">
        <v>192</v>
      </c>
      <c r="G3880" t="str">
        <f>[1]HDV_WTW!A421</f>
        <v>PM10: Total</v>
      </c>
      <c r="H3880" s="8">
        <f ca="1">SUM(K3880:M3880)*62/907.1847/SUMIFS(fuel_properties!$G$2:$G$1048576,fuel_properties!$A$2:$A$1048576,GREET_mappings!A3880,fuel_properties!$B$2:$B$1048576,GREET_mappings!B3880,fuel_properties!$C$2:$C$1048576,GREET_mappings!C3880)</f>
        <v>2.4154728233605994E-4</v>
      </c>
      <c r="I3880" t="s">
        <v>305</v>
      </c>
      <c r="K3880" s="7">
        <f ca="1">[1]HDV_WTW!B421</f>
        <v>1.2999710135856844E-2</v>
      </c>
      <c r="L3880" s="7">
        <f ca="1">[1]HDV_WTW!C421</f>
        <v>1.590812703510356E-2</v>
      </c>
      <c r="M3880" s="7">
        <f>[1]HDV_WTW!D421</f>
        <v>0.1220238910951322</v>
      </c>
      <c r="N3880" s="2"/>
    </row>
    <row r="3881" spans="1:14" x14ac:dyDescent="0.35">
      <c r="A3881" t="s">
        <v>574</v>
      </c>
      <c r="B3881" t="s">
        <v>577</v>
      </c>
      <c r="C3881" t="s">
        <v>577</v>
      </c>
      <c r="D3881" t="s">
        <v>337</v>
      </c>
      <c r="E3881" t="s">
        <v>192</v>
      </c>
      <c r="G3881" t="str">
        <f>[1]HDV_WTW!A422</f>
        <v>PM2.5: Total</v>
      </c>
      <c r="H3881" s="8">
        <f ca="1">SUM(K3881:M3881)*62/907.1847/SUMIFS(fuel_properties!$G$2:$G$1048576,fuel_properties!$A$2:$A$1048576,GREET_mappings!A3881,fuel_properties!$B$2:$B$1048576,GREET_mappings!B3881,fuel_properties!$C$2:$C$1048576,GREET_mappings!C3881)</f>
        <v>7.1325163589587947E-5</v>
      </c>
      <c r="I3881" t="s">
        <v>305</v>
      </c>
      <c r="K3881" s="7">
        <f ca="1">[1]HDV_WTW!B422</f>
        <v>1.1434921698572442E-2</v>
      </c>
      <c r="L3881" s="7">
        <f ca="1">[1]HDV_WTW!C422</f>
        <v>1.3675515079618339E-2</v>
      </c>
      <c r="M3881" s="7">
        <f>[1]HDV_WTW!D422</f>
        <v>1.9457360074356035E-2</v>
      </c>
      <c r="N3881" s="2"/>
    </row>
    <row r="3882" spans="1:14" x14ac:dyDescent="0.35">
      <c r="A3882" t="s">
        <v>574</v>
      </c>
      <c r="B3882" t="s">
        <v>577</v>
      </c>
      <c r="C3882" t="s">
        <v>577</v>
      </c>
      <c r="D3882" t="s">
        <v>337</v>
      </c>
      <c r="E3882" t="s">
        <v>192</v>
      </c>
      <c r="G3882" t="str">
        <f>[1]HDV_WTW!A423</f>
        <v>SOx: Total</v>
      </c>
      <c r="H3882" s="8">
        <f ca="1">SUM(K3882:M3882)*62/907.1847/SUMIFS(fuel_properties!$G$2:$G$1048576,fuel_properties!$A$2:$A$1048576,GREET_mappings!A3882,fuel_properties!$B$2:$B$1048576,GREET_mappings!B3882,fuel_properties!$C$2:$C$1048576,GREET_mappings!C3882)</f>
        <v>1.9015530805591878E-4</v>
      </c>
      <c r="I3882" t="s">
        <v>305</v>
      </c>
      <c r="K3882" s="7">
        <f ca="1">[1]HDV_WTW!B423</f>
        <v>6.2504969669661889E-2</v>
      </c>
      <c r="L3882" s="7">
        <f ca="1">[1]HDV_WTW!C423</f>
        <v>4.4078148487657884E-2</v>
      </c>
      <c r="M3882" s="7">
        <f>[1]HDV_WTW!D423</f>
        <v>1.2236141601192732E-2</v>
      </c>
      <c r="N3882" s="2"/>
    </row>
    <row r="3883" spans="1:14" x14ac:dyDescent="0.35">
      <c r="A3883" t="s">
        <v>574</v>
      </c>
      <c r="B3883" t="s">
        <v>577</v>
      </c>
      <c r="C3883" t="s">
        <v>577</v>
      </c>
      <c r="D3883" t="s">
        <v>337</v>
      </c>
      <c r="E3883" t="s">
        <v>192</v>
      </c>
      <c r="G3883" t="str">
        <f>[1]HDV_WTW!A424</f>
        <v>BC Total</v>
      </c>
      <c r="H3883" s="8">
        <f ca="1">SUM(K3883:M3883)*62/907.1847/SUMIFS(fuel_properties!$G$2:$G$1048576,fuel_properties!$A$2:$A$1048576,GREET_mappings!A3883,fuel_properties!$B$2:$B$1048576,GREET_mappings!B3883,fuel_properties!$C$2:$C$1048576,GREET_mappings!C3883)</f>
        <v>1.018895289338873E-5</v>
      </c>
      <c r="I3883" t="s">
        <v>305</v>
      </c>
      <c r="K3883" s="7">
        <f ca="1">[1]HDV_WTW!B424</f>
        <v>2.0925138120322442E-3</v>
      </c>
      <c r="L3883" s="7">
        <f ca="1">[1]HDV_WTW!C424</f>
        <v>1.8123310619220599E-3</v>
      </c>
      <c r="M3883" s="7">
        <f>[1]HDV_WTW!D424</f>
        <v>2.4617606806526184E-3</v>
      </c>
      <c r="N3883" s="2"/>
    </row>
    <row r="3884" spans="1:14" x14ac:dyDescent="0.35">
      <c r="A3884" t="s">
        <v>574</v>
      </c>
      <c r="B3884" t="s">
        <v>577</v>
      </c>
      <c r="C3884" t="s">
        <v>577</v>
      </c>
      <c r="D3884" t="s">
        <v>337</v>
      </c>
      <c r="E3884" t="s">
        <v>192</v>
      </c>
      <c r="G3884" t="str">
        <f>[1]HDV_WTW!A425</f>
        <v>OC Total</v>
      </c>
      <c r="H3884" s="8">
        <f ca="1">SUM(K3884:M3884)*62/907.1847/SUMIFS(fuel_properties!$G$2:$G$1048576,fuel_properties!$A$2:$A$1048576,GREET_mappings!A3884,fuel_properties!$B$2:$B$1048576,GREET_mappings!B3884,fuel_properties!$C$2:$C$1048576,GREET_mappings!C3884)</f>
        <v>1.6834299343257195E-5</v>
      </c>
      <c r="I3884" t="s">
        <v>305</v>
      </c>
      <c r="K3884" s="7">
        <f ca="1">[1]HDV_WTW!B425</f>
        <v>4.3261917091647496E-3</v>
      </c>
      <c r="L3884" s="7">
        <f ca="1">[1]HDV_WTW!C425</f>
        <v>2.7252033291301644E-3</v>
      </c>
      <c r="M3884" s="7">
        <f>[1]HDV_WTW!D425</f>
        <v>3.4675802507400069E-3</v>
      </c>
      <c r="N3884" s="2"/>
    </row>
    <row r="3885" spans="1:14" x14ac:dyDescent="0.35">
      <c r="A3885" t="s">
        <v>574</v>
      </c>
      <c r="B3885" t="s">
        <v>577</v>
      </c>
      <c r="C3885" t="s">
        <v>577</v>
      </c>
      <c r="D3885" t="s">
        <v>337</v>
      </c>
      <c r="E3885" t="s">
        <v>192</v>
      </c>
      <c r="G3885" t="s">
        <v>538</v>
      </c>
      <c r="N3885" s="2"/>
    </row>
    <row r="3886" spans="1:14" x14ac:dyDescent="0.35">
      <c r="A3886" t="s">
        <v>574</v>
      </c>
      <c r="B3886" t="s">
        <v>577</v>
      </c>
      <c r="C3886" t="s">
        <v>577</v>
      </c>
      <c r="D3886" t="s">
        <v>337</v>
      </c>
      <c r="E3886" t="s">
        <v>192</v>
      </c>
      <c r="G3886" t="str">
        <f>[1]HDV_WTW!A426</f>
        <v>VOC: Urban</v>
      </c>
      <c r="H3886" s="8">
        <f ca="1">SUM(K3886:M3886)*62/907.1847/SUMIFS(fuel_properties!$G$2:$G$1048576,fuel_properties!$A$2:$A$1048576,GREET_mappings!A3886,fuel_properties!$B$2:$B$1048576,GREET_mappings!B3886,fuel_properties!$C$2:$C$1048576,GREET_mappings!C3886)</f>
        <v>2.6464489745473474E-4</v>
      </c>
      <c r="I3886" t="s">
        <v>305</v>
      </c>
      <c r="K3886" s="7">
        <f ca="1">[1]HDV_WTW!B426</f>
        <v>1.4850009210703568E-2</v>
      </c>
      <c r="L3886" s="7">
        <f ca="1">[1]HDV_WTW!C426</f>
        <v>4.7272584675602108E-2</v>
      </c>
      <c r="M3886" s="7">
        <f>[1]HDV_WTW!D426</f>
        <v>0.10324176609880742</v>
      </c>
      <c r="N3886" s="2"/>
    </row>
    <row r="3887" spans="1:14" x14ac:dyDescent="0.35">
      <c r="A3887" t="s">
        <v>574</v>
      </c>
      <c r="B3887" t="s">
        <v>577</v>
      </c>
      <c r="C3887" t="s">
        <v>577</v>
      </c>
      <c r="D3887" t="s">
        <v>337</v>
      </c>
      <c r="E3887" t="s">
        <v>192</v>
      </c>
      <c r="G3887" t="str">
        <f>[1]HDV_WTW!A427</f>
        <v>CO: Urban</v>
      </c>
      <c r="H3887" s="8">
        <f ca="1">SUM(K3887:M3887)*62/907.1847/SUMIFS(fuel_properties!$G$2:$G$1048576,fuel_properties!$A$2:$A$1048576,GREET_mappings!A3887,fuel_properties!$B$2:$B$1048576,GREET_mappings!B3887,fuel_properties!$C$2:$C$1048576,GREET_mappings!C3887)</f>
        <v>4.5571619306098857E-3</v>
      </c>
      <c r="I3887" t="s">
        <v>305</v>
      </c>
      <c r="K3887" s="7">
        <f ca="1">[1]HDV_WTW!B427</f>
        <v>6.0825879784233662E-3</v>
      </c>
      <c r="L3887" s="7">
        <f ca="1">[1]HDV_WTW!C427</f>
        <v>3.5025912011623514E-2</v>
      </c>
      <c r="M3887" s="7">
        <f>[1]HDV_WTW!D427</f>
        <v>2.8064512801214199</v>
      </c>
      <c r="N3887" s="2"/>
    </row>
    <row r="3888" spans="1:14" x14ac:dyDescent="0.35">
      <c r="A3888" t="s">
        <v>574</v>
      </c>
      <c r="B3888" t="s">
        <v>577</v>
      </c>
      <c r="C3888" t="s">
        <v>577</v>
      </c>
      <c r="D3888" t="s">
        <v>337</v>
      </c>
      <c r="E3888" t="s">
        <v>192</v>
      </c>
      <c r="G3888" t="str">
        <f>[1]HDV_WTW!A428</f>
        <v>NOx: Urban</v>
      </c>
      <c r="H3888" s="8">
        <f ca="1">SUM(K3888:M3888)*62/907.1847/SUMIFS(fuel_properties!$G$2:$G$1048576,fuel_properties!$A$2:$A$1048576,GREET_mappings!A3888,fuel_properties!$B$2:$B$1048576,GREET_mappings!B3888,fuel_properties!$C$2:$C$1048576,GREET_mappings!C3888)</f>
        <v>2.9771814940861311E-3</v>
      </c>
      <c r="I3888" t="s">
        <v>305</v>
      </c>
      <c r="K3888" s="7">
        <f ca="1">[1]HDV_WTW!B428</f>
        <v>1.2001108903096525E-2</v>
      </c>
      <c r="L3888" s="7">
        <f ca="1">[1]HDV_WTW!C428</f>
        <v>5.0361356985719523E-2</v>
      </c>
      <c r="M3888" s="7">
        <f>[1]HDV_WTW!D428</f>
        <v>1.7979405932823249</v>
      </c>
      <c r="N3888" s="2"/>
    </row>
    <row r="3889" spans="1:14" x14ac:dyDescent="0.35">
      <c r="A3889" t="s">
        <v>574</v>
      </c>
      <c r="B3889" t="s">
        <v>577</v>
      </c>
      <c r="C3889" t="s">
        <v>577</v>
      </c>
      <c r="D3889" t="s">
        <v>337</v>
      </c>
      <c r="E3889" t="s">
        <v>192</v>
      </c>
      <c r="G3889" t="str">
        <f>[1]HDV_WTW!A429</f>
        <v>PM10: Urban</v>
      </c>
      <c r="H3889" s="8">
        <f ca="1">SUM(K3889:M3889)*62/907.1847/SUMIFS(fuel_properties!$G$2:$G$1048576,fuel_properties!$A$2:$A$1048576,GREET_mappings!A3889,fuel_properties!$B$2:$B$1048576,GREET_mappings!B3889,fuel_properties!$C$2:$C$1048576,GREET_mappings!C3889)</f>
        <v>1.9323707068507871E-4</v>
      </c>
      <c r="I3889" t="s">
        <v>305</v>
      </c>
      <c r="K3889" s="7">
        <f ca="1">[1]HDV_WTW!B429</f>
        <v>8.4135063749367204E-4</v>
      </c>
      <c r="L3889" s="7">
        <f ca="1">[1]HDV_WTW!C429</f>
        <v>1.0082058110341597E-2</v>
      </c>
      <c r="M3889" s="7">
        <f>[1]HDV_WTW!D429</f>
        <v>0.10982150198561899</v>
      </c>
      <c r="N3889" s="2"/>
    </row>
    <row r="3890" spans="1:14" x14ac:dyDescent="0.35">
      <c r="A3890" t="s">
        <v>574</v>
      </c>
      <c r="B3890" t="s">
        <v>577</v>
      </c>
      <c r="C3890" t="s">
        <v>577</v>
      </c>
      <c r="D3890" t="s">
        <v>337</v>
      </c>
      <c r="E3890" t="s">
        <v>192</v>
      </c>
      <c r="G3890" t="str">
        <f>[1]HDV_WTW!A430</f>
        <v>PM2.5: Urban</v>
      </c>
      <c r="H3890" s="8">
        <f ca="1">SUM(K3890:M3890)*62/907.1847/SUMIFS(fuel_properties!$G$2:$G$1048576,fuel_properties!$A$2:$A$1048576,GREET_mappings!A3890,fuel_properties!$B$2:$B$1048576,GREET_mappings!B3890,fuel_properties!$C$2:$C$1048576,GREET_mappings!C3890)</f>
        <v>4.3082170669065853E-5</v>
      </c>
      <c r="I3890" t="s">
        <v>305</v>
      </c>
      <c r="K3890" s="7">
        <f ca="1">[1]HDV_WTW!B430</f>
        <v>7.4381720998609234E-4</v>
      </c>
      <c r="L3890" s="7">
        <f ca="1">[1]HDV_WTW!C430</f>
        <v>8.6646151760165161E-3</v>
      </c>
      <c r="M3890" s="7">
        <f>[1]HDV_WTW!D430</f>
        <v>1.7511624066920431E-2</v>
      </c>
      <c r="N3890" s="2"/>
    </row>
    <row r="3891" spans="1:14" x14ac:dyDescent="0.35">
      <c r="A3891" t="s">
        <v>574</v>
      </c>
      <c r="B3891" t="s">
        <v>577</v>
      </c>
      <c r="C3891" t="s">
        <v>577</v>
      </c>
      <c r="D3891" t="s">
        <v>337</v>
      </c>
      <c r="E3891" t="s">
        <v>192</v>
      </c>
      <c r="G3891" t="str">
        <f>[1]HDV_WTW!A431</f>
        <v>SOx: Urban</v>
      </c>
      <c r="H3891" s="8">
        <f ca="1">SUM(K3891:M3891)*62/907.1847/SUMIFS(fuel_properties!$G$2:$G$1048576,fuel_properties!$A$2:$A$1048576,GREET_mappings!A3891,fuel_properties!$B$2:$B$1048576,GREET_mappings!B3891,fuel_properties!$C$2:$C$1048576,GREET_mappings!C3891)</f>
        <v>4.9991009793302701E-5</v>
      </c>
      <c r="I3891" t="s">
        <v>305</v>
      </c>
      <c r="K3891" s="7">
        <f ca="1">[1]HDV_WTW!B431</f>
        <v>4.7205059194467495E-3</v>
      </c>
      <c r="L3891" s="7">
        <f ca="1">[1]HDV_WTW!C431</f>
        <v>1.5504037215884827E-2</v>
      </c>
      <c r="M3891" s="7">
        <f>[1]HDV_WTW!D431</f>
        <v>1.1012527441073458E-2</v>
      </c>
      <c r="N3891" s="2"/>
    </row>
    <row r="3892" spans="1:14" x14ac:dyDescent="0.35">
      <c r="A3892" t="s">
        <v>574</v>
      </c>
      <c r="B3892" t="s">
        <v>577</v>
      </c>
      <c r="C3892" t="s">
        <v>577</v>
      </c>
      <c r="D3892" t="s">
        <v>337</v>
      </c>
      <c r="E3892" t="s">
        <v>192</v>
      </c>
      <c r="G3892" t="str">
        <f>[1]HDV_WTW!A432</f>
        <v>BC: Urban</v>
      </c>
      <c r="H3892" s="8">
        <f ca="1">SUM(K3892:M3892)*62/907.1847/SUMIFS(fuel_properties!$G$2:$G$1048576,fuel_properties!$A$2:$A$1048576,GREET_mappings!A3892,fuel_properties!$B$2:$B$1048576,GREET_mappings!B3892,fuel_properties!$C$2:$C$1048576,GREET_mappings!C3892)</f>
        <v>5.4845351451152952E-6</v>
      </c>
      <c r="I3892" t="s">
        <v>305</v>
      </c>
      <c r="K3892" s="7">
        <f ca="1">[1]HDV_WTW!B432</f>
        <v>8.9564164537227713E-5</v>
      </c>
      <c r="L3892" s="7">
        <f ca="1">[1]HDV_WTW!C432</f>
        <v>1.1218836456069951E-3</v>
      </c>
      <c r="M3892" s="7">
        <f>[1]HDV_WTW!D432</f>
        <v>2.2155846125873568E-3</v>
      </c>
      <c r="N3892" s="2"/>
    </row>
    <row r="3893" spans="1:14" x14ac:dyDescent="0.35">
      <c r="A3893" t="s">
        <v>574</v>
      </c>
      <c r="B3893" t="s">
        <v>577</v>
      </c>
      <c r="C3893" t="s">
        <v>577</v>
      </c>
      <c r="D3893" t="s">
        <v>337</v>
      </c>
      <c r="E3893" t="s">
        <v>192</v>
      </c>
      <c r="G3893" t="str">
        <f>[1]HDV_WTW!A433</f>
        <v>OC: Urban</v>
      </c>
      <c r="H3893" s="8">
        <f ca="1">SUM(K3893:M3893)*62/907.1847/SUMIFS(fuel_properties!$G$2:$G$1048576,fuel_properties!$A$2:$A$1048576,GREET_mappings!A3893,fuel_properties!$B$2:$B$1048576,GREET_mappings!B3893,fuel_properties!$C$2:$C$1048576,GREET_mappings!C3893)</f>
        <v>7.7071614234212447E-6</v>
      </c>
      <c r="I3893" t="s">
        <v>305</v>
      </c>
      <c r="K3893" s="7">
        <f ca="1">[1]HDV_WTW!B433</f>
        <v>2.6722191445694967E-4</v>
      </c>
      <c r="L3893" s="7">
        <f ca="1">[1]HDV_WTW!C433</f>
        <v>1.4278046759457464E-3</v>
      </c>
      <c r="M3893" s="7">
        <f>[1]HDV_WTW!D433</f>
        <v>3.1208222256660064E-3</v>
      </c>
      <c r="N3893" s="2"/>
    </row>
    <row r="3894" spans="1:14" x14ac:dyDescent="0.35">
      <c r="A3894" t="s">
        <v>574</v>
      </c>
      <c r="B3894" t="s">
        <v>43</v>
      </c>
      <c r="C3894" t="s">
        <v>43</v>
      </c>
      <c r="D3894" t="s">
        <v>590</v>
      </c>
      <c r="G3894" t="str">
        <f>'[1]T&amp;D'!A214</f>
        <v>Energy Consumption: Btu/mmBtu of fuel transported</v>
      </c>
      <c r="J3894" t="s">
        <v>587</v>
      </c>
      <c r="K3894" s="7" t="s">
        <v>584</v>
      </c>
      <c r="L3894" s="7" t="s">
        <v>585</v>
      </c>
      <c r="M3894" s="7" t="s">
        <v>586</v>
      </c>
      <c r="N3894" s="2"/>
    </row>
    <row r="3895" spans="1:14" x14ac:dyDescent="0.35">
      <c r="A3895" t="s">
        <v>574</v>
      </c>
      <c r="B3895" t="s">
        <v>43</v>
      </c>
      <c r="C3895" t="s">
        <v>43</v>
      </c>
      <c r="D3895" t="s">
        <v>590</v>
      </c>
      <c r="G3895" t="str">
        <f>'[1]T&amp;D'!A215</f>
        <v xml:space="preserve">           Total energy </v>
      </c>
      <c r="H3895" s="8">
        <f ca="1">SUM(K3895:M3895)</f>
        <v>1004208.5612219386</v>
      </c>
      <c r="I3895" t="s">
        <v>290</v>
      </c>
      <c r="K3895" s="7">
        <f ca="1">'[1]T&amp;D'!F215</f>
        <v>3382.8370898424596</v>
      </c>
      <c r="L3895" s="7">
        <f ca="1">'[1]T&amp;D'!H215</f>
        <v>825.72413209609897</v>
      </c>
      <c r="M3895" s="7">
        <f ca="1">[1]Results!H436</f>
        <v>1000000</v>
      </c>
      <c r="N3895" s="2"/>
    </row>
    <row r="3896" spans="1:14" x14ac:dyDescent="0.35">
      <c r="A3896" t="s">
        <v>574</v>
      </c>
      <c r="B3896" t="s">
        <v>43</v>
      </c>
      <c r="C3896" t="s">
        <v>43</v>
      </c>
      <c r="D3896" t="s">
        <v>590</v>
      </c>
      <c r="G3896" t="str">
        <f>'[1]T&amp;D'!A216</f>
        <v xml:space="preserve">           Fossil energy</v>
      </c>
      <c r="H3896" s="8">
        <f t="shared" ref="H3896:H3921" ca="1" si="40">SUM(K3896:M3896)</f>
        <v>3632.5508920231127</v>
      </c>
      <c r="I3896" t="s">
        <v>290</v>
      </c>
      <c r="K3896" s="7">
        <f ca="1">'[1]T&amp;D'!F216</f>
        <v>2812.582697966935</v>
      </c>
      <c r="L3896" s="7">
        <f ca="1">'[1]T&amp;D'!H216</f>
        <v>819.96819405617782</v>
      </c>
      <c r="M3896" s="7">
        <f ca="1">[1]Results!H437</f>
        <v>0</v>
      </c>
      <c r="N3896" s="2"/>
    </row>
    <row r="3897" spans="1:14" x14ac:dyDescent="0.35">
      <c r="A3897" t="s">
        <v>574</v>
      </c>
      <c r="B3897" t="s">
        <v>43</v>
      </c>
      <c r="C3897" t="s">
        <v>43</v>
      </c>
      <c r="D3897" t="s">
        <v>590</v>
      </c>
      <c r="G3897" t="str">
        <f>'[1]T&amp;D'!A217</f>
        <v xml:space="preserve">           Coal</v>
      </c>
      <c r="H3897" s="8">
        <f t="shared" ca="1" si="40"/>
        <v>311.60089510256421</v>
      </c>
      <c r="I3897" t="s">
        <v>290</v>
      </c>
      <c r="K3897" s="7">
        <f ca="1">'[1]T&amp;D'!F217</f>
        <v>308.72653283796564</v>
      </c>
      <c r="L3897" s="7">
        <f ca="1">'[1]T&amp;D'!H217</f>
        <v>2.8743622645985725</v>
      </c>
      <c r="M3897" s="7">
        <f ca="1">[1]Results!H438</f>
        <v>0</v>
      </c>
      <c r="N3897" s="2"/>
    </row>
    <row r="3898" spans="1:14" x14ac:dyDescent="0.35">
      <c r="A3898" t="s">
        <v>574</v>
      </c>
      <c r="B3898" t="s">
        <v>43</v>
      </c>
      <c r="C3898" t="s">
        <v>43</v>
      </c>
      <c r="D3898" t="s">
        <v>590</v>
      </c>
      <c r="G3898" t="str">
        <f>'[1]T&amp;D'!A218</f>
        <v xml:space="preserve">           Natural gas</v>
      </c>
      <c r="H3898" s="8">
        <f t="shared" ca="1" si="40"/>
        <v>1049.6632955146117</v>
      </c>
      <c r="I3898" t="s">
        <v>290</v>
      </c>
      <c r="K3898" s="7">
        <f ca="1">'[1]T&amp;D'!F218</f>
        <v>962.98194042492673</v>
      </c>
      <c r="L3898" s="7">
        <f ca="1">'[1]T&amp;D'!H218</f>
        <v>86.681355089684985</v>
      </c>
      <c r="M3898" s="7">
        <f ca="1">[1]Results!H439</f>
        <v>0</v>
      </c>
      <c r="N3898" s="2"/>
    </row>
    <row r="3899" spans="1:14" x14ac:dyDescent="0.35">
      <c r="A3899" t="s">
        <v>574</v>
      </c>
      <c r="B3899" t="s">
        <v>43</v>
      </c>
      <c r="C3899" t="s">
        <v>43</v>
      </c>
      <c r="D3899" t="s">
        <v>590</v>
      </c>
      <c r="G3899" t="str">
        <f>'[1]T&amp;D'!A219</f>
        <v xml:space="preserve">           Petroleum</v>
      </c>
      <c r="H3899" s="8">
        <f t="shared" ca="1" si="40"/>
        <v>2271.2867014059366</v>
      </c>
      <c r="I3899" t="s">
        <v>290</v>
      </c>
      <c r="K3899" s="7">
        <f ca="1">'[1]T&amp;D'!F219</f>
        <v>1540.8742247040425</v>
      </c>
      <c r="L3899" s="7">
        <f ca="1">'[1]T&amp;D'!H219</f>
        <v>730.41247670189432</v>
      </c>
      <c r="M3899" s="7">
        <f ca="1">[1]Results!H440</f>
        <v>0</v>
      </c>
      <c r="N3899" s="2"/>
    </row>
    <row r="3900" spans="1:14" x14ac:dyDescent="0.35">
      <c r="A3900" t="s">
        <v>574</v>
      </c>
      <c r="B3900" t="s">
        <v>43</v>
      </c>
      <c r="C3900" t="s">
        <v>43</v>
      </c>
      <c r="D3900" t="s">
        <v>590</v>
      </c>
      <c r="G3900" t="str">
        <f>'[1]T&amp;D'!A220</f>
        <v>Water consumption: gallons/mmBtu of fuel transported</v>
      </c>
      <c r="H3900" s="8">
        <f t="shared" ca="1" si="40"/>
        <v>0.18264719439914778</v>
      </c>
      <c r="I3900" t="s">
        <v>588</v>
      </c>
      <c r="K3900" s="7">
        <f ca="1">'[1]T&amp;D'!F220</f>
        <v>0.16679201961484014</v>
      </c>
      <c r="L3900" s="7">
        <f ca="1">'[1]T&amp;D'!H220</f>
        <v>1.5855174784307636E-2</v>
      </c>
      <c r="M3900" s="7">
        <f ca="1">[1]Results!H441</f>
        <v>0</v>
      </c>
      <c r="N3900" s="2"/>
    </row>
    <row r="3901" spans="1:14" x14ac:dyDescent="0.35">
      <c r="A3901" t="s">
        <v>574</v>
      </c>
      <c r="B3901" t="s">
        <v>43</v>
      </c>
      <c r="C3901" t="s">
        <v>43</v>
      </c>
      <c r="D3901" t="s">
        <v>590</v>
      </c>
      <c r="G3901" t="str">
        <f>'[1]T&amp;D'!A221</f>
        <v>Total Emissions: grams/mmBtu of fuel transported</v>
      </c>
      <c r="N3901" s="2"/>
    </row>
    <row r="3902" spans="1:14" x14ac:dyDescent="0.35">
      <c r="A3902" t="s">
        <v>574</v>
      </c>
      <c r="B3902" t="s">
        <v>43</v>
      </c>
      <c r="C3902" t="s">
        <v>43</v>
      </c>
      <c r="D3902" t="s">
        <v>590</v>
      </c>
      <c r="G3902" t="str">
        <f>'[1]T&amp;D'!A222</f>
        <v xml:space="preserve">              VOC</v>
      </c>
      <c r="H3902" s="8">
        <f t="shared" ca="1" si="40"/>
        <v>43.271559235581833</v>
      </c>
      <c r="I3902" t="s">
        <v>172</v>
      </c>
      <c r="K3902" s="7">
        <f ca="1">'[1]T&amp;D'!F222</f>
        <v>5.5326207443669867E-2</v>
      </c>
      <c r="L3902" s="7">
        <f ca="1">'[1]T&amp;D'!H222</f>
        <v>1.0811441148762795E-2</v>
      </c>
      <c r="M3902" s="7">
        <f ca="1">[1]Results!H446</f>
        <v>43.205421586989402</v>
      </c>
      <c r="N3902" s="2"/>
    </row>
    <row r="3903" spans="1:14" x14ac:dyDescent="0.35">
      <c r="A3903" t="s">
        <v>574</v>
      </c>
      <c r="B3903" t="s">
        <v>43</v>
      </c>
      <c r="C3903" t="s">
        <v>43</v>
      </c>
      <c r="D3903" t="s">
        <v>590</v>
      </c>
      <c r="G3903" t="str">
        <f>'[1]T&amp;D'!A223</f>
        <v xml:space="preserve">              CO</v>
      </c>
      <c r="H3903" s="8">
        <f t="shared" ca="1" si="40"/>
        <v>343.7366136509284</v>
      </c>
      <c r="I3903" t="s">
        <v>172</v>
      </c>
      <c r="K3903" s="7">
        <f ca="1">'[1]T&amp;D'!F223</f>
        <v>0.32639168650700956</v>
      </c>
      <c r="L3903" s="7">
        <f ca="1">'[1]T&amp;D'!H223</f>
        <v>0.18561647214389135</v>
      </c>
      <c r="M3903" s="7">
        <f ca="1">[1]Results!H447</f>
        <v>343.22460549227748</v>
      </c>
      <c r="N3903" s="2"/>
    </row>
    <row r="3904" spans="1:14" x14ac:dyDescent="0.35">
      <c r="A3904" t="s">
        <v>574</v>
      </c>
      <c r="B3904" t="s">
        <v>43</v>
      </c>
      <c r="C3904" t="s">
        <v>43</v>
      </c>
      <c r="D3904" t="s">
        <v>590</v>
      </c>
      <c r="G3904" t="str">
        <f>'[1]T&amp;D'!A224</f>
        <v xml:space="preserve">              NOx</v>
      </c>
      <c r="H3904" s="8">
        <f t="shared" ca="1" si="40"/>
        <v>8.4974565135444653</v>
      </c>
      <c r="I3904" t="s">
        <v>172</v>
      </c>
      <c r="K3904" s="7">
        <f ca="1">'[1]T&amp;D'!F224</f>
        <v>1.3126483097414501</v>
      </c>
      <c r="L3904" s="7">
        <f ca="1">'[1]T&amp;D'!H224</f>
        <v>0.12000266432179953</v>
      </c>
      <c r="M3904" s="7">
        <f ca="1">[1]Results!H448</f>
        <v>7.0648055394812159</v>
      </c>
      <c r="N3904" s="2"/>
    </row>
    <row r="3905" spans="1:14" x14ac:dyDescent="0.35">
      <c r="A3905" t="s">
        <v>574</v>
      </c>
      <c r="B3905" t="s">
        <v>43</v>
      </c>
      <c r="C3905" t="s">
        <v>43</v>
      </c>
      <c r="D3905" t="s">
        <v>590</v>
      </c>
      <c r="G3905" t="str">
        <f>'[1]T&amp;D'!A225</f>
        <v xml:space="preserve">              PM10</v>
      </c>
      <c r="H3905" s="8">
        <f t="shared" ca="1" si="40"/>
        <v>11.883962881974918</v>
      </c>
      <c r="I3905" t="s">
        <v>172</v>
      </c>
      <c r="K3905" s="7">
        <f ca="1">'[1]T&amp;D'!F225</f>
        <v>6.9108694293546477E-2</v>
      </c>
      <c r="L3905" s="7">
        <f ca="1">'[1]T&amp;D'!H225</f>
        <v>7.6158397740287041E-3</v>
      </c>
      <c r="M3905" s="7">
        <f ca="1">[1]Results!H449</f>
        <v>11.807238347907344</v>
      </c>
      <c r="N3905" s="2"/>
    </row>
    <row r="3906" spans="1:14" x14ac:dyDescent="0.35">
      <c r="A3906" t="s">
        <v>574</v>
      </c>
      <c r="B3906" t="s">
        <v>43</v>
      </c>
      <c r="C3906" t="s">
        <v>43</v>
      </c>
      <c r="D3906" t="s">
        <v>590</v>
      </c>
      <c r="G3906" t="str">
        <f>'[1]T&amp;D'!A226</f>
        <v xml:space="preserve">              PM2.5</v>
      </c>
      <c r="H3906" s="8">
        <f t="shared" ca="1" si="40"/>
        <v>2.6261082565046214</v>
      </c>
      <c r="I3906" t="s">
        <v>172</v>
      </c>
      <c r="K3906" s="7">
        <f ca="1">'[1]T&amp;D'!F226</f>
        <v>6.2677597855313599E-2</v>
      </c>
      <c r="L3906" s="7">
        <f ca="1">'[1]T&amp;D'!H226</f>
        <v>1.8741890683805437E-3</v>
      </c>
      <c r="M3906" s="7">
        <f ca="1">[1]Results!H450</f>
        <v>2.5615564695809274</v>
      </c>
      <c r="N3906" s="2"/>
    </row>
    <row r="3907" spans="1:14" x14ac:dyDescent="0.35">
      <c r="A3907" t="s">
        <v>574</v>
      </c>
      <c r="B3907" t="s">
        <v>43</v>
      </c>
      <c r="C3907" t="s">
        <v>43</v>
      </c>
      <c r="D3907" t="s">
        <v>590</v>
      </c>
      <c r="G3907" t="str">
        <f>'[1]T&amp;D'!A227</f>
        <v xml:space="preserve">              SOx</v>
      </c>
      <c r="H3907" s="8">
        <f t="shared" ca="1" si="40"/>
        <v>0.30532888981178985</v>
      </c>
      <c r="I3907" t="s">
        <v>172</v>
      </c>
      <c r="K3907" s="7">
        <f ca="1">'[1]T&amp;D'!F227</f>
        <v>0.30163511100882767</v>
      </c>
      <c r="L3907" s="7">
        <f ca="1">'[1]T&amp;D'!H227</f>
        <v>3.6937788029621759E-3</v>
      </c>
      <c r="M3907" s="7">
        <f ca="1">[1]Results!H451</f>
        <v>0</v>
      </c>
      <c r="N3907" s="2"/>
    </row>
    <row r="3908" spans="1:14" x14ac:dyDescent="0.35">
      <c r="A3908" t="s">
        <v>574</v>
      </c>
      <c r="B3908" t="s">
        <v>43</v>
      </c>
      <c r="C3908" t="s">
        <v>43</v>
      </c>
      <c r="D3908" t="s">
        <v>590</v>
      </c>
      <c r="G3908" t="str">
        <f>'[1]T&amp;D'!A228</f>
        <v xml:space="preserve">              BC</v>
      </c>
      <c r="H3908" s="8">
        <f t="shared" ca="1" si="40"/>
        <v>1.0637631559011649</v>
      </c>
      <c r="I3908" t="s">
        <v>172</v>
      </c>
      <c r="K3908" s="7">
        <f ca="1">'[1]T&amp;D'!F228</f>
        <v>8.9712900438938467E-3</v>
      </c>
      <c r="L3908" s="7">
        <f ca="1">'[1]T&amp;D'!H228</f>
        <v>1.5153242882055549E-4</v>
      </c>
      <c r="M3908" s="7">
        <f ca="1">[1]Results!H452</f>
        <v>1.0546403334284504</v>
      </c>
      <c r="N3908" s="2"/>
    </row>
    <row r="3909" spans="1:14" x14ac:dyDescent="0.35">
      <c r="A3909" t="s">
        <v>574</v>
      </c>
      <c r="B3909" t="s">
        <v>43</v>
      </c>
      <c r="C3909" t="s">
        <v>43</v>
      </c>
      <c r="D3909" t="s">
        <v>590</v>
      </c>
      <c r="G3909" t="str">
        <f>'[1]T&amp;D'!A229</f>
        <v xml:space="preserve">              OC</v>
      </c>
      <c r="H3909" s="8">
        <f t="shared" ca="1" si="40"/>
        <v>0.55081849701099561</v>
      </c>
      <c r="I3909" t="s">
        <v>172</v>
      </c>
      <c r="K3909" s="7">
        <f ca="1">'[1]T&amp;D'!F229</f>
        <v>2.4169576493050422E-2</v>
      </c>
      <c r="L3909" s="7">
        <f ca="1">'[1]T&amp;D'!H229</f>
        <v>2.7061228574121399E-4</v>
      </c>
      <c r="M3909" s="7">
        <f ca="1">[1]Results!H453</f>
        <v>0.526378308232204</v>
      </c>
      <c r="N3909" s="2"/>
    </row>
    <row r="3910" spans="1:14" x14ac:dyDescent="0.35">
      <c r="A3910" t="s">
        <v>574</v>
      </c>
      <c r="B3910" t="s">
        <v>43</v>
      </c>
      <c r="C3910" t="s">
        <v>43</v>
      </c>
      <c r="D3910" t="s">
        <v>590</v>
      </c>
      <c r="G3910" t="str">
        <f>'[1]T&amp;D'!A230</f>
        <v xml:space="preserve">              CH4</v>
      </c>
      <c r="H3910" s="8">
        <f t="shared" ca="1" si="40"/>
        <v>2.2030673323844399</v>
      </c>
      <c r="I3910" t="s">
        <v>172</v>
      </c>
      <c r="K3910" s="7">
        <f ca="1">'[1]T&amp;D'!F230</f>
        <v>0.34622113775135249</v>
      </c>
      <c r="L3910" s="7">
        <f ca="1">'[1]T&amp;D'!H230</f>
        <v>7.839852484933589E-2</v>
      </c>
      <c r="M3910" s="7">
        <f ca="1">[1]Results!H443</f>
        <v>1.7784476697837512</v>
      </c>
      <c r="N3910" s="2"/>
    </row>
    <row r="3911" spans="1:14" x14ac:dyDescent="0.35">
      <c r="A3911" t="s">
        <v>574</v>
      </c>
      <c r="B3911" t="s">
        <v>43</v>
      </c>
      <c r="C3911" t="s">
        <v>43</v>
      </c>
      <c r="D3911" t="s">
        <v>590</v>
      </c>
      <c r="G3911" t="str">
        <f>'[1]T&amp;D'!A231</f>
        <v xml:space="preserve">              N2O</v>
      </c>
      <c r="H3911" s="8">
        <f t="shared" ca="1" si="40"/>
        <v>1.2973680499975597</v>
      </c>
      <c r="I3911" t="s">
        <v>172</v>
      </c>
      <c r="K3911" s="7">
        <f ca="1">'[1]T&amp;D'!F231</f>
        <v>4.7353951205837E-3</v>
      </c>
      <c r="L3911" s="7">
        <f ca="1">'[1]T&amp;D'!H231</f>
        <v>2.8996731246294676E-4</v>
      </c>
      <c r="M3911" s="7">
        <f ca="1">[1]Results!H444</f>
        <v>1.292342687564513</v>
      </c>
      <c r="N3911" s="2"/>
    </row>
    <row r="3912" spans="1:14" x14ac:dyDescent="0.35">
      <c r="A3912" t="s">
        <v>574</v>
      </c>
      <c r="B3912" t="s">
        <v>43</v>
      </c>
      <c r="C3912" t="s">
        <v>43</v>
      </c>
      <c r="D3912" t="s">
        <v>590</v>
      </c>
      <c r="G3912" t="str">
        <f>'[1]T&amp;D'!A232</f>
        <v xml:space="preserve">              CO2</v>
      </c>
      <c r="H3912" s="8">
        <f t="shared" ca="1" si="40"/>
        <v>274.38237280403928</v>
      </c>
      <c r="I3912" t="s">
        <v>172</v>
      </c>
      <c r="K3912" s="7">
        <f ca="1">'[1]T&amp;D'!F232</f>
        <v>211.27995367347353</v>
      </c>
      <c r="L3912" s="7">
        <f ca="1">'[1]T&amp;D'!H232</f>
        <v>63.102419130565764</v>
      </c>
      <c r="M3912" s="7">
        <v>0</v>
      </c>
      <c r="N3912" s="2"/>
    </row>
    <row r="3913" spans="1:14" x14ac:dyDescent="0.35">
      <c r="A3913" t="s">
        <v>574</v>
      </c>
      <c r="B3913" t="s">
        <v>43</v>
      </c>
      <c r="C3913" t="s">
        <v>43</v>
      </c>
      <c r="D3913" t="s">
        <v>590</v>
      </c>
      <c r="G3913" t="str">
        <f>'[1]T&amp;D'!A233</f>
        <v>Urban Emissions: grams/mmBtu of fuel transported</v>
      </c>
      <c r="N3913" s="2"/>
    </row>
    <row r="3914" spans="1:14" x14ac:dyDescent="0.35">
      <c r="A3914" t="s">
        <v>574</v>
      </c>
      <c r="B3914" t="s">
        <v>43</v>
      </c>
      <c r="C3914" t="s">
        <v>43</v>
      </c>
      <c r="D3914" t="s">
        <v>590</v>
      </c>
      <c r="G3914" t="str">
        <f>'[1]T&amp;D'!A234</f>
        <v xml:space="preserve">              VOC</v>
      </c>
      <c r="H3914" s="8">
        <f t="shared" ca="1" si="40"/>
        <v>30.25800631795266</v>
      </c>
      <c r="I3914" t="s">
        <v>172</v>
      </c>
      <c r="K3914" s="7">
        <f ca="1">'[1]T&amp;D'!F234</f>
        <v>8.437594610930273E-3</v>
      </c>
      <c r="L3914" s="7">
        <f ca="1">'[1]T&amp;D'!H234</f>
        <v>5.7736124491497409E-3</v>
      </c>
      <c r="M3914" s="7">
        <f ca="1">[1]Results!H454</f>
        <v>30.243795110892581</v>
      </c>
      <c r="N3914" s="2"/>
    </row>
    <row r="3915" spans="1:14" x14ac:dyDescent="0.35">
      <c r="A3915" t="s">
        <v>574</v>
      </c>
      <c r="B3915" t="s">
        <v>43</v>
      </c>
      <c r="C3915" t="s">
        <v>43</v>
      </c>
      <c r="D3915" t="s">
        <v>590</v>
      </c>
      <c r="G3915" t="str">
        <f>'[1]T&amp;D'!A235</f>
        <v xml:space="preserve">              CO</v>
      </c>
      <c r="H3915" s="8">
        <f t="shared" ca="1" si="40"/>
        <v>240.42117514237688</v>
      </c>
      <c r="I3915" t="s">
        <v>172</v>
      </c>
      <c r="K3915" s="7">
        <f ca="1">'[1]T&amp;D'!F235</f>
        <v>4.1397596979203567E-2</v>
      </c>
      <c r="L3915" s="7">
        <f ca="1">'[1]T&amp;D'!H235</f>
        <v>0.12255370080344809</v>
      </c>
      <c r="M3915" s="7">
        <f ca="1">[1]Results!H455</f>
        <v>240.25722384459422</v>
      </c>
      <c r="N3915" s="2"/>
    </row>
    <row r="3916" spans="1:14" x14ac:dyDescent="0.35">
      <c r="A3916" t="s">
        <v>574</v>
      </c>
      <c r="B3916" t="s">
        <v>43</v>
      </c>
      <c r="C3916" t="s">
        <v>43</v>
      </c>
      <c r="D3916" t="s">
        <v>590</v>
      </c>
      <c r="G3916" t="str">
        <f>'[1]T&amp;D'!A236</f>
        <v xml:space="preserve">              NOx</v>
      </c>
      <c r="H3916" s="8">
        <f t="shared" ca="1" si="40"/>
        <v>5.1775407746475315</v>
      </c>
      <c r="I3916" t="s">
        <v>172</v>
      </c>
      <c r="K3916" s="7">
        <f ca="1">'[1]T&amp;D'!F236</f>
        <v>0.15703381784109038</v>
      </c>
      <c r="L3916" s="7">
        <f ca="1">'[1]T&amp;D'!H236</f>
        <v>7.5143079169589302E-2</v>
      </c>
      <c r="M3916" s="7">
        <f ca="1">[1]Results!H456</f>
        <v>4.9453638776368516</v>
      </c>
      <c r="N3916" s="2"/>
    </row>
    <row r="3917" spans="1:14" x14ac:dyDescent="0.35">
      <c r="A3917" t="s">
        <v>574</v>
      </c>
      <c r="B3917" t="s">
        <v>43</v>
      </c>
      <c r="C3917" t="s">
        <v>43</v>
      </c>
      <c r="D3917" t="s">
        <v>590</v>
      </c>
      <c r="G3917" t="str">
        <f>'[1]T&amp;D'!A237</f>
        <v xml:space="preserve">              PM10</v>
      </c>
      <c r="H3917" s="8">
        <f t="shared" ca="1" si="40"/>
        <v>8.2787962430734261</v>
      </c>
      <c r="I3917" t="s">
        <v>172</v>
      </c>
      <c r="K3917" s="7">
        <f ca="1">'[1]T&amp;D'!F237</f>
        <v>8.7885119643873726E-3</v>
      </c>
      <c r="L3917" s="7">
        <f ca="1">'[1]T&amp;D'!H237</f>
        <v>4.9408875738997894E-3</v>
      </c>
      <c r="M3917" s="7">
        <f ca="1">[1]Results!H457</f>
        <v>8.2650668435351395</v>
      </c>
      <c r="N3917" s="2"/>
    </row>
    <row r="3918" spans="1:14" x14ac:dyDescent="0.35">
      <c r="A3918" t="s">
        <v>574</v>
      </c>
      <c r="B3918" t="s">
        <v>43</v>
      </c>
      <c r="C3918" t="s">
        <v>43</v>
      </c>
      <c r="D3918" t="s">
        <v>590</v>
      </c>
      <c r="G3918" t="str">
        <f>'[1]T&amp;D'!A238</f>
        <v xml:space="preserve">              PM2.5</v>
      </c>
      <c r="H3918" s="8">
        <f t="shared" ca="1" si="40"/>
        <v>1.8022549028692232</v>
      </c>
      <c r="I3918" t="s">
        <v>172</v>
      </c>
      <c r="K3918" s="7">
        <f ca="1">'[1]T&amp;D'!F238</f>
        <v>8.1237509950615513E-3</v>
      </c>
      <c r="L3918" s="7">
        <f ca="1">'[1]T&amp;D'!H238</f>
        <v>1.0416231675125034E-3</v>
      </c>
      <c r="M3918" s="7">
        <f ca="1">[1]Results!H458</f>
        <v>1.7930895287066491</v>
      </c>
      <c r="N3918" s="2"/>
    </row>
    <row r="3919" spans="1:14" x14ac:dyDescent="0.35">
      <c r="A3919" t="s">
        <v>574</v>
      </c>
      <c r="B3919" t="s">
        <v>43</v>
      </c>
      <c r="C3919" t="s">
        <v>43</v>
      </c>
      <c r="D3919" t="s">
        <v>590</v>
      </c>
      <c r="G3919" t="str">
        <f>'[1]T&amp;D'!A239</f>
        <v xml:space="preserve">              SOx</v>
      </c>
      <c r="H3919" s="8">
        <f t="shared" ca="1" si="40"/>
        <v>3.8882657093335063E-2</v>
      </c>
      <c r="I3919" t="s">
        <v>172</v>
      </c>
      <c r="K3919" s="7">
        <f ca="1">'[1]T&amp;D'!F239</f>
        <v>3.799329631904954E-2</v>
      </c>
      <c r="L3919" s="7">
        <f ca="1">'[1]T&amp;D'!H239</f>
        <v>8.8936077428552671E-4</v>
      </c>
      <c r="M3919" s="7">
        <f ca="1">[1]Results!H459</f>
        <v>0</v>
      </c>
      <c r="N3919" s="2"/>
    </row>
    <row r="3920" spans="1:14" x14ac:dyDescent="0.35">
      <c r="A3920" t="s">
        <v>574</v>
      </c>
      <c r="B3920" t="s">
        <v>43</v>
      </c>
      <c r="C3920" t="s">
        <v>43</v>
      </c>
      <c r="D3920" t="s">
        <v>590</v>
      </c>
      <c r="G3920" t="str">
        <f>'[1]T&amp;D'!A240</f>
        <v xml:space="preserve">              BC</v>
      </c>
      <c r="H3920" s="8">
        <f t="shared" ca="1" si="40"/>
        <v>0.73937261889336336</v>
      </c>
      <c r="I3920" t="s">
        <v>172</v>
      </c>
      <c r="K3920" s="7">
        <f ca="1">'[1]T&amp;D'!F240</f>
        <v>1.0660734269837091E-3</v>
      </c>
      <c r="L3920" s="7">
        <f ca="1">'[1]T&amp;D'!H240</f>
        <v>5.8312066464617149E-5</v>
      </c>
      <c r="M3920" s="7">
        <f ca="1">[1]Results!H460</f>
        <v>0.73824823339991508</v>
      </c>
      <c r="N3920" s="2"/>
    </row>
    <row r="3921" spans="1:14" x14ac:dyDescent="0.35">
      <c r="A3921" t="s">
        <v>574</v>
      </c>
      <c r="B3921" t="s">
        <v>43</v>
      </c>
      <c r="C3921" t="s">
        <v>43</v>
      </c>
      <c r="D3921" t="s">
        <v>590</v>
      </c>
      <c r="G3921" t="str">
        <f>'[1]T&amp;D'!A241</f>
        <v xml:space="preserve">              OC</v>
      </c>
      <c r="H3921" s="8">
        <f t="shared" ca="1" si="40"/>
        <v>0.37154772456746882</v>
      </c>
      <c r="I3921" t="s">
        <v>172</v>
      </c>
      <c r="K3921" s="7">
        <f ca="1">'[1]T&amp;D'!F241</f>
        <v>2.9949865294709587E-3</v>
      </c>
      <c r="L3921" s="7">
        <f ca="1">'[1]T&amp;D'!H241</f>
        <v>8.7922275455176697E-5</v>
      </c>
      <c r="M3921" s="7">
        <f ca="1">[1]Results!H461</f>
        <v>0.3684648157625427</v>
      </c>
      <c r="N3921" s="2"/>
    </row>
    <row r="3922" spans="1:14" x14ac:dyDescent="0.35">
      <c r="A3922" t="s">
        <v>574</v>
      </c>
      <c r="B3922" t="s">
        <v>84</v>
      </c>
      <c r="C3922" t="s">
        <v>84</v>
      </c>
      <c r="D3922" t="s">
        <v>337</v>
      </c>
      <c r="E3922" t="s">
        <v>192</v>
      </c>
      <c r="G3922" t="s">
        <v>537</v>
      </c>
      <c r="N3922" s="2"/>
    </row>
    <row r="3923" spans="1:14" x14ac:dyDescent="0.35">
      <c r="A3923" t="s">
        <v>574</v>
      </c>
      <c r="B3923" t="s">
        <v>84</v>
      </c>
      <c r="C3923" t="s">
        <v>84</v>
      </c>
      <c r="D3923" t="s">
        <v>337</v>
      </c>
      <c r="E3923" t="s">
        <v>192</v>
      </c>
      <c r="G3923" t="str">
        <f>[1]HDV_WTW!A408</f>
        <v xml:space="preserve">Total Energy </v>
      </c>
      <c r="H3923" s="8">
        <f ca="1">SUM(K3923:M3923)*62/907.1847/SUMIFS(fuel_properties!$G$2:$G$1048576,fuel_properties!$A$2:$A$1048576,GREET_mappings!A3923,fuel_properties!$B$2:$B$1048576,GREET_mappings!B3923,fuel_properties!$C$2:$C$1048576,GREET_mappings!C3923)</f>
        <v>42.415282825121686</v>
      </c>
      <c r="I3923" t="s">
        <v>359</v>
      </c>
      <c r="J3923" t="s">
        <v>336</v>
      </c>
      <c r="K3923" s="7">
        <f ca="1">[1]HDV_WTW!B408</f>
        <v>1470.7456441308084</v>
      </c>
      <c r="L3923" s="7">
        <f ca="1">[1]HDV_WTW!C408</f>
        <v>2622.7893750288572</v>
      </c>
      <c r="M3923" s="7">
        <f>[1]HDV_WTW!D408</f>
        <v>22464.011208733758</v>
      </c>
      <c r="N3923" s="2"/>
    </row>
    <row r="3924" spans="1:14" x14ac:dyDescent="0.35">
      <c r="A3924" t="s">
        <v>574</v>
      </c>
      <c r="B3924" t="s">
        <v>84</v>
      </c>
      <c r="C3924" t="s">
        <v>84</v>
      </c>
      <c r="D3924" t="s">
        <v>337</v>
      </c>
      <c r="E3924" t="s">
        <v>192</v>
      </c>
      <c r="G3924" t="str">
        <f>[1]HDV_WTW!A409</f>
        <v>Fossil Fuels</v>
      </c>
      <c r="H3924" s="8">
        <f ca="1">SUM(K3924:M3924)*62/907.1847/SUMIFS(fuel_properties!$G$2:$G$1048576,fuel_properties!$A$2:$A$1048576,GREET_mappings!A3924,fuel_properties!$B$2:$B$1048576,GREET_mappings!B3924,fuel_properties!$C$2:$C$1048576,GREET_mappings!C3924)</f>
        <v>42.11956654273817</v>
      </c>
      <c r="I3924" t="s">
        <v>359</v>
      </c>
      <c r="K3924" s="7">
        <f ca="1">[1]HDV_WTW!B409</f>
        <v>1342.7487003852405</v>
      </c>
      <c r="L3924" s="7">
        <f ca="1">[1]HDV_WTW!C409</f>
        <v>2565.6290283675453</v>
      </c>
      <c r="M3924" s="7">
        <f>[1]HDV_WTW!D409</f>
        <v>22464.011208733758</v>
      </c>
      <c r="N3924" s="2"/>
    </row>
    <row r="3925" spans="1:14" x14ac:dyDescent="0.35">
      <c r="A3925" t="s">
        <v>574</v>
      </c>
      <c r="B3925" t="s">
        <v>84</v>
      </c>
      <c r="C3925" t="s">
        <v>84</v>
      </c>
      <c r="D3925" t="s">
        <v>337</v>
      </c>
      <c r="E3925" t="s">
        <v>192</v>
      </c>
      <c r="G3925" t="str">
        <f>[1]HDV_WTW!A410</f>
        <v>Coal</v>
      </c>
      <c r="H3925" s="8">
        <f ca="1">SUM(K3925:M3925)*62/907.1847/SUMIFS(fuel_properties!$G$2:$G$1048576,fuel_properties!$A$2:$A$1048576,GREET_mappings!A3925,fuel_properties!$B$2:$B$1048576,GREET_mappings!B3925,fuel_properties!$C$2:$C$1048576,GREET_mappings!C3925)</f>
        <v>0.14767498142951846</v>
      </c>
      <c r="I3925" t="s">
        <v>359</v>
      </c>
      <c r="K3925" s="7">
        <f ca="1">[1]HDV_WTW!B410</f>
        <v>61.724087820550409</v>
      </c>
      <c r="L3925" s="7">
        <f ca="1">[1]HDV_WTW!C410</f>
        <v>30.739875279440728</v>
      </c>
      <c r="M3925" s="7">
        <f>[1]HDV_WTW!D410</f>
        <v>0</v>
      </c>
      <c r="N3925" s="2"/>
    </row>
    <row r="3926" spans="1:14" x14ac:dyDescent="0.35">
      <c r="A3926" t="s">
        <v>574</v>
      </c>
      <c r="B3926" t="s">
        <v>84</v>
      </c>
      <c r="C3926" t="s">
        <v>84</v>
      </c>
      <c r="D3926" t="s">
        <v>337</v>
      </c>
      <c r="E3926" t="s">
        <v>192</v>
      </c>
      <c r="G3926" t="str">
        <f>[1]HDV_WTW!A411</f>
        <v>Natural Gas</v>
      </c>
      <c r="H3926" s="8">
        <f ca="1">SUM(K3926:M3926)*62/907.1847/SUMIFS(fuel_properties!$G$2:$G$1048576,fuel_properties!$A$2:$A$1048576,GREET_mappings!A3926,fuel_properties!$B$2:$B$1048576,GREET_mappings!B3926,fuel_properties!$C$2:$C$1048576,GREET_mappings!C3926)</f>
        <v>4.4526481096844304</v>
      </c>
      <c r="I3926" t="s">
        <v>359</v>
      </c>
      <c r="K3926" s="7">
        <f ca="1">[1]HDV_WTW!B411</f>
        <v>1034.9121669035485</v>
      </c>
      <c r="L3926" s="7">
        <f ca="1">[1]HDV_WTW!C411</f>
        <v>1753.0312377658811</v>
      </c>
      <c r="M3926" s="7">
        <f>[1]HDV_WTW!D411</f>
        <v>0</v>
      </c>
      <c r="N3926" s="2"/>
    </row>
    <row r="3927" spans="1:14" x14ac:dyDescent="0.35">
      <c r="A3927" t="s">
        <v>574</v>
      </c>
      <c r="B3927" t="s">
        <v>84</v>
      </c>
      <c r="C3927" t="s">
        <v>84</v>
      </c>
      <c r="D3927" t="s">
        <v>337</v>
      </c>
      <c r="E3927" t="s">
        <v>192</v>
      </c>
      <c r="G3927" t="str">
        <f>[1]HDV_WTW!A412</f>
        <v>Petroleum</v>
      </c>
      <c r="H3927" s="8">
        <f ca="1">SUM(K3927:M3927)*62/907.1847/SUMIFS(fuel_properties!$G$2:$G$1048576,fuel_properties!$A$2:$A$1048576,GREET_mappings!A3927,fuel_properties!$B$2:$B$1048576,GREET_mappings!B3927,fuel_properties!$C$2:$C$1048576,GREET_mappings!C3927)</f>
        <v>37.51924345162422</v>
      </c>
      <c r="I3927" t="s">
        <v>359</v>
      </c>
      <c r="K3927" s="7">
        <f ca="1">[1]HDV_WTW!B412</f>
        <v>246.11244566114152</v>
      </c>
      <c r="L3927" s="7">
        <f ca="1">[1]HDV_WTW!C412</f>
        <v>781.85791532222345</v>
      </c>
      <c r="M3927" s="7">
        <f>[1]HDV_WTW!D412</f>
        <v>22464.011208733758</v>
      </c>
      <c r="N3927" s="2"/>
    </row>
    <row r="3928" spans="1:14" x14ac:dyDescent="0.35">
      <c r="A3928" t="s">
        <v>574</v>
      </c>
      <c r="B3928" t="s">
        <v>84</v>
      </c>
      <c r="C3928" t="s">
        <v>84</v>
      </c>
      <c r="D3928" t="s">
        <v>337</v>
      </c>
      <c r="E3928" t="s">
        <v>192</v>
      </c>
      <c r="G3928" t="str">
        <f>[1]HDV_WTW!A413</f>
        <v>Water Consumption</v>
      </c>
      <c r="H3928" s="8">
        <f ca="1">SUM(K3928:M3928)*62/907.1847/SUMIFS(fuel_properties!$G$2:$G$1048576,fuel_properties!$A$2:$A$1048576,GREET_mappings!A3928,fuel_properties!$B$2:$B$1048576,GREET_mappings!B3928,fuel_properties!$C$2:$C$1048576,GREET_mappings!C3928)</f>
        <v>8.1444783887501399E-4</v>
      </c>
      <c r="I3928" t="s">
        <v>304</v>
      </c>
      <c r="K3928" s="7">
        <f ca="1">[1]HDV_WTW!B413</f>
        <v>0.40963516068567601</v>
      </c>
      <c r="L3928" s="7">
        <f ca="1">[1]HDV_WTW!C413</f>
        <v>0.10031631648142286</v>
      </c>
      <c r="M3928" s="7">
        <f>[1]HDV_WTW!D413</f>
        <v>0</v>
      </c>
      <c r="N3928" s="2"/>
    </row>
    <row r="3929" spans="1:14" x14ac:dyDescent="0.35">
      <c r="A3929" t="s">
        <v>574</v>
      </c>
      <c r="B3929" t="s">
        <v>84</v>
      </c>
      <c r="C3929" t="s">
        <v>84</v>
      </c>
      <c r="D3929" t="s">
        <v>337</v>
      </c>
      <c r="E3929" t="s">
        <v>192</v>
      </c>
      <c r="G3929" t="s">
        <v>539</v>
      </c>
      <c r="N3929" s="2"/>
    </row>
    <row r="3930" spans="1:14" x14ac:dyDescent="0.35">
      <c r="A3930" t="s">
        <v>574</v>
      </c>
      <c r="B3930" t="s">
        <v>84</v>
      </c>
      <c r="C3930" t="s">
        <v>84</v>
      </c>
      <c r="D3930" t="s">
        <v>337</v>
      </c>
      <c r="E3930" t="s">
        <v>192</v>
      </c>
      <c r="G3930" t="str">
        <f>[1]HDV_WTW!A414</f>
        <v>CO2 (w/ C in VOC &amp; CO)</v>
      </c>
      <c r="H3930" s="8">
        <f ca="1">SUM(K3930:M3930)*62/907.1847/SUMIFS(fuel_properties!$G$2:$G$1048576,fuel_properties!$A$2:$A$1048576,GREET_mappings!A3930,fuel_properties!$B$2:$B$1048576,GREET_mappings!B3930,fuel_properties!$C$2:$C$1048576,GREET_mappings!C3930)</f>
        <v>3.2894893956511035</v>
      </c>
      <c r="I3930" t="s">
        <v>305</v>
      </c>
      <c r="K3930" s="7">
        <f ca="1">[1]HDV_WTW!B414</f>
        <v>115.98043485005444</v>
      </c>
      <c r="L3930" s="7">
        <f ca="1">[1]HDV_WTW!C414</f>
        <v>167.43967271835342</v>
      </c>
      <c r="M3930" s="7">
        <f>[1]HDV_WTW!D414</f>
        <v>1776.2329436998823</v>
      </c>
      <c r="N3930" s="2"/>
    </row>
    <row r="3931" spans="1:14" x14ac:dyDescent="0.35">
      <c r="A3931" t="s">
        <v>574</v>
      </c>
      <c r="B3931" t="s">
        <v>84</v>
      </c>
      <c r="C3931" t="s">
        <v>84</v>
      </c>
      <c r="D3931" t="s">
        <v>337</v>
      </c>
      <c r="E3931" t="s">
        <v>192</v>
      </c>
      <c r="G3931" t="str">
        <f>[1]HDV_WTW!A415</f>
        <v>CH4</v>
      </c>
      <c r="H3931" s="8">
        <f ca="1">SUM(K3931:M3931)*62/907.1847/SUMIFS(fuel_properties!$G$2:$G$1048576,fuel_properties!$A$2:$A$1048576,GREET_mappings!A3931,fuel_properties!$B$2:$B$1048576,GREET_mappings!B3931,fuel_properties!$C$2:$C$1048576,GREET_mappings!C3931)</f>
        <v>4.0105925008719822E-3</v>
      </c>
      <c r="I3931" t="s">
        <v>305</v>
      </c>
      <c r="K3931" s="7">
        <f ca="1">[1]HDV_WTW!B415</f>
        <v>2.0724108539599362</v>
      </c>
      <c r="L3931" s="7">
        <f ca="1">[1]HDV_WTW!C415</f>
        <v>0.4216765359769995</v>
      </c>
      <c r="M3931" s="7">
        <f>[1]HDV_WTW!D415</f>
        <v>1.70710569440507E-2</v>
      </c>
      <c r="N3931" s="2"/>
    </row>
    <row r="3932" spans="1:14" x14ac:dyDescent="0.35">
      <c r="A3932" t="s">
        <v>574</v>
      </c>
      <c r="B3932" t="s">
        <v>84</v>
      </c>
      <c r="C3932" t="s">
        <v>84</v>
      </c>
      <c r="D3932" t="s">
        <v>337</v>
      </c>
      <c r="E3932" t="s">
        <v>192</v>
      </c>
      <c r="G3932" t="str">
        <f>[1]HDV_WTW!A416</f>
        <v>N2O</v>
      </c>
      <c r="H3932" s="8">
        <f ca="1">SUM(K3932:M3932)*62/907.1847/SUMIFS(fuel_properties!$G$2:$G$1048576,fuel_properties!$A$2:$A$1048576,GREET_mappings!A3932,fuel_properties!$B$2:$B$1048576,GREET_mappings!B3932,fuel_properties!$C$2:$C$1048576,GREET_mappings!C3932)</f>
        <v>1.2822685122382245E-5</v>
      </c>
      <c r="I3932" t="s">
        <v>305</v>
      </c>
      <c r="K3932" s="7">
        <f ca="1">[1]HDV_WTW!B416</f>
        <v>1.8554004740392596E-3</v>
      </c>
      <c r="L3932" s="7">
        <f ca="1">[1]HDV_WTW!C416</f>
        <v>3.3524728847840832E-3</v>
      </c>
      <c r="M3932" s="7">
        <f>[1]HDV_WTW!D416</f>
        <v>2.8208141854146876E-3</v>
      </c>
      <c r="N3932" s="2"/>
    </row>
    <row r="3933" spans="1:14" x14ac:dyDescent="0.35">
      <c r="A3933" t="s">
        <v>574</v>
      </c>
      <c r="B3933" t="s">
        <v>84</v>
      </c>
      <c r="C3933" t="s">
        <v>84</v>
      </c>
      <c r="D3933" t="s">
        <v>337</v>
      </c>
      <c r="E3933" t="s">
        <v>192</v>
      </c>
      <c r="G3933" t="str">
        <f>[1]HDV_WTW!A417</f>
        <v>GHGs</v>
      </c>
      <c r="H3933" s="8">
        <f ca="1">SUM(K3933:M3933)*62/907.1847/SUMIFS(fuel_properties!$G$2:$G$1048576,fuel_properties!$A$2:$A$1048576,GREET_mappings!A3933,fuel_properties!$B$2:$B$1048576,GREET_mappings!B3933,fuel_properties!$C$2:$C$1048576,GREET_mappings!C3933)</f>
        <v>3.4125056452154987</v>
      </c>
      <c r="I3933" t="s">
        <v>305</v>
      </c>
      <c r="K3933" s="7">
        <f ca="1">[1]HDV_WTW!B417</f>
        <v>178.24480262747326</v>
      </c>
      <c r="L3933" s="7">
        <f ca="1">[1]HDV_WTW!C417</f>
        <v>180.92085858801406</v>
      </c>
      <c r="M3933" s="7">
        <f>[1]HDV_WTW!D417</f>
        <v>1777.5117434694332</v>
      </c>
      <c r="N3933" s="2"/>
    </row>
    <row r="3934" spans="1:14" x14ac:dyDescent="0.35">
      <c r="A3934" t="s">
        <v>574</v>
      </c>
      <c r="B3934" t="s">
        <v>84</v>
      </c>
      <c r="C3934" t="s">
        <v>84</v>
      </c>
      <c r="D3934" t="s">
        <v>337</v>
      </c>
      <c r="E3934" t="s">
        <v>192</v>
      </c>
      <c r="G3934" t="str">
        <f>[1]HDV_WTW!A418</f>
        <v>VOC: Total</v>
      </c>
      <c r="H3934" s="8">
        <f ca="1">SUM(K3934:M3934)*62/907.1847/SUMIFS(fuel_properties!$G$2:$G$1048576,fuel_properties!$A$2:$A$1048576,GREET_mappings!A3934,fuel_properties!$B$2:$B$1048576,GREET_mappings!B3934,fuel_properties!$C$2:$C$1048576,GREET_mappings!C3934)</f>
        <v>4.5045407060806858E-4</v>
      </c>
      <c r="I3934" t="s">
        <v>305</v>
      </c>
      <c r="K3934" s="7">
        <f ca="1">[1]HDV_WTW!B418</f>
        <v>8.3244653757497983E-2</v>
      </c>
      <c r="L3934" s="7">
        <f ca="1">[1]HDV_WTW!C418</f>
        <v>8.4085772380414356E-2</v>
      </c>
      <c r="M3934" s="7">
        <f>[1]HDV_WTW!D418</f>
        <v>0.11471307344311935</v>
      </c>
      <c r="N3934" s="2"/>
    </row>
    <row r="3935" spans="1:14" x14ac:dyDescent="0.35">
      <c r="A3935" t="s">
        <v>574</v>
      </c>
      <c r="B3935" t="s">
        <v>84</v>
      </c>
      <c r="C3935" t="s">
        <v>84</v>
      </c>
      <c r="D3935" t="s">
        <v>337</v>
      </c>
      <c r="E3935" t="s">
        <v>192</v>
      </c>
      <c r="G3935" t="str">
        <f>[1]HDV_WTW!A419</f>
        <v>CO: Total</v>
      </c>
      <c r="H3935" s="8">
        <f ca="1">SUM(K3935:M3935)*62/907.1847/SUMIFS(fuel_properties!$G$2:$G$1048576,fuel_properties!$A$2:$A$1048576,GREET_mappings!A3935,fuel_properties!$B$2:$B$1048576,GREET_mappings!B3935,fuel_properties!$C$2:$C$1048576,GREET_mappings!C3935)</f>
        <v>5.4205767101437067E-3</v>
      </c>
      <c r="I3935" t="s">
        <v>305</v>
      </c>
      <c r="K3935" s="7">
        <f ca="1">[1]HDV_WTW!B419</f>
        <v>0.17115154657564041</v>
      </c>
      <c r="L3935" s="7">
        <f ca="1">[1]HDV_WTW!C419</f>
        <v>0.10456328027778475</v>
      </c>
      <c r="M3935" s="7">
        <f>[1]HDV_WTW!D419</f>
        <v>3.1182792001349107</v>
      </c>
      <c r="N3935" s="2"/>
    </row>
    <row r="3936" spans="1:14" x14ac:dyDescent="0.35">
      <c r="A3936" t="s">
        <v>574</v>
      </c>
      <c r="B3936" t="s">
        <v>84</v>
      </c>
      <c r="C3936" t="s">
        <v>84</v>
      </c>
      <c r="D3936" t="s">
        <v>337</v>
      </c>
      <c r="E3936" t="s">
        <v>192</v>
      </c>
      <c r="G3936" t="str">
        <f>[1]HDV_WTW!A420</f>
        <v>NOx: Total</v>
      </c>
      <c r="H3936" s="8">
        <f ca="1">SUM(K3936:M3936)*62/907.1847/SUMIFS(fuel_properties!$G$2:$G$1048576,fuel_properties!$A$2:$A$1048576,GREET_mappings!A3936,fuel_properties!$B$2:$B$1048576,GREET_mappings!B3936,fuel_properties!$C$2:$C$1048576,GREET_mappings!C3936)</f>
        <v>3.8654310109118993E-3</v>
      </c>
      <c r="I3936" t="s">
        <v>305</v>
      </c>
      <c r="K3936" s="7">
        <f ca="1">[1]HDV_WTW!B420</f>
        <v>0.26926961951853773</v>
      </c>
      <c r="L3936" s="7">
        <f ca="1">[1]HDV_WTW!C420</f>
        <v>0.15328687022577622</v>
      </c>
      <c r="M3936" s="7">
        <f>[1]HDV_WTW!D420</f>
        <v>1.9977117703136944</v>
      </c>
      <c r="N3936" s="2"/>
    </row>
    <row r="3937" spans="1:14" x14ac:dyDescent="0.35">
      <c r="A3937" t="s">
        <v>574</v>
      </c>
      <c r="B3937" t="s">
        <v>84</v>
      </c>
      <c r="C3937" t="s">
        <v>84</v>
      </c>
      <c r="D3937" t="s">
        <v>337</v>
      </c>
      <c r="E3937" t="s">
        <v>192</v>
      </c>
      <c r="G3937" t="str">
        <f>[1]HDV_WTW!A421</f>
        <v>PM10: Total</v>
      </c>
      <c r="H3937" s="8">
        <f ca="1">SUM(K3937:M3937)*62/907.1847/SUMIFS(fuel_properties!$G$2:$G$1048576,fuel_properties!$A$2:$A$1048576,GREET_mappings!A3937,fuel_properties!$B$2:$B$1048576,GREET_mappings!B3937,fuel_properties!$C$2:$C$1048576,GREET_mappings!C3937)</f>
        <v>2.4105434616421373E-4</v>
      </c>
      <c r="I3937" t="s">
        <v>305</v>
      </c>
      <c r="K3937" s="7">
        <f ca="1">[1]HDV_WTW!B421</f>
        <v>1.2999710135856844E-2</v>
      </c>
      <c r="L3937" s="7">
        <f ca="1">[1]HDV_WTW!C421</f>
        <v>1.590812703510356E-2</v>
      </c>
      <c r="M3937" s="7">
        <f>[1]HDV_WTW!D421</f>
        <v>0.1220238910951322</v>
      </c>
      <c r="N3937" s="2"/>
    </row>
    <row r="3938" spans="1:14" x14ac:dyDescent="0.35">
      <c r="A3938" t="s">
        <v>574</v>
      </c>
      <c r="B3938" t="s">
        <v>84</v>
      </c>
      <c r="C3938" t="s">
        <v>84</v>
      </c>
      <c r="D3938" t="s">
        <v>337</v>
      </c>
      <c r="E3938" t="s">
        <v>192</v>
      </c>
      <c r="G3938" t="str">
        <f>[1]HDV_WTW!A422</f>
        <v>PM2.5: Total</v>
      </c>
      <c r="H3938" s="8">
        <f ca="1">SUM(K3938:M3938)*62/907.1847/SUMIFS(fuel_properties!$G$2:$G$1048576,fuel_properties!$A$2:$A$1048576,GREET_mappings!A3938,fuel_properties!$B$2:$B$1048576,GREET_mappings!B3938,fuel_properties!$C$2:$C$1048576,GREET_mappings!C3938)</f>
        <v>7.1179607188554878E-5</v>
      </c>
      <c r="I3938" t="s">
        <v>305</v>
      </c>
      <c r="K3938" s="7">
        <f ca="1">[1]HDV_WTW!B422</f>
        <v>1.1434921698572442E-2</v>
      </c>
      <c r="L3938" s="7">
        <f ca="1">[1]HDV_WTW!C422</f>
        <v>1.3675515079618339E-2</v>
      </c>
      <c r="M3938" s="7">
        <f>[1]HDV_WTW!D422</f>
        <v>1.9457360074356035E-2</v>
      </c>
      <c r="N3938" s="2"/>
    </row>
    <row r="3939" spans="1:14" x14ac:dyDescent="0.35">
      <c r="A3939" t="s">
        <v>574</v>
      </c>
      <c r="B3939" t="s">
        <v>84</v>
      </c>
      <c r="C3939" t="s">
        <v>84</v>
      </c>
      <c r="D3939" t="s">
        <v>337</v>
      </c>
      <c r="E3939" t="s">
        <v>192</v>
      </c>
      <c r="G3939" t="str">
        <f>[1]HDV_WTW!A423</f>
        <v>SOx: Total</v>
      </c>
      <c r="H3939" s="8">
        <f ca="1">SUM(K3939:M3939)*62/907.1847/SUMIFS(fuel_properties!$G$2:$G$1048576,fuel_properties!$A$2:$A$1048576,GREET_mappings!A3939,fuel_properties!$B$2:$B$1048576,GREET_mappings!B3939,fuel_properties!$C$2:$C$1048576,GREET_mappings!C3939)</f>
        <v>1.8976724974823346E-4</v>
      </c>
      <c r="I3939" t="s">
        <v>305</v>
      </c>
      <c r="K3939" s="7">
        <f ca="1">[1]HDV_WTW!B423</f>
        <v>6.2504969669661889E-2</v>
      </c>
      <c r="L3939" s="7">
        <f ca="1">[1]HDV_WTW!C423</f>
        <v>4.4078148487657884E-2</v>
      </c>
      <c r="M3939" s="7">
        <f>[1]HDV_WTW!D423</f>
        <v>1.2236141601192732E-2</v>
      </c>
      <c r="N3939" s="2"/>
    </row>
    <row r="3940" spans="1:14" x14ac:dyDescent="0.35">
      <c r="A3940" t="s">
        <v>574</v>
      </c>
      <c r="B3940" t="s">
        <v>84</v>
      </c>
      <c r="C3940" t="s">
        <v>84</v>
      </c>
      <c r="D3940" t="s">
        <v>337</v>
      </c>
      <c r="E3940" t="s">
        <v>192</v>
      </c>
      <c r="G3940" t="str">
        <f>[1]HDV_WTW!A424</f>
        <v>BC Total</v>
      </c>
      <c r="H3940" s="8">
        <f ca="1">SUM(K3940:M3940)*62/907.1847/SUMIFS(fuel_properties!$G$2:$G$1048576,fuel_properties!$A$2:$A$1048576,GREET_mappings!A3940,fuel_properties!$B$2:$B$1048576,GREET_mappings!B3940,fuel_properties!$C$2:$C$1048576,GREET_mappings!C3940)</f>
        <v>1.0168159848706901E-5</v>
      </c>
      <c r="I3940" t="s">
        <v>305</v>
      </c>
      <c r="K3940" s="7">
        <f ca="1">[1]HDV_WTW!B424</f>
        <v>2.0925138120322442E-3</v>
      </c>
      <c r="L3940" s="7">
        <f ca="1">[1]HDV_WTW!C424</f>
        <v>1.8123310619220599E-3</v>
      </c>
      <c r="M3940" s="7">
        <f>[1]HDV_WTW!D424</f>
        <v>2.4617606806526184E-3</v>
      </c>
      <c r="N3940" s="2"/>
    </row>
    <row r="3941" spans="1:14" x14ac:dyDescent="0.35">
      <c r="A3941" t="s">
        <v>574</v>
      </c>
      <c r="B3941" t="s">
        <v>84</v>
      </c>
      <c r="C3941" t="s">
        <v>84</v>
      </c>
      <c r="D3941" t="s">
        <v>337</v>
      </c>
      <c r="E3941" t="s">
        <v>192</v>
      </c>
      <c r="G3941" t="str">
        <f>[1]HDV_WTW!A425</f>
        <v>OC Total</v>
      </c>
      <c r="H3941" s="8">
        <f ca="1">SUM(K3941:M3941)*62/907.1847/SUMIFS(fuel_properties!$G$2:$G$1048576,fuel_properties!$A$2:$A$1048576,GREET_mappings!A3941,fuel_properties!$B$2:$B$1048576,GREET_mappings!B3941,fuel_properties!$C$2:$C$1048576,GREET_mappings!C3941)</f>
        <v>1.67999448475505E-5</v>
      </c>
      <c r="I3941" t="s">
        <v>305</v>
      </c>
      <c r="K3941" s="7">
        <f ca="1">[1]HDV_WTW!B425</f>
        <v>4.3261917091647496E-3</v>
      </c>
      <c r="L3941" s="7">
        <f ca="1">[1]HDV_WTW!C425</f>
        <v>2.7252033291301644E-3</v>
      </c>
      <c r="M3941" s="7">
        <f>[1]HDV_WTW!D425</f>
        <v>3.4675802507400069E-3</v>
      </c>
      <c r="N3941" s="2"/>
    </row>
    <row r="3942" spans="1:14" x14ac:dyDescent="0.35">
      <c r="A3942" t="s">
        <v>574</v>
      </c>
      <c r="B3942" t="s">
        <v>84</v>
      </c>
      <c r="C3942" t="s">
        <v>84</v>
      </c>
      <c r="D3942" t="s">
        <v>337</v>
      </c>
      <c r="E3942" t="s">
        <v>192</v>
      </c>
      <c r="G3942" t="s">
        <v>538</v>
      </c>
      <c r="N3942" s="2"/>
    </row>
    <row r="3943" spans="1:14" x14ac:dyDescent="0.35">
      <c r="A3943" t="s">
        <v>574</v>
      </c>
      <c r="B3943" t="s">
        <v>84</v>
      </c>
      <c r="C3943" t="s">
        <v>84</v>
      </c>
      <c r="D3943" t="s">
        <v>337</v>
      </c>
      <c r="E3943" t="s">
        <v>192</v>
      </c>
      <c r="G3943" t="str">
        <f>[1]HDV_WTW!A426</f>
        <v>VOC: Urban</v>
      </c>
      <c r="H3943" s="8">
        <f ca="1">SUM(K3943:M3943)*62/907.1847/SUMIFS(fuel_properties!$G$2:$G$1048576,fuel_properties!$A$2:$A$1048576,GREET_mappings!A3943,fuel_properties!$B$2:$B$1048576,GREET_mappings!B3943,fuel_properties!$C$2:$C$1048576,GREET_mappings!C3943)</f>
        <v>2.6410482496297112E-4</v>
      </c>
      <c r="I3943" t="s">
        <v>305</v>
      </c>
      <c r="K3943" s="7">
        <f ca="1">[1]HDV_WTW!B426</f>
        <v>1.4850009210703568E-2</v>
      </c>
      <c r="L3943" s="7">
        <f ca="1">[1]HDV_WTW!C426</f>
        <v>4.7272584675602108E-2</v>
      </c>
      <c r="M3943" s="7">
        <f>[1]HDV_WTW!D426</f>
        <v>0.10324176609880742</v>
      </c>
      <c r="N3943" s="2"/>
    </row>
    <row r="3944" spans="1:14" x14ac:dyDescent="0.35">
      <c r="A3944" t="s">
        <v>574</v>
      </c>
      <c r="B3944" t="s">
        <v>84</v>
      </c>
      <c r="C3944" t="s">
        <v>84</v>
      </c>
      <c r="D3944" t="s">
        <v>337</v>
      </c>
      <c r="E3944" t="s">
        <v>192</v>
      </c>
      <c r="G3944" t="str">
        <f>[1]HDV_WTW!A427</f>
        <v>CO: Urban</v>
      </c>
      <c r="H3944" s="8">
        <f ca="1">SUM(K3944:M3944)*62/907.1847/SUMIFS(fuel_properties!$G$2:$G$1048576,fuel_properties!$A$2:$A$1048576,GREET_mappings!A3944,fuel_properties!$B$2:$B$1048576,GREET_mappings!B3944,fuel_properties!$C$2:$C$1048576,GREET_mappings!C3944)</f>
        <v>4.5478619296542445E-3</v>
      </c>
      <c r="I3944" t="s">
        <v>305</v>
      </c>
      <c r="K3944" s="7">
        <f ca="1">[1]HDV_WTW!B427</f>
        <v>6.0825879784233662E-3</v>
      </c>
      <c r="L3944" s="7">
        <f ca="1">[1]HDV_WTW!C427</f>
        <v>3.5025912011623514E-2</v>
      </c>
      <c r="M3944" s="7">
        <f>[1]HDV_WTW!D427</f>
        <v>2.8064512801214199</v>
      </c>
      <c r="N3944" s="2"/>
    </row>
    <row r="3945" spans="1:14" x14ac:dyDescent="0.35">
      <c r="A3945" t="s">
        <v>574</v>
      </c>
      <c r="B3945" t="s">
        <v>84</v>
      </c>
      <c r="C3945" t="s">
        <v>84</v>
      </c>
      <c r="D3945" t="s">
        <v>337</v>
      </c>
      <c r="E3945" t="s">
        <v>192</v>
      </c>
      <c r="G3945" t="str">
        <f>[1]HDV_WTW!A428</f>
        <v>NOx: Urban</v>
      </c>
      <c r="H3945" s="8">
        <f ca="1">SUM(K3945:M3945)*62/907.1847/SUMIFS(fuel_properties!$G$2:$G$1048576,fuel_properties!$A$2:$A$1048576,GREET_mappings!A3945,fuel_properties!$B$2:$B$1048576,GREET_mappings!B3945,fuel_properties!$C$2:$C$1048576,GREET_mappings!C3945)</f>
        <v>2.9711058287572025E-3</v>
      </c>
      <c r="I3945" t="s">
        <v>305</v>
      </c>
      <c r="K3945" s="7">
        <f ca="1">[1]HDV_WTW!B428</f>
        <v>1.2001108903096525E-2</v>
      </c>
      <c r="L3945" s="7">
        <f ca="1">[1]HDV_WTW!C428</f>
        <v>5.0361356985719523E-2</v>
      </c>
      <c r="M3945" s="7">
        <f>[1]HDV_WTW!D428</f>
        <v>1.7979405932823249</v>
      </c>
      <c r="N3945" s="2"/>
    </row>
    <row r="3946" spans="1:14" x14ac:dyDescent="0.35">
      <c r="A3946" t="s">
        <v>574</v>
      </c>
      <c r="B3946" t="s">
        <v>84</v>
      </c>
      <c r="C3946" t="s">
        <v>84</v>
      </c>
      <c r="D3946" t="s">
        <v>337</v>
      </c>
      <c r="E3946" t="s">
        <v>192</v>
      </c>
      <c r="G3946" t="str">
        <f>[1]HDV_WTW!A429</f>
        <v>PM10: Urban</v>
      </c>
      <c r="H3946" s="8">
        <f ca="1">SUM(K3946:M3946)*62/907.1847/SUMIFS(fuel_properties!$G$2:$G$1048576,fuel_properties!$A$2:$A$1048576,GREET_mappings!A3946,fuel_properties!$B$2:$B$1048576,GREET_mappings!B3946,fuel_properties!$C$2:$C$1048576,GREET_mappings!C3946)</f>
        <v>1.9284272328873853E-4</v>
      </c>
      <c r="I3946" t="s">
        <v>305</v>
      </c>
      <c r="K3946" s="7">
        <f ca="1">[1]HDV_WTW!B429</f>
        <v>8.4135063749367204E-4</v>
      </c>
      <c r="L3946" s="7">
        <f ca="1">[1]HDV_WTW!C429</f>
        <v>1.0082058110341597E-2</v>
      </c>
      <c r="M3946" s="7">
        <f>[1]HDV_WTW!D429</f>
        <v>0.10982150198561899</v>
      </c>
      <c r="N3946" s="2"/>
    </row>
    <row r="3947" spans="1:14" x14ac:dyDescent="0.35">
      <c r="A3947" t="s">
        <v>574</v>
      </c>
      <c r="B3947" t="s">
        <v>84</v>
      </c>
      <c r="C3947" t="s">
        <v>84</v>
      </c>
      <c r="D3947" t="s">
        <v>337</v>
      </c>
      <c r="E3947" t="s">
        <v>192</v>
      </c>
      <c r="G3947" t="str">
        <f>[1]HDV_WTW!A430</f>
        <v>PM2.5: Urban</v>
      </c>
      <c r="H3947" s="8">
        <f ca="1">SUM(K3947:M3947)*62/907.1847/SUMIFS(fuel_properties!$G$2:$G$1048576,fuel_properties!$A$2:$A$1048576,GREET_mappings!A3947,fuel_properties!$B$2:$B$1048576,GREET_mappings!B3947,fuel_properties!$C$2:$C$1048576,GREET_mappings!C3947)</f>
        <v>4.2994250986927241E-5</v>
      </c>
      <c r="I3947" t="s">
        <v>305</v>
      </c>
      <c r="K3947" s="7">
        <f ca="1">[1]HDV_WTW!B430</f>
        <v>7.4381720998609234E-4</v>
      </c>
      <c r="L3947" s="7">
        <f ca="1">[1]HDV_WTW!C430</f>
        <v>8.6646151760165161E-3</v>
      </c>
      <c r="M3947" s="7">
        <f>[1]HDV_WTW!D430</f>
        <v>1.7511624066920431E-2</v>
      </c>
      <c r="N3947" s="2"/>
    </row>
    <row r="3948" spans="1:14" x14ac:dyDescent="0.35">
      <c r="A3948" t="s">
        <v>574</v>
      </c>
      <c r="B3948" t="s">
        <v>84</v>
      </c>
      <c r="C3948" t="s">
        <v>84</v>
      </c>
      <c r="D3948" t="s">
        <v>337</v>
      </c>
      <c r="E3948" t="s">
        <v>192</v>
      </c>
      <c r="G3948" t="str">
        <f>[1]HDV_WTW!A431</f>
        <v>SOx: Urban</v>
      </c>
      <c r="H3948" s="8">
        <f ca="1">SUM(K3948:M3948)*62/907.1847/SUMIFS(fuel_properties!$G$2:$G$1048576,fuel_properties!$A$2:$A$1048576,GREET_mappings!A3948,fuel_properties!$B$2:$B$1048576,GREET_mappings!B3948,fuel_properties!$C$2:$C$1048576,GREET_mappings!C3948)</f>
        <v>4.988899093903983E-5</v>
      </c>
      <c r="I3948" t="s">
        <v>305</v>
      </c>
      <c r="K3948" s="7">
        <f ca="1">[1]HDV_WTW!B431</f>
        <v>4.7205059194467495E-3</v>
      </c>
      <c r="L3948" s="7">
        <f ca="1">[1]HDV_WTW!C431</f>
        <v>1.5504037215884827E-2</v>
      </c>
      <c r="M3948" s="7">
        <f>[1]HDV_WTW!D431</f>
        <v>1.1012527441073458E-2</v>
      </c>
      <c r="N3948" s="2"/>
    </row>
    <row r="3949" spans="1:14" x14ac:dyDescent="0.35">
      <c r="A3949" t="s">
        <v>574</v>
      </c>
      <c r="B3949" t="s">
        <v>84</v>
      </c>
      <c r="C3949" t="s">
        <v>84</v>
      </c>
      <c r="D3949" t="s">
        <v>337</v>
      </c>
      <c r="E3949" t="s">
        <v>192</v>
      </c>
      <c r="G3949" t="str">
        <f>[1]HDV_WTW!A432</f>
        <v>BC: Urban</v>
      </c>
      <c r="H3949" s="8">
        <f ca="1">SUM(K3949:M3949)*62/907.1847/SUMIFS(fuel_properties!$G$2:$G$1048576,fuel_properties!$A$2:$A$1048576,GREET_mappings!A3949,fuel_properties!$B$2:$B$1048576,GREET_mappings!B3949,fuel_properties!$C$2:$C$1048576,GREET_mappings!C3949)</f>
        <v>5.4733426128183361E-6</v>
      </c>
      <c r="I3949" t="s">
        <v>305</v>
      </c>
      <c r="K3949" s="7">
        <f ca="1">[1]HDV_WTW!B432</f>
        <v>8.9564164537227713E-5</v>
      </c>
      <c r="L3949" s="7">
        <f ca="1">[1]HDV_WTW!C432</f>
        <v>1.1218836456069951E-3</v>
      </c>
      <c r="M3949" s="7">
        <f>[1]HDV_WTW!D432</f>
        <v>2.2155846125873568E-3</v>
      </c>
      <c r="N3949" s="2"/>
    </row>
    <row r="3950" spans="1:14" x14ac:dyDescent="0.35">
      <c r="A3950" t="s">
        <v>574</v>
      </c>
      <c r="B3950" t="s">
        <v>84</v>
      </c>
      <c r="C3950" t="s">
        <v>84</v>
      </c>
      <c r="D3950" t="s">
        <v>337</v>
      </c>
      <c r="E3950" t="s">
        <v>192</v>
      </c>
      <c r="G3950" t="str">
        <f>[1]HDV_WTW!A433</f>
        <v>OC: Urban</v>
      </c>
      <c r="H3950" s="8">
        <f ca="1">SUM(K3950:M3950)*62/907.1847/SUMIFS(fuel_properties!$G$2:$G$1048576,fuel_properties!$A$2:$A$1048576,GREET_mappings!A3950,fuel_properties!$B$2:$B$1048576,GREET_mappings!B3950,fuel_properties!$C$2:$C$1048576,GREET_mappings!C3950)</f>
        <v>7.6914330798393207E-6</v>
      </c>
      <c r="I3950" t="s">
        <v>305</v>
      </c>
      <c r="K3950" s="7">
        <f ca="1">[1]HDV_WTW!B433</f>
        <v>2.6722191445694967E-4</v>
      </c>
      <c r="L3950" s="7">
        <f ca="1">[1]HDV_WTW!C433</f>
        <v>1.4278046759457464E-3</v>
      </c>
      <c r="M3950" s="7">
        <f>[1]HDV_WTW!D433</f>
        <v>3.1208222256660064E-3</v>
      </c>
      <c r="N3950" s="2"/>
    </row>
    <row r="3951" spans="1:14" x14ac:dyDescent="0.35">
      <c r="A3951" t="s">
        <v>296</v>
      </c>
      <c r="B3951" t="s">
        <v>300</v>
      </c>
      <c r="C3951" t="s">
        <v>301</v>
      </c>
      <c r="D3951" t="s">
        <v>302</v>
      </c>
      <c r="E3951" t="s">
        <v>122</v>
      </c>
      <c r="G3951" t="str">
        <f>[1]JetFuel_WTWa!A14</f>
        <v>Total energy</v>
      </c>
      <c r="H3951" s="4">
        <f ca="1">[1]JetFuel_WTWa!G14</f>
        <v>1123627.7255624395</v>
      </c>
      <c r="I3951" t="s">
        <v>303</v>
      </c>
      <c r="N3951" s="2"/>
    </row>
    <row r="3952" spans="1:14" x14ac:dyDescent="0.35">
      <c r="A3952" t="s">
        <v>296</v>
      </c>
      <c r="B3952" t="s">
        <v>300</v>
      </c>
      <c r="C3952" t="s">
        <v>301</v>
      </c>
      <c r="D3952" t="s">
        <v>302</v>
      </c>
      <c r="E3952" t="s">
        <v>122</v>
      </c>
      <c r="G3952" t="str">
        <f>[1]JetFuel_WTWa!A15</f>
        <v>Fossi lfuels</v>
      </c>
      <c r="H3952" s="4">
        <f ca="1">[1]JetFuel_WTWa!G15</f>
        <v>1116503.8570382462</v>
      </c>
      <c r="I3952" t="s">
        <v>303</v>
      </c>
      <c r="N3952" s="2"/>
    </row>
    <row r="3953" spans="1:14" x14ac:dyDescent="0.35">
      <c r="A3953" t="s">
        <v>296</v>
      </c>
      <c r="B3953" t="s">
        <v>300</v>
      </c>
      <c r="C3953" t="s">
        <v>301</v>
      </c>
      <c r="D3953" t="s">
        <v>302</v>
      </c>
      <c r="E3953" t="s">
        <v>122</v>
      </c>
      <c r="G3953" t="str">
        <f>[1]JetFuel_WTWa!A16</f>
        <v>Coal</v>
      </c>
      <c r="H3953" s="4">
        <f ca="1">[1]JetFuel_WTWa!G16</f>
        <v>3514.0213528308882</v>
      </c>
      <c r="I3953" t="s">
        <v>303</v>
      </c>
      <c r="N3953" s="2"/>
    </row>
    <row r="3954" spans="1:14" x14ac:dyDescent="0.35">
      <c r="A3954" t="s">
        <v>296</v>
      </c>
      <c r="B3954" t="s">
        <v>300</v>
      </c>
      <c r="C3954" t="s">
        <v>301</v>
      </c>
      <c r="D3954" t="s">
        <v>302</v>
      </c>
      <c r="E3954" t="s">
        <v>122</v>
      </c>
      <c r="G3954" t="str">
        <f>[1]JetFuel_WTWa!A17</f>
        <v>Natural gas</v>
      </c>
      <c r="H3954" s="4">
        <f ca="1">[1]JetFuel_WTWa!G17</f>
        <v>80538.053626603913</v>
      </c>
      <c r="I3954" t="s">
        <v>303</v>
      </c>
      <c r="N3954" s="2"/>
    </row>
    <row r="3955" spans="1:14" x14ac:dyDescent="0.35">
      <c r="A3955" t="s">
        <v>296</v>
      </c>
      <c r="B3955" t="s">
        <v>300</v>
      </c>
      <c r="C3955" t="s">
        <v>301</v>
      </c>
      <c r="D3955" t="s">
        <v>302</v>
      </c>
      <c r="E3955" t="s">
        <v>122</v>
      </c>
      <c r="G3955" t="str">
        <f>[1]JetFuel_WTWa!A18</f>
        <v>Petroleum</v>
      </c>
      <c r="H3955" s="4">
        <f ca="1">[1]JetFuel_WTWa!G18</f>
        <v>1032451.7820588114</v>
      </c>
      <c r="I3955" t="s">
        <v>303</v>
      </c>
      <c r="N3955" s="2"/>
    </row>
    <row r="3956" spans="1:14" x14ac:dyDescent="0.35">
      <c r="A3956" t="s">
        <v>296</v>
      </c>
      <c r="B3956" t="s">
        <v>300</v>
      </c>
      <c r="C3956" t="s">
        <v>301</v>
      </c>
      <c r="D3956" t="s">
        <v>302</v>
      </c>
      <c r="E3956" t="s">
        <v>122</v>
      </c>
      <c r="G3956" t="str">
        <f>[1]JetFuel_WTWa!A19</f>
        <v>Water consumption</v>
      </c>
      <c r="H3956" s="4">
        <f ca="1">[1]JetFuel_WTWa!G19</f>
        <v>1.9316697558770763E-2</v>
      </c>
      <c r="I3956" t="s">
        <v>304</v>
      </c>
      <c r="N3956" s="2"/>
    </row>
    <row r="3957" spans="1:14" x14ac:dyDescent="0.35">
      <c r="A3957" t="s">
        <v>296</v>
      </c>
      <c r="B3957" t="s">
        <v>300</v>
      </c>
      <c r="C3957" t="s">
        <v>301</v>
      </c>
      <c r="D3957" t="s">
        <v>302</v>
      </c>
      <c r="E3957" t="s">
        <v>122</v>
      </c>
      <c r="G3957" t="s">
        <v>539</v>
      </c>
      <c r="H3957" s="4"/>
      <c r="N3957" s="2"/>
    </row>
    <row r="3958" spans="1:14" x14ac:dyDescent="0.35">
      <c r="A3958" t="s">
        <v>296</v>
      </c>
      <c r="B3958" t="s">
        <v>300</v>
      </c>
      <c r="C3958" t="s">
        <v>301</v>
      </c>
      <c r="D3958" t="s">
        <v>302</v>
      </c>
      <c r="E3958" t="s">
        <v>122</v>
      </c>
      <c r="G3958" t="str">
        <f>[1]JetFuel_WTWa!A20</f>
        <v>VOC: Total</v>
      </c>
      <c r="H3958" s="4">
        <f ca="1">[1]JetFuel_WTWa!G20</f>
        <v>1.4952219562846055E-2</v>
      </c>
      <c r="I3958" t="s">
        <v>305</v>
      </c>
      <c r="N3958" s="2"/>
    </row>
    <row r="3959" spans="1:14" x14ac:dyDescent="0.35">
      <c r="A3959" t="s">
        <v>296</v>
      </c>
      <c r="B3959" t="s">
        <v>300</v>
      </c>
      <c r="C3959" t="s">
        <v>301</v>
      </c>
      <c r="D3959" t="s">
        <v>302</v>
      </c>
      <c r="E3959" t="s">
        <v>122</v>
      </c>
      <c r="G3959" t="str">
        <f>[1]JetFuel_WTWa!A21</f>
        <v>CO: Total</v>
      </c>
      <c r="H3959" s="4">
        <f ca="1">[1]JetFuel_WTWa!G21</f>
        <v>6.9756098169997269E-2</v>
      </c>
      <c r="I3959" t="s">
        <v>305</v>
      </c>
      <c r="N3959" s="2"/>
    </row>
    <row r="3960" spans="1:14" x14ac:dyDescent="0.35">
      <c r="A3960" t="s">
        <v>296</v>
      </c>
      <c r="B3960" t="s">
        <v>300</v>
      </c>
      <c r="C3960" t="s">
        <v>301</v>
      </c>
      <c r="D3960" t="s">
        <v>302</v>
      </c>
      <c r="E3960" t="s">
        <v>122</v>
      </c>
      <c r="G3960" t="str">
        <f>[1]JetFuel_WTWa!A22</f>
        <v>NOx: Total</v>
      </c>
      <c r="H3960" s="4">
        <f ca="1">[1]JetFuel_WTWa!G22</f>
        <v>0.24389423270112001</v>
      </c>
      <c r="I3960" t="s">
        <v>305</v>
      </c>
      <c r="N3960" s="2"/>
    </row>
    <row r="3961" spans="1:14" x14ac:dyDescent="0.35">
      <c r="A3961" t="s">
        <v>296</v>
      </c>
      <c r="B3961" t="s">
        <v>300</v>
      </c>
      <c r="C3961" t="s">
        <v>301</v>
      </c>
      <c r="D3961" t="s">
        <v>302</v>
      </c>
      <c r="E3961" t="s">
        <v>122</v>
      </c>
      <c r="G3961" t="str">
        <f>[1]JetFuel_WTWa!A23</f>
        <v>PM10: Total</v>
      </c>
      <c r="H3961" s="4">
        <f ca="1">[1]JetFuel_WTWa!G23</f>
        <v>3.6214019521191038E-3</v>
      </c>
      <c r="I3961" t="s">
        <v>305</v>
      </c>
      <c r="N3961" s="2"/>
    </row>
    <row r="3962" spans="1:14" x14ac:dyDescent="0.35">
      <c r="A3962" t="s">
        <v>296</v>
      </c>
      <c r="B3962" t="s">
        <v>300</v>
      </c>
      <c r="C3962" t="s">
        <v>301</v>
      </c>
      <c r="D3962" t="s">
        <v>302</v>
      </c>
      <c r="E3962" t="s">
        <v>122</v>
      </c>
      <c r="G3962" t="str">
        <f>[1]JetFuel_WTWa!A24</f>
        <v>PM2.5: Total</v>
      </c>
      <c r="H3962" s="4">
        <f ca="1">[1]JetFuel_WTWa!G24</f>
        <v>3.5029808865126503E-3</v>
      </c>
      <c r="I3962" t="s">
        <v>305</v>
      </c>
      <c r="N3962" s="2"/>
    </row>
    <row r="3963" spans="1:14" x14ac:dyDescent="0.35">
      <c r="A3963" t="s">
        <v>296</v>
      </c>
      <c r="B3963" t="s">
        <v>300</v>
      </c>
      <c r="C3963" t="s">
        <v>301</v>
      </c>
      <c r="D3963" t="s">
        <v>302</v>
      </c>
      <c r="E3963" t="s">
        <v>122</v>
      </c>
      <c r="G3963" t="str">
        <f>[1]JetFuel_WTWa!A25</f>
        <v>SOx: Total</v>
      </c>
      <c r="H3963" s="4">
        <f ca="1">[1]JetFuel_WTWa!G25</f>
        <v>3.6097567703126304E-2</v>
      </c>
      <c r="I3963" t="s">
        <v>305</v>
      </c>
      <c r="N3963" s="2"/>
    </row>
    <row r="3964" spans="1:14" x14ac:dyDescent="0.35">
      <c r="A3964" t="s">
        <v>296</v>
      </c>
      <c r="B3964" t="s">
        <v>300</v>
      </c>
      <c r="C3964" t="s">
        <v>301</v>
      </c>
      <c r="D3964" t="s">
        <v>302</v>
      </c>
      <c r="E3964" t="s">
        <v>122</v>
      </c>
      <c r="G3964" t="str">
        <f>[1]JetFuel_WTWa!A26</f>
        <v>BC, Total</v>
      </c>
      <c r="H3964" s="4">
        <f ca="1">[1]JetFuel_WTWa!G26</f>
        <v>9.7698264790913709E-4</v>
      </c>
      <c r="I3964" t="s">
        <v>305</v>
      </c>
      <c r="N3964" s="2"/>
    </row>
    <row r="3965" spans="1:14" x14ac:dyDescent="0.35">
      <c r="A3965" t="s">
        <v>296</v>
      </c>
      <c r="B3965" t="s">
        <v>300</v>
      </c>
      <c r="C3965" t="s">
        <v>301</v>
      </c>
      <c r="D3965" t="s">
        <v>302</v>
      </c>
      <c r="E3965" t="s">
        <v>122</v>
      </c>
      <c r="G3965" t="str">
        <f>[1]JetFuel_WTWa!A27</f>
        <v>OC, Total</v>
      </c>
      <c r="H3965" s="4">
        <f ca="1">[1]JetFuel_WTWa!G27</f>
        <v>1.0627844912437093E-3</v>
      </c>
      <c r="I3965" t="s">
        <v>305</v>
      </c>
      <c r="N3965" s="2"/>
    </row>
    <row r="3966" spans="1:14" x14ac:dyDescent="0.35">
      <c r="A3966" t="s">
        <v>296</v>
      </c>
      <c r="B3966" t="s">
        <v>300</v>
      </c>
      <c r="C3966" t="s">
        <v>301</v>
      </c>
      <c r="D3966" t="s">
        <v>302</v>
      </c>
      <c r="E3966" t="s">
        <v>122</v>
      </c>
      <c r="G3966" t="str">
        <f>[1]JetFuel_WTWa!A28</f>
        <v>CH4</v>
      </c>
      <c r="H3966" s="4">
        <f ca="1">[1]JetFuel_WTWa!G28</f>
        <v>9.5845228940986071E-2</v>
      </c>
      <c r="I3966" t="s">
        <v>305</v>
      </c>
      <c r="N3966" s="2"/>
    </row>
    <row r="3967" spans="1:14" x14ac:dyDescent="0.35">
      <c r="A3967" t="s">
        <v>296</v>
      </c>
      <c r="B3967" t="s">
        <v>300</v>
      </c>
      <c r="C3967" t="s">
        <v>301</v>
      </c>
      <c r="D3967" t="s">
        <v>302</v>
      </c>
      <c r="E3967" t="s">
        <v>122</v>
      </c>
      <c r="G3967" t="str">
        <f>[1]JetFuel_WTWa!A29</f>
        <v>N2O</v>
      </c>
      <c r="H3967" s="4">
        <f ca="1">[1]JetFuel_WTWa!G29</f>
        <v>3.051182844144081E-4</v>
      </c>
      <c r="I3967" t="s">
        <v>305</v>
      </c>
      <c r="N3967" s="2"/>
    </row>
    <row r="3968" spans="1:14" x14ac:dyDescent="0.35">
      <c r="A3968" t="s">
        <v>296</v>
      </c>
      <c r="B3968" t="s">
        <v>300</v>
      </c>
      <c r="C3968" t="s">
        <v>301</v>
      </c>
      <c r="D3968" t="s">
        <v>302</v>
      </c>
      <c r="E3968" t="s">
        <v>122</v>
      </c>
      <c r="G3968" t="str">
        <f>[1]JetFuel_WTWa!A30</f>
        <v>CO2</v>
      </c>
      <c r="H3968" s="4">
        <f ca="1">[1]JetFuel_WTWa!G30</f>
        <v>81.18039759340472</v>
      </c>
      <c r="I3968" t="s">
        <v>305</v>
      </c>
      <c r="N3968" s="2"/>
    </row>
    <row r="3969" spans="1:14" x14ac:dyDescent="0.35">
      <c r="A3969" t="s">
        <v>296</v>
      </c>
      <c r="B3969" t="s">
        <v>300</v>
      </c>
      <c r="C3969" t="s">
        <v>301</v>
      </c>
      <c r="D3969" t="s">
        <v>302</v>
      </c>
      <c r="E3969" t="s">
        <v>122</v>
      </c>
      <c r="G3969" t="str">
        <f>[1]JetFuel_WTWa!A31</f>
        <v>CO2 (w/ C in VOC &amp; CO)</v>
      </c>
      <c r="H3969" s="4">
        <f ca="1">[1]JetFuel_WTWa!G31</f>
        <v>81.336615403404622</v>
      </c>
      <c r="I3969" t="s">
        <v>305</v>
      </c>
      <c r="N3969" s="2"/>
    </row>
    <row r="3970" spans="1:14" x14ac:dyDescent="0.35">
      <c r="A3970" t="s">
        <v>296</v>
      </c>
      <c r="B3970" t="s">
        <v>300</v>
      </c>
      <c r="C3970" t="s">
        <v>301</v>
      </c>
      <c r="D3970" t="s">
        <v>302</v>
      </c>
      <c r="E3970" t="s">
        <v>122</v>
      </c>
      <c r="G3970" t="str">
        <f>[1]JetFuel_WTWa!A32</f>
        <v>GHGs</v>
      </c>
      <c r="H3970" s="4">
        <f ca="1">[1]JetFuel_WTWa!G32</f>
        <v>84.276100517491145</v>
      </c>
      <c r="I3970" t="s">
        <v>305</v>
      </c>
      <c r="N3970" s="2"/>
    </row>
    <row r="3971" spans="1:14" x14ac:dyDescent="0.35">
      <c r="A3971" t="s">
        <v>296</v>
      </c>
      <c r="B3971" t="s">
        <v>300</v>
      </c>
      <c r="C3971" t="s">
        <v>301</v>
      </c>
      <c r="D3971" t="s">
        <v>302</v>
      </c>
      <c r="E3971" t="s">
        <v>122</v>
      </c>
      <c r="G3971" t="s">
        <v>538</v>
      </c>
      <c r="H3971" s="4"/>
      <c r="N3971" s="2"/>
    </row>
    <row r="3972" spans="1:14" x14ac:dyDescent="0.35">
      <c r="A3972" t="s">
        <v>296</v>
      </c>
      <c r="B3972" t="s">
        <v>300</v>
      </c>
      <c r="C3972" t="s">
        <v>301</v>
      </c>
      <c r="D3972" t="s">
        <v>302</v>
      </c>
      <c r="E3972" t="s">
        <v>122</v>
      </c>
      <c r="G3972" t="str">
        <f>[1]JetFuel_WTWa!A33</f>
        <v>VOC: Urban</v>
      </c>
      <c r="H3972" s="4">
        <f ca="1">[1]JetFuel_WTWa!G33</f>
        <v>4.7621916459800575E-3</v>
      </c>
      <c r="I3972" t="s">
        <v>305</v>
      </c>
      <c r="N3972" s="2"/>
    </row>
    <row r="3973" spans="1:14" x14ac:dyDescent="0.35">
      <c r="A3973" t="s">
        <v>296</v>
      </c>
      <c r="B3973" t="s">
        <v>300</v>
      </c>
      <c r="C3973" t="s">
        <v>301</v>
      </c>
      <c r="D3973" t="s">
        <v>302</v>
      </c>
      <c r="E3973" t="s">
        <v>122</v>
      </c>
      <c r="G3973" t="str">
        <f>[1]JetFuel_WTWa!A34</f>
        <v>CO: Urban</v>
      </c>
      <c r="H3973" s="4">
        <f ca="1">[1]JetFuel_WTWa!G34</f>
        <v>1.7748435962954286E-2</v>
      </c>
      <c r="I3973" t="s">
        <v>305</v>
      </c>
      <c r="N3973" s="2"/>
    </row>
    <row r="3974" spans="1:14" x14ac:dyDescent="0.35">
      <c r="A3974" t="s">
        <v>296</v>
      </c>
      <c r="B3974" t="s">
        <v>300</v>
      </c>
      <c r="C3974" t="s">
        <v>301</v>
      </c>
      <c r="D3974" t="s">
        <v>302</v>
      </c>
      <c r="E3974" t="s">
        <v>122</v>
      </c>
      <c r="G3974" t="str">
        <f>[1]JetFuel_WTWa!A35</f>
        <v>NOx: Urban</v>
      </c>
      <c r="H3974" s="4">
        <f ca="1">[1]JetFuel_WTWa!G35</f>
        <v>3.1576569621475273E-2</v>
      </c>
      <c r="I3974" t="s">
        <v>305</v>
      </c>
      <c r="N3974" s="2"/>
    </row>
    <row r="3975" spans="1:14" x14ac:dyDescent="0.35">
      <c r="A3975" t="s">
        <v>296</v>
      </c>
      <c r="B3975" t="s">
        <v>300</v>
      </c>
      <c r="C3975" t="s">
        <v>301</v>
      </c>
      <c r="D3975" t="s">
        <v>302</v>
      </c>
      <c r="E3975" t="s">
        <v>122</v>
      </c>
      <c r="G3975" t="str">
        <f>[1]JetFuel_WTWa!A36</f>
        <v>PM10: Urban</v>
      </c>
      <c r="H3975" s="4">
        <f ca="1">[1]JetFuel_WTWa!G36</f>
        <v>3.4534483277049848E-4</v>
      </c>
      <c r="I3975" t="s">
        <v>305</v>
      </c>
      <c r="N3975" s="2"/>
    </row>
    <row r="3976" spans="1:14" x14ac:dyDescent="0.35">
      <c r="A3976" t="s">
        <v>296</v>
      </c>
      <c r="B3976" t="s">
        <v>300</v>
      </c>
      <c r="C3976" t="s">
        <v>301</v>
      </c>
      <c r="D3976" t="s">
        <v>302</v>
      </c>
      <c r="E3976" t="s">
        <v>122</v>
      </c>
      <c r="G3976" t="str">
        <f>[1]JetFuel_WTWa!A37</f>
        <v>PM2.5: Urban</v>
      </c>
      <c r="H3976" s="4">
        <f ca="1">[1]JetFuel_WTWa!G37</f>
        <v>3.0874233281219196E-4</v>
      </c>
      <c r="I3976" t="s">
        <v>305</v>
      </c>
      <c r="N3976" s="2"/>
    </row>
    <row r="3977" spans="1:14" x14ac:dyDescent="0.35">
      <c r="A3977" t="s">
        <v>296</v>
      </c>
      <c r="B3977" t="s">
        <v>300</v>
      </c>
      <c r="C3977" t="s">
        <v>301</v>
      </c>
      <c r="D3977" t="s">
        <v>302</v>
      </c>
      <c r="E3977" t="s">
        <v>122</v>
      </c>
      <c r="G3977" t="str">
        <f>[1]JetFuel_WTWa!A38</f>
        <v>SOx: Urban</v>
      </c>
      <c r="H3977" s="4">
        <f ca="1">[1]JetFuel_WTWa!G38</f>
        <v>3.4160592513995535E-3</v>
      </c>
      <c r="I3977" t="s">
        <v>305</v>
      </c>
      <c r="N3977" s="2"/>
    </row>
    <row r="3978" spans="1:14" x14ac:dyDescent="0.35">
      <c r="A3978" t="s">
        <v>296</v>
      </c>
      <c r="B3978" t="s">
        <v>300</v>
      </c>
      <c r="C3978" t="s">
        <v>301</v>
      </c>
      <c r="D3978" t="s">
        <v>302</v>
      </c>
      <c r="E3978" t="s">
        <v>122</v>
      </c>
      <c r="G3978" t="str">
        <f>[1]JetFuel_WTWa!A39</f>
        <v>BC: Urban</v>
      </c>
      <c r="H3978" s="4">
        <f ca="1">[1]JetFuel_WTWa!G39</f>
        <v>5.6305615264414683E-5</v>
      </c>
      <c r="I3978" t="s">
        <v>305</v>
      </c>
      <c r="N3978" s="2"/>
    </row>
    <row r="3979" spans="1:14" x14ac:dyDescent="0.35">
      <c r="A3979" t="s">
        <v>296</v>
      </c>
      <c r="B3979" t="s">
        <v>300</v>
      </c>
      <c r="C3979" t="s">
        <v>301</v>
      </c>
      <c r="D3979" t="s">
        <v>302</v>
      </c>
      <c r="E3979" t="s">
        <v>122</v>
      </c>
      <c r="G3979" t="str">
        <f>[1]JetFuel_WTWa!A40</f>
        <v>OC: Urban</v>
      </c>
      <c r="H3979" s="4">
        <f ca="1">[1]JetFuel_WTWa!G40</f>
        <v>6.3860599574534608E-5</v>
      </c>
      <c r="I3979" t="s">
        <v>305</v>
      </c>
      <c r="N3979" s="2"/>
    </row>
    <row r="3980" spans="1:14" x14ac:dyDescent="0.35">
      <c r="A3980" t="s">
        <v>574</v>
      </c>
      <c r="B3980" t="s">
        <v>91</v>
      </c>
      <c r="C3980" t="s">
        <v>91</v>
      </c>
      <c r="D3980" t="s">
        <v>337</v>
      </c>
      <c r="E3980" t="s">
        <v>192</v>
      </c>
      <c r="G3980" t="s">
        <v>537</v>
      </c>
      <c r="N3980" s="2"/>
    </row>
    <row r="3981" spans="1:14" x14ac:dyDescent="0.35">
      <c r="A3981" t="s">
        <v>574</v>
      </c>
      <c r="B3981" t="s">
        <v>91</v>
      </c>
      <c r="C3981" t="s">
        <v>91</v>
      </c>
      <c r="D3981" t="s">
        <v>337</v>
      </c>
      <c r="E3981" t="s">
        <v>192</v>
      </c>
      <c r="G3981" t="str">
        <f>[1]HDV_WTW!A408</f>
        <v xml:space="preserve">Total Energy </v>
      </c>
      <c r="H3981" s="8">
        <f ca="1">SUM(K3981:M3981)*62/907.1847/SUMIFS(fuel_properties!$G$2:$G$1048576,fuel_properties!$A$2:$A$1048576,GREET_mappings!A3981,fuel_properties!$B$2:$B$1048576,GREET_mappings!B3981,fuel_properties!$C$2:$C$1048576,GREET_mappings!C3981)</f>
        <v>42.415282825121686</v>
      </c>
      <c r="I3981" t="s">
        <v>359</v>
      </c>
      <c r="J3981" t="s">
        <v>336</v>
      </c>
      <c r="K3981" s="7">
        <f ca="1">[1]HDV_WTW!B408</f>
        <v>1470.7456441308084</v>
      </c>
      <c r="L3981" s="7">
        <f ca="1">[1]HDV_WTW!C408</f>
        <v>2622.7893750288572</v>
      </c>
      <c r="M3981" s="7">
        <f>[1]HDV_WTW!D408</f>
        <v>22464.011208733758</v>
      </c>
      <c r="N3981" s="2"/>
    </row>
    <row r="3982" spans="1:14" x14ac:dyDescent="0.35">
      <c r="A3982" t="s">
        <v>574</v>
      </c>
      <c r="B3982" t="s">
        <v>91</v>
      </c>
      <c r="C3982" t="s">
        <v>91</v>
      </c>
      <c r="D3982" t="s">
        <v>337</v>
      </c>
      <c r="E3982" t="s">
        <v>192</v>
      </c>
      <c r="G3982" t="str">
        <f>[1]HDV_WTW!A409</f>
        <v>Fossil Fuels</v>
      </c>
      <c r="H3982" s="8">
        <f ca="1">SUM(K3982:M3982)*62/907.1847/SUMIFS(fuel_properties!$G$2:$G$1048576,fuel_properties!$A$2:$A$1048576,GREET_mappings!A3982,fuel_properties!$B$2:$B$1048576,GREET_mappings!B3982,fuel_properties!$C$2:$C$1048576,GREET_mappings!C3982)</f>
        <v>42.11956654273817</v>
      </c>
      <c r="I3982" t="s">
        <v>359</v>
      </c>
      <c r="K3982" s="7">
        <f ca="1">[1]HDV_WTW!B409</f>
        <v>1342.7487003852405</v>
      </c>
      <c r="L3982" s="7">
        <f ca="1">[1]HDV_WTW!C409</f>
        <v>2565.6290283675453</v>
      </c>
      <c r="M3982" s="7">
        <f>[1]HDV_WTW!D409</f>
        <v>22464.011208733758</v>
      </c>
      <c r="N3982" s="2"/>
    </row>
    <row r="3983" spans="1:14" x14ac:dyDescent="0.35">
      <c r="A3983" t="s">
        <v>574</v>
      </c>
      <c r="B3983" t="s">
        <v>91</v>
      </c>
      <c r="C3983" t="s">
        <v>91</v>
      </c>
      <c r="D3983" t="s">
        <v>337</v>
      </c>
      <c r="E3983" t="s">
        <v>192</v>
      </c>
      <c r="G3983" t="str">
        <f>[1]HDV_WTW!A410</f>
        <v>Coal</v>
      </c>
      <c r="H3983" s="8">
        <f ca="1">SUM(K3983:M3983)*62/907.1847/SUMIFS(fuel_properties!$G$2:$G$1048576,fuel_properties!$A$2:$A$1048576,GREET_mappings!A3983,fuel_properties!$B$2:$B$1048576,GREET_mappings!B3983,fuel_properties!$C$2:$C$1048576,GREET_mappings!C3983)</f>
        <v>0.14767498142951846</v>
      </c>
      <c r="I3983" t="s">
        <v>359</v>
      </c>
      <c r="K3983" s="7">
        <f ca="1">[1]HDV_WTW!B410</f>
        <v>61.724087820550409</v>
      </c>
      <c r="L3983" s="7">
        <f ca="1">[1]HDV_WTW!C410</f>
        <v>30.739875279440728</v>
      </c>
      <c r="M3983" s="7">
        <f>[1]HDV_WTW!D410</f>
        <v>0</v>
      </c>
      <c r="N3983" s="2"/>
    </row>
    <row r="3984" spans="1:14" x14ac:dyDescent="0.35">
      <c r="A3984" t="s">
        <v>574</v>
      </c>
      <c r="B3984" t="s">
        <v>91</v>
      </c>
      <c r="C3984" t="s">
        <v>91</v>
      </c>
      <c r="D3984" t="s">
        <v>337</v>
      </c>
      <c r="E3984" t="s">
        <v>192</v>
      </c>
      <c r="G3984" t="str">
        <f>[1]HDV_WTW!A411</f>
        <v>Natural Gas</v>
      </c>
      <c r="H3984" s="8">
        <f ca="1">SUM(K3984:M3984)*62/907.1847/SUMIFS(fuel_properties!$G$2:$G$1048576,fuel_properties!$A$2:$A$1048576,GREET_mappings!A3984,fuel_properties!$B$2:$B$1048576,GREET_mappings!B3984,fuel_properties!$C$2:$C$1048576,GREET_mappings!C3984)</f>
        <v>4.4526481096844304</v>
      </c>
      <c r="I3984" t="s">
        <v>359</v>
      </c>
      <c r="K3984" s="7">
        <f ca="1">[1]HDV_WTW!B411</f>
        <v>1034.9121669035485</v>
      </c>
      <c r="L3984" s="7">
        <f ca="1">[1]HDV_WTW!C411</f>
        <v>1753.0312377658811</v>
      </c>
      <c r="M3984" s="7">
        <f>[1]HDV_WTW!D411</f>
        <v>0</v>
      </c>
      <c r="N3984" s="2"/>
    </row>
    <row r="3985" spans="1:14" x14ac:dyDescent="0.35">
      <c r="A3985" t="s">
        <v>574</v>
      </c>
      <c r="B3985" t="s">
        <v>91</v>
      </c>
      <c r="C3985" t="s">
        <v>91</v>
      </c>
      <c r="D3985" t="s">
        <v>337</v>
      </c>
      <c r="E3985" t="s">
        <v>192</v>
      </c>
      <c r="G3985" t="str">
        <f>[1]HDV_WTW!A412</f>
        <v>Petroleum</v>
      </c>
      <c r="H3985" s="8">
        <f ca="1">SUM(K3985:M3985)*62/907.1847/SUMIFS(fuel_properties!$G$2:$G$1048576,fuel_properties!$A$2:$A$1048576,GREET_mappings!A3985,fuel_properties!$B$2:$B$1048576,GREET_mappings!B3985,fuel_properties!$C$2:$C$1048576,GREET_mappings!C3985)</f>
        <v>37.51924345162422</v>
      </c>
      <c r="I3985" t="s">
        <v>359</v>
      </c>
      <c r="K3985" s="7">
        <f ca="1">[1]HDV_WTW!B412</f>
        <v>246.11244566114152</v>
      </c>
      <c r="L3985" s="7">
        <f ca="1">[1]HDV_WTW!C412</f>
        <v>781.85791532222345</v>
      </c>
      <c r="M3985" s="7">
        <f>[1]HDV_WTW!D412</f>
        <v>22464.011208733758</v>
      </c>
      <c r="N3985" s="2"/>
    </row>
    <row r="3986" spans="1:14" x14ac:dyDescent="0.35">
      <c r="A3986" t="s">
        <v>574</v>
      </c>
      <c r="B3986" t="s">
        <v>91</v>
      </c>
      <c r="C3986" t="s">
        <v>91</v>
      </c>
      <c r="D3986" t="s">
        <v>337</v>
      </c>
      <c r="E3986" t="s">
        <v>192</v>
      </c>
      <c r="G3986" t="str">
        <f>[1]HDV_WTW!A413</f>
        <v>Water Consumption</v>
      </c>
      <c r="H3986" s="8">
        <f ca="1">SUM(K3986:M3986)*62/907.1847/SUMIFS(fuel_properties!$G$2:$G$1048576,fuel_properties!$A$2:$A$1048576,GREET_mappings!A3986,fuel_properties!$B$2:$B$1048576,GREET_mappings!B3986,fuel_properties!$C$2:$C$1048576,GREET_mappings!C3986)</f>
        <v>8.1444783887501399E-4</v>
      </c>
      <c r="I3986" t="s">
        <v>304</v>
      </c>
      <c r="K3986" s="7">
        <f ca="1">[1]HDV_WTW!B413</f>
        <v>0.40963516068567601</v>
      </c>
      <c r="L3986" s="7">
        <f ca="1">[1]HDV_WTW!C413</f>
        <v>0.10031631648142286</v>
      </c>
      <c r="M3986" s="7">
        <f>[1]HDV_WTW!D413</f>
        <v>0</v>
      </c>
      <c r="N3986" s="2"/>
    </row>
    <row r="3987" spans="1:14" x14ac:dyDescent="0.35">
      <c r="A3987" t="s">
        <v>574</v>
      </c>
      <c r="B3987" t="s">
        <v>91</v>
      </c>
      <c r="C3987" t="s">
        <v>91</v>
      </c>
      <c r="D3987" t="s">
        <v>337</v>
      </c>
      <c r="E3987" t="s">
        <v>192</v>
      </c>
      <c r="G3987" t="s">
        <v>539</v>
      </c>
      <c r="N3987" s="2"/>
    </row>
    <row r="3988" spans="1:14" x14ac:dyDescent="0.35">
      <c r="A3988" t="s">
        <v>574</v>
      </c>
      <c r="B3988" t="s">
        <v>91</v>
      </c>
      <c r="C3988" t="s">
        <v>91</v>
      </c>
      <c r="D3988" t="s">
        <v>337</v>
      </c>
      <c r="E3988" t="s">
        <v>192</v>
      </c>
      <c r="G3988" t="str">
        <f>[1]HDV_WTW!A414</f>
        <v>CO2 (w/ C in VOC &amp; CO)</v>
      </c>
      <c r="H3988" s="8">
        <f ca="1">SUM(K3988:M3988)*62/907.1847/SUMIFS(fuel_properties!$G$2:$G$1048576,fuel_properties!$A$2:$A$1048576,GREET_mappings!A3988,fuel_properties!$B$2:$B$1048576,GREET_mappings!B3988,fuel_properties!$C$2:$C$1048576,GREET_mappings!C3988)</f>
        <v>3.2894893956511035</v>
      </c>
      <c r="I3988" t="s">
        <v>305</v>
      </c>
      <c r="K3988" s="7">
        <f ca="1">[1]HDV_WTW!B414</f>
        <v>115.98043485005444</v>
      </c>
      <c r="L3988" s="7">
        <f ca="1">[1]HDV_WTW!C414</f>
        <v>167.43967271835342</v>
      </c>
      <c r="M3988" s="7">
        <f>[1]HDV_WTW!D414</f>
        <v>1776.2329436998823</v>
      </c>
      <c r="N3988" s="2"/>
    </row>
    <row r="3989" spans="1:14" x14ac:dyDescent="0.35">
      <c r="A3989" t="s">
        <v>574</v>
      </c>
      <c r="B3989" t="s">
        <v>91</v>
      </c>
      <c r="C3989" t="s">
        <v>91</v>
      </c>
      <c r="D3989" t="s">
        <v>337</v>
      </c>
      <c r="E3989" t="s">
        <v>192</v>
      </c>
      <c r="G3989" t="str">
        <f>[1]HDV_WTW!A415</f>
        <v>CH4</v>
      </c>
      <c r="H3989" s="8">
        <f ca="1">SUM(K3989:M3989)*62/907.1847/SUMIFS(fuel_properties!$G$2:$G$1048576,fuel_properties!$A$2:$A$1048576,GREET_mappings!A3989,fuel_properties!$B$2:$B$1048576,GREET_mappings!B3989,fuel_properties!$C$2:$C$1048576,GREET_mappings!C3989)</f>
        <v>4.0105925008719822E-3</v>
      </c>
      <c r="I3989" t="s">
        <v>305</v>
      </c>
      <c r="K3989" s="7">
        <f ca="1">[1]HDV_WTW!B415</f>
        <v>2.0724108539599362</v>
      </c>
      <c r="L3989" s="7">
        <f ca="1">[1]HDV_WTW!C415</f>
        <v>0.4216765359769995</v>
      </c>
      <c r="M3989" s="7">
        <f>[1]HDV_WTW!D415</f>
        <v>1.70710569440507E-2</v>
      </c>
      <c r="N3989" s="2"/>
    </row>
    <row r="3990" spans="1:14" x14ac:dyDescent="0.35">
      <c r="A3990" t="s">
        <v>574</v>
      </c>
      <c r="B3990" t="s">
        <v>91</v>
      </c>
      <c r="C3990" t="s">
        <v>91</v>
      </c>
      <c r="D3990" t="s">
        <v>337</v>
      </c>
      <c r="E3990" t="s">
        <v>192</v>
      </c>
      <c r="G3990" t="str">
        <f>[1]HDV_WTW!A416</f>
        <v>N2O</v>
      </c>
      <c r="H3990" s="8">
        <f ca="1">SUM(K3990:M3990)*62/907.1847/SUMIFS(fuel_properties!$G$2:$G$1048576,fuel_properties!$A$2:$A$1048576,GREET_mappings!A3990,fuel_properties!$B$2:$B$1048576,GREET_mappings!B3990,fuel_properties!$C$2:$C$1048576,GREET_mappings!C3990)</f>
        <v>1.2822685122382245E-5</v>
      </c>
      <c r="I3990" t="s">
        <v>305</v>
      </c>
      <c r="K3990" s="7">
        <f ca="1">[1]HDV_WTW!B416</f>
        <v>1.8554004740392596E-3</v>
      </c>
      <c r="L3990" s="7">
        <f ca="1">[1]HDV_WTW!C416</f>
        <v>3.3524728847840832E-3</v>
      </c>
      <c r="M3990" s="7">
        <f>[1]HDV_WTW!D416</f>
        <v>2.8208141854146876E-3</v>
      </c>
      <c r="N3990" s="2"/>
    </row>
    <row r="3991" spans="1:14" x14ac:dyDescent="0.35">
      <c r="A3991" t="s">
        <v>574</v>
      </c>
      <c r="B3991" t="s">
        <v>91</v>
      </c>
      <c r="C3991" t="s">
        <v>91</v>
      </c>
      <c r="D3991" t="s">
        <v>337</v>
      </c>
      <c r="E3991" t="s">
        <v>192</v>
      </c>
      <c r="G3991" t="str">
        <f>[1]HDV_WTW!A417</f>
        <v>GHGs</v>
      </c>
      <c r="H3991" s="8">
        <f ca="1">SUM(K3991:M3991)*62/907.1847/SUMIFS(fuel_properties!$G$2:$G$1048576,fuel_properties!$A$2:$A$1048576,GREET_mappings!A3991,fuel_properties!$B$2:$B$1048576,GREET_mappings!B3991,fuel_properties!$C$2:$C$1048576,GREET_mappings!C3991)</f>
        <v>3.4125056452154987</v>
      </c>
      <c r="I3991" t="s">
        <v>305</v>
      </c>
      <c r="K3991" s="7">
        <f ca="1">[1]HDV_WTW!B417</f>
        <v>178.24480262747326</v>
      </c>
      <c r="L3991" s="7">
        <f ca="1">[1]HDV_WTW!C417</f>
        <v>180.92085858801406</v>
      </c>
      <c r="M3991" s="7">
        <f>[1]HDV_WTW!D417</f>
        <v>1777.5117434694332</v>
      </c>
      <c r="N3991" s="2"/>
    </row>
    <row r="3992" spans="1:14" x14ac:dyDescent="0.35">
      <c r="A3992" t="s">
        <v>574</v>
      </c>
      <c r="B3992" t="s">
        <v>91</v>
      </c>
      <c r="C3992" t="s">
        <v>91</v>
      </c>
      <c r="D3992" t="s">
        <v>337</v>
      </c>
      <c r="E3992" t="s">
        <v>192</v>
      </c>
      <c r="G3992" t="str">
        <f>[1]HDV_WTW!A418</f>
        <v>VOC: Total</v>
      </c>
      <c r="H3992" s="8">
        <f ca="1">SUM(K3992:M3992)*62/907.1847/SUMIFS(fuel_properties!$G$2:$G$1048576,fuel_properties!$A$2:$A$1048576,GREET_mappings!A3992,fuel_properties!$B$2:$B$1048576,GREET_mappings!B3992,fuel_properties!$C$2:$C$1048576,GREET_mappings!C3992)</f>
        <v>4.5045407060806858E-4</v>
      </c>
      <c r="I3992" t="s">
        <v>305</v>
      </c>
      <c r="K3992" s="7">
        <f ca="1">[1]HDV_WTW!B418</f>
        <v>8.3244653757497983E-2</v>
      </c>
      <c r="L3992" s="7">
        <f ca="1">[1]HDV_WTW!C418</f>
        <v>8.4085772380414356E-2</v>
      </c>
      <c r="M3992" s="7">
        <f>[1]HDV_WTW!D418</f>
        <v>0.11471307344311935</v>
      </c>
      <c r="N3992" s="2"/>
    </row>
    <row r="3993" spans="1:14" x14ac:dyDescent="0.35">
      <c r="A3993" t="s">
        <v>574</v>
      </c>
      <c r="B3993" t="s">
        <v>91</v>
      </c>
      <c r="C3993" t="s">
        <v>91</v>
      </c>
      <c r="D3993" t="s">
        <v>337</v>
      </c>
      <c r="E3993" t="s">
        <v>192</v>
      </c>
      <c r="G3993" t="str">
        <f>[1]HDV_WTW!A419</f>
        <v>CO: Total</v>
      </c>
      <c r="H3993" s="8">
        <f ca="1">SUM(K3993:M3993)*62/907.1847/SUMIFS(fuel_properties!$G$2:$G$1048576,fuel_properties!$A$2:$A$1048576,GREET_mappings!A3993,fuel_properties!$B$2:$B$1048576,GREET_mappings!B3993,fuel_properties!$C$2:$C$1048576,GREET_mappings!C3993)</f>
        <v>5.4205767101437067E-3</v>
      </c>
      <c r="I3993" t="s">
        <v>305</v>
      </c>
      <c r="K3993" s="7">
        <f ca="1">[1]HDV_WTW!B419</f>
        <v>0.17115154657564041</v>
      </c>
      <c r="L3993" s="7">
        <f ca="1">[1]HDV_WTW!C419</f>
        <v>0.10456328027778475</v>
      </c>
      <c r="M3993" s="7">
        <f>[1]HDV_WTW!D419</f>
        <v>3.1182792001349107</v>
      </c>
      <c r="N3993" s="2"/>
    </row>
    <row r="3994" spans="1:14" x14ac:dyDescent="0.35">
      <c r="A3994" t="s">
        <v>574</v>
      </c>
      <c r="B3994" t="s">
        <v>91</v>
      </c>
      <c r="C3994" t="s">
        <v>91</v>
      </c>
      <c r="D3994" t="s">
        <v>337</v>
      </c>
      <c r="E3994" t="s">
        <v>192</v>
      </c>
      <c r="G3994" t="str">
        <f>[1]HDV_WTW!A420</f>
        <v>NOx: Total</v>
      </c>
      <c r="H3994" s="8">
        <f ca="1">SUM(K3994:M3994)*62/907.1847/SUMIFS(fuel_properties!$G$2:$G$1048576,fuel_properties!$A$2:$A$1048576,GREET_mappings!A3994,fuel_properties!$B$2:$B$1048576,GREET_mappings!B3994,fuel_properties!$C$2:$C$1048576,GREET_mappings!C3994)</f>
        <v>3.8654310109118993E-3</v>
      </c>
      <c r="I3994" t="s">
        <v>305</v>
      </c>
      <c r="K3994" s="7">
        <f ca="1">[1]HDV_WTW!B420</f>
        <v>0.26926961951853773</v>
      </c>
      <c r="L3994" s="7">
        <f ca="1">[1]HDV_WTW!C420</f>
        <v>0.15328687022577622</v>
      </c>
      <c r="M3994" s="7">
        <f>[1]HDV_WTW!D420</f>
        <v>1.9977117703136944</v>
      </c>
      <c r="N3994" s="2"/>
    </row>
    <row r="3995" spans="1:14" x14ac:dyDescent="0.35">
      <c r="A3995" t="s">
        <v>574</v>
      </c>
      <c r="B3995" t="s">
        <v>91</v>
      </c>
      <c r="C3995" t="s">
        <v>91</v>
      </c>
      <c r="D3995" t="s">
        <v>337</v>
      </c>
      <c r="E3995" t="s">
        <v>192</v>
      </c>
      <c r="G3995" t="str">
        <f>[1]HDV_WTW!A421</f>
        <v>PM10: Total</v>
      </c>
      <c r="H3995" s="8">
        <f ca="1">SUM(K3995:M3995)*62/907.1847/SUMIFS(fuel_properties!$G$2:$G$1048576,fuel_properties!$A$2:$A$1048576,GREET_mappings!A3995,fuel_properties!$B$2:$B$1048576,GREET_mappings!B3995,fuel_properties!$C$2:$C$1048576,GREET_mappings!C3995)</f>
        <v>2.4105434616421373E-4</v>
      </c>
      <c r="I3995" t="s">
        <v>305</v>
      </c>
      <c r="K3995" s="7">
        <f ca="1">[1]HDV_WTW!B421</f>
        <v>1.2999710135856844E-2</v>
      </c>
      <c r="L3995" s="7">
        <f ca="1">[1]HDV_WTW!C421</f>
        <v>1.590812703510356E-2</v>
      </c>
      <c r="M3995" s="7">
        <f>[1]HDV_WTW!D421</f>
        <v>0.1220238910951322</v>
      </c>
      <c r="N3995" s="2"/>
    </row>
    <row r="3996" spans="1:14" x14ac:dyDescent="0.35">
      <c r="A3996" t="s">
        <v>574</v>
      </c>
      <c r="B3996" t="s">
        <v>91</v>
      </c>
      <c r="C3996" t="s">
        <v>91</v>
      </c>
      <c r="D3996" t="s">
        <v>337</v>
      </c>
      <c r="E3996" t="s">
        <v>192</v>
      </c>
      <c r="G3996" t="str">
        <f>[1]HDV_WTW!A422</f>
        <v>PM2.5: Total</v>
      </c>
      <c r="H3996" s="8">
        <f ca="1">SUM(K3996:M3996)*62/907.1847/SUMIFS(fuel_properties!$G$2:$G$1048576,fuel_properties!$A$2:$A$1048576,GREET_mappings!A3996,fuel_properties!$B$2:$B$1048576,GREET_mappings!B3996,fuel_properties!$C$2:$C$1048576,GREET_mappings!C3996)</f>
        <v>7.1179607188554878E-5</v>
      </c>
      <c r="I3996" t="s">
        <v>305</v>
      </c>
      <c r="K3996" s="7">
        <f ca="1">[1]HDV_WTW!B422</f>
        <v>1.1434921698572442E-2</v>
      </c>
      <c r="L3996" s="7">
        <f ca="1">[1]HDV_WTW!C422</f>
        <v>1.3675515079618339E-2</v>
      </c>
      <c r="M3996" s="7">
        <f>[1]HDV_WTW!D422</f>
        <v>1.9457360074356035E-2</v>
      </c>
      <c r="N3996" s="2"/>
    </row>
    <row r="3997" spans="1:14" x14ac:dyDescent="0.35">
      <c r="A3997" t="s">
        <v>574</v>
      </c>
      <c r="B3997" t="s">
        <v>91</v>
      </c>
      <c r="C3997" t="s">
        <v>91</v>
      </c>
      <c r="D3997" t="s">
        <v>337</v>
      </c>
      <c r="E3997" t="s">
        <v>192</v>
      </c>
      <c r="G3997" t="str">
        <f>[1]HDV_WTW!A423</f>
        <v>SOx: Total</v>
      </c>
      <c r="H3997" s="8">
        <f ca="1">SUM(K3997:M3997)*62/907.1847/SUMIFS(fuel_properties!$G$2:$G$1048576,fuel_properties!$A$2:$A$1048576,GREET_mappings!A3997,fuel_properties!$B$2:$B$1048576,GREET_mappings!B3997,fuel_properties!$C$2:$C$1048576,GREET_mappings!C3997)</f>
        <v>1.8976724974823346E-4</v>
      </c>
      <c r="I3997" t="s">
        <v>305</v>
      </c>
      <c r="K3997" s="7">
        <f ca="1">[1]HDV_WTW!B423</f>
        <v>6.2504969669661889E-2</v>
      </c>
      <c r="L3997" s="7">
        <f ca="1">[1]HDV_WTW!C423</f>
        <v>4.4078148487657884E-2</v>
      </c>
      <c r="M3997" s="7">
        <f>[1]HDV_WTW!D423</f>
        <v>1.2236141601192732E-2</v>
      </c>
      <c r="N3997" s="2"/>
    </row>
    <row r="3998" spans="1:14" x14ac:dyDescent="0.35">
      <c r="A3998" t="s">
        <v>574</v>
      </c>
      <c r="B3998" t="s">
        <v>91</v>
      </c>
      <c r="C3998" t="s">
        <v>91</v>
      </c>
      <c r="D3998" t="s">
        <v>337</v>
      </c>
      <c r="E3998" t="s">
        <v>192</v>
      </c>
      <c r="G3998" t="str">
        <f>[1]HDV_WTW!A424</f>
        <v>BC Total</v>
      </c>
      <c r="H3998" s="8">
        <f ca="1">SUM(K3998:M3998)*62/907.1847/SUMIFS(fuel_properties!$G$2:$G$1048576,fuel_properties!$A$2:$A$1048576,GREET_mappings!A3998,fuel_properties!$B$2:$B$1048576,GREET_mappings!B3998,fuel_properties!$C$2:$C$1048576,GREET_mappings!C3998)</f>
        <v>1.0168159848706901E-5</v>
      </c>
      <c r="I3998" t="s">
        <v>305</v>
      </c>
      <c r="K3998" s="7">
        <f ca="1">[1]HDV_WTW!B424</f>
        <v>2.0925138120322442E-3</v>
      </c>
      <c r="L3998" s="7">
        <f ca="1">[1]HDV_WTW!C424</f>
        <v>1.8123310619220599E-3</v>
      </c>
      <c r="M3998" s="7">
        <f>[1]HDV_WTW!D424</f>
        <v>2.4617606806526184E-3</v>
      </c>
      <c r="N3998" s="2"/>
    </row>
    <row r="3999" spans="1:14" x14ac:dyDescent="0.35">
      <c r="A3999" t="s">
        <v>574</v>
      </c>
      <c r="B3999" t="s">
        <v>91</v>
      </c>
      <c r="C3999" t="s">
        <v>91</v>
      </c>
      <c r="D3999" t="s">
        <v>337</v>
      </c>
      <c r="E3999" t="s">
        <v>192</v>
      </c>
      <c r="G3999" t="str">
        <f>[1]HDV_WTW!A425</f>
        <v>OC Total</v>
      </c>
      <c r="H3999" s="8">
        <f ca="1">SUM(K3999:M3999)*62/907.1847/SUMIFS(fuel_properties!$G$2:$G$1048576,fuel_properties!$A$2:$A$1048576,GREET_mappings!A3999,fuel_properties!$B$2:$B$1048576,GREET_mappings!B3999,fuel_properties!$C$2:$C$1048576,GREET_mappings!C3999)</f>
        <v>1.67999448475505E-5</v>
      </c>
      <c r="I3999" t="s">
        <v>305</v>
      </c>
      <c r="K3999" s="7">
        <f ca="1">[1]HDV_WTW!B425</f>
        <v>4.3261917091647496E-3</v>
      </c>
      <c r="L3999" s="7">
        <f ca="1">[1]HDV_WTW!C425</f>
        <v>2.7252033291301644E-3</v>
      </c>
      <c r="M3999" s="7">
        <f>[1]HDV_WTW!D425</f>
        <v>3.4675802507400069E-3</v>
      </c>
      <c r="N3999" s="2"/>
    </row>
    <row r="4000" spans="1:14" x14ac:dyDescent="0.35">
      <c r="A4000" t="s">
        <v>574</v>
      </c>
      <c r="B4000" t="s">
        <v>91</v>
      </c>
      <c r="C4000" t="s">
        <v>91</v>
      </c>
      <c r="D4000" t="s">
        <v>337</v>
      </c>
      <c r="E4000" t="s">
        <v>192</v>
      </c>
      <c r="G4000" t="s">
        <v>538</v>
      </c>
      <c r="N4000" s="2"/>
    </row>
    <row r="4001" spans="1:14" x14ac:dyDescent="0.35">
      <c r="A4001" t="s">
        <v>574</v>
      </c>
      <c r="B4001" t="s">
        <v>91</v>
      </c>
      <c r="C4001" t="s">
        <v>91</v>
      </c>
      <c r="D4001" t="s">
        <v>337</v>
      </c>
      <c r="E4001" t="s">
        <v>192</v>
      </c>
      <c r="G4001" t="str">
        <f>[1]HDV_WTW!A426</f>
        <v>VOC: Urban</v>
      </c>
      <c r="H4001" s="8">
        <f ca="1">SUM(K4001:M4001)*62/907.1847/SUMIFS(fuel_properties!$G$2:$G$1048576,fuel_properties!$A$2:$A$1048576,GREET_mappings!A4001,fuel_properties!$B$2:$B$1048576,GREET_mappings!B4001,fuel_properties!$C$2:$C$1048576,GREET_mappings!C4001)</f>
        <v>2.6410482496297112E-4</v>
      </c>
      <c r="I4001" t="s">
        <v>305</v>
      </c>
      <c r="K4001" s="7">
        <f ca="1">[1]HDV_WTW!B426</f>
        <v>1.4850009210703568E-2</v>
      </c>
      <c r="L4001" s="7">
        <f ca="1">[1]HDV_WTW!C426</f>
        <v>4.7272584675602108E-2</v>
      </c>
      <c r="M4001" s="7">
        <f>[1]HDV_WTW!D426</f>
        <v>0.10324176609880742</v>
      </c>
      <c r="N4001" s="2"/>
    </row>
    <row r="4002" spans="1:14" x14ac:dyDescent="0.35">
      <c r="A4002" t="s">
        <v>574</v>
      </c>
      <c r="B4002" t="s">
        <v>91</v>
      </c>
      <c r="C4002" t="s">
        <v>91</v>
      </c>
      <c r="D4002" t="s">
        <v>337</v>
      </c>
      <c r="E4002" t="s">
        <v>192</v>
      </c>
      <c r="G4002" t="str">
        <f>[1]HDV_WTW!A427</f>
        <v>CO: Urban</v>
      </c>
      <c r="H4002" s="8">
        <f ca="1">SUM(K4002:M4002)*62/907.1847/SUMIFS(fuel_properties!$G$2:$G$1048576,fuel_properties!$A$2:$A$1048576,GREET_mappings!A4002,fuel_properties!$B$2:$B$1048576,GREET_mappings!B4002,fuel_properties!$C$2:$C$1048576,GREET_mappings!C4002)</f>
        <v>4.5478619296542445E-3</v>
      </c>
      <c r="I4002" t="s">
        <v>305</v>
      </c>
      <c r="K4002" s="7">
        <f ca="1">[1]HDV_WTW!B427</f>
        <v>6.0825879784233662E-3</v>
      </c>
      <c r="L4002" s="7">
        <f ca="1">[1]HDV_WTW!C427</f>
        <v>3.5025912011623514E-2</v>
      </c>
      <c r="M4002" s="7">
        <f>[1]HDV_WTW!D427</f>
        <v>2.8064512801214199</v>
      </c>
      <c r="N4002" s="2"/>
    </row>
    <row r="4003" spans="1:14" x14ac:dyDescent="0.35">
      <c r="A4003" t="s">
        <v>574</v>
      </c>
      <c r="B4003" t="s">
        <v>91</v>
      </c>
      <c r="C4003" t="s">
        <v>91</v>
      </c>
      <c r="D4003" t="s">
        <v>337</v>
      </c>
      <c r="E4003" t="s">
        <v>192</v>
      </c>
      <c r="G4003" t="str">
        <f>[1]HDV_WTW!A428</f>
        <v>NOx: Urban</v>
      </c>
      <c r="H4003" s="8">
        <f ca="1">SUM(K4003:M4003)*62/907.1847/SUMIFS(fuel_properties!$G$2:$G$1048576,fuel_properties!$A$2:$A$1048576,GREET_mappings!A4003,fuel_properties!$B$2:$B$1048576,GREET_mappings!B4003,fuel_properties!$C$2:$C$1048576,GREET_mappings!C4003)</f>
        <v>2.9711058287572025E-3</v>
      </c>
      <c r="I4003" t="s">
        <v>305</v>
      </c>
      <c r="K4003" s="7">
        <f ca="1">[1]HDV_WTW!B428</f>
        <v>1.2001108903096525E-2</v>
      </c>
      <c r="L4003" s="7">
        <f ca="1">[1]HDV_WTW!C428</f>
        <v>5.0361356985719523E-2</v>
      </c>
      <c r="M4003" s="7">
        <f>[1]HDV_WTW!D428</f>
        <v>1.7979405932823249</v>
      </c>
      <c r="N4003" s="2"/>
    </row>
    <row r="4004" spans="1:14" x14ac:dyDescent="0.35">
      <c r="A4004" t="s">
        <v>574</v>
      </c>
      <c r="B4004" t="s">
        <v>91</v>
      </c>
      <c r="C4004" t="s">
        <v>91</v>
      </c>
      <c r="D4004" t="s">
        <v>337</v>
      </c>
      <c r="E4004" t="s">
        <v>192</v>
      </c>
      <c r="G4004" t="str">
        <f>[1]HDV_WTW!A429</f>
        <v>PM10: Urban</v>
      </c>
      <c r="H4004" s="8">
        <f ca="1">SUM(K4004:M4004)*62/907.1847/SUMIFS(fuel_properties!$G$2:$G$1048576,fuel_properties!$A$2:$A$1048576,GREET_mappings!A4004,fuel_properties!$B$2:$B$1048576,GREET_mappings!B4004,fuel_properties!$C$2:$C$1048576,GREET_mappings!C4004)</f>
        <v>1.9284272328873853E-4</v>
      </c>
      <c r="I4004" t="s">
        <v>305</v>
      </c>
      <c r="K4004" s="7">
        <f ca="1">[1]HDV_WTW!B429</f>
        <v>8.4135063749367204E-4</v>
      </c>
      <c r="L4004" s="7">
        <f ca="1">[1]HDV_WTW!C429</f>
        <v>1.0082058110341597E-2</v>
      </c>
      <c r="M4004" s="7">
        <f>[1]HDV_WTW!D429</f>
        <v>0.10982150198561899</v>
      </c>
      <c r="N4004" s="2"/>
    </row>
    <row r="4005" spans="1:14" x14ac:dyDescent="0.35">
      <c r="A4005" t="s">
        <v>574</v>
      </c>
      <c r="B4005" t="s">
        <v>91</v>
      </c>
      <c r="C4005" t="s">
        <v>91</v>
      </c>
      <c r="D4005" t="s">
        <v>337</v>
      </c>
      <c r="E4005" t="s">
        <v>192</v>
      </c>
      <c r="G4005" t="str">
        <f>[1]HDV_WTW!A430</f>
        <v>PM2.5: Urban</v>
      </c>
      <c r="H4005" s="8">
        <f ca="1">SUM(K4005:M4005)*62/907.1847/SUMIFS(fuel_properties!$G$2:$G$1048576,fuel_properties!$A$2:$A$1048576,GREET_mappings!A4005,fuel_properties!$B$2:$B$1048576,GREET_mappings!B4005,fuel_properties!$C$2:$C$1048576,GREET_mappings!C4005)</f>
        <v>4.2994250986927241E-5</v>
      </c>
      <c r="I4005" t="s">
        <v>305</v>
      </c>
      <c r="K4005" s="7">
        <f ca="1">[1]HDV_WTW!B430</f>
        <v>7.4381720998609234E-4</v>
      </c>
      <c r="L4005" s="7">
        <f ca="1">[1]HDV_WTW!C430</f>
        <v>8.6646151760165161E-3</v>
      </c>
      <c r="M4005" s="7">
        <f>[1]HDV_WTW!D430</f>
        <v>1.7511624066920431E-2</v>
      </c>
      <c r="N4005" s="2"/>
    </row>
    <row r="4006" spans="1:14" x14ac:dyDescent="0.35">
      <c r="A4006" t="s">
        <v>574</v>
      </c>
      <c r="B4006" t="s">
        <v>91</v>
      </c>
      <c r="C4006" t="s">
        <v>91</v>
      </c>
      <c r="D4006" t="s">
        <v>337</v>
      </c>
      <c r="E4006" t="s">
        <v>192</v>
      </c>
      <c r="G4006" t="str">
        <f>[1]HDV_WTW!A431</f>
        <v>SOx: Urban</v>
      </c>
      <c r="H4006" s="8">
        <f ca="1">SUM(K4006:M4006)*62/907.1847/SUMIFS(fuel_properties!$G$2:$G$1048576,fuel_properties!$A$2:$A$1048576,GREET_mappings!A4006,fuel_properties!$B$2:$B$1048576,GREET_mappings!B4006,fuel_properties!$C$2:$C$1048576,GREET_mappings!C4006)</f>
        <v>4.988899093903983E-5</v>
      </c>
      <c r="I4006" t="s">
        <v>305</v>
      </c>
      <c r="K4006" s="7">
        <f ca="1">[1]HDV_WTW!B431</f>
        <v>4.7205059194467495E-3</v>
      </c>
      <c r="L4006" s="7">
        <f ca="1">[1]HDV_WTW!C431</f>
        <v>1.5504037215884827E-2</v>
      </c>
      <c r="M4006" s="7">
        <f>[1]HDV_WTW!D431</f>
        <v>1.1012527441073458E-2</v>
      </c>
      <c r="N4006" s="2"/>
    </row>
    <row r="4007" spans="1:14" x14ac:dyDescent="0.35">
      <c r="A4007" t="s">
        <v>574</v>
      </c>
      <c r="B4007" t="s">
        <v>91</v>
      </c>
      <c r="C4007" t="s">
        <v>91</v>
      </c>
      <c r="D4007" t="s">
        <v>337</v>
      </c>
      <c r="E4007" t="s">
        <v>192</v>
      </c>
      <c r="G4007" t="str">
        <f>[1]HDV_WTW!A432</f>
        <v>BC: Urban</v>
      </c>
      <c r="H4007" s="8">
        <f ca="1">SUM(K4007:M4007)*62/907.1847/SUMIFS(fuel_properties!$G$2:$G$1048576,fuel_properties!$A$2:$A$1048576,GREET_mappings!A4007,fuel_properties!$B$2:$B$1048576,GREET_mappings!B4007,fuel_properties!$C$2:$C$1048576,GREET_mappings!C4007)</f>
        <v>5.4733426128183361E-6</v>
      </c>
      <c r="I4007" t="s">
        <v>305</v>
      </c>
      <c r="K4007" s="7">
        <f ca="1">[1]HDV_WTW!B432</f>
        <v>8.9564164537227713E-5</v>
      </c>
      <c r="L4007" s="7">
        <f ca="1">[1]HDV_WTW!C432</f>
        <v>1.1218836456069951E-3</v>
      </c>
      <c r="M4007" s="7">
        <f>[1]HDV_WTW!D432</f>
        <v>2.2155846125873568E-3</v>
      </c>
      <c r="N4007" s="2"/>
    </row>
    <row r="4008" spans="1:14" x14ac:dyDescent="0.35">
      <c r="A4008" t="s">
        <v>574</v>
      </c>
      <c r="B4008" t="s">
        <v>91</v>
      </c>
      <c r="C4008" t="s">
        <v>91</v>
      </c>
      <c r="D4008" t="s">
        <v>337</v>
      </c>
      <c r="E4008" t="s">
        <v>192</v>
      </c>
      <c r="G4008" t="str">
        <f>[1]HDV_WTW!A433</f>
        <v>OC: Urban</v>
      </c>
      <c r="H4008" s="8">
        <f ca="1">SUM(K4008:M4008)*62/907.1847/SUMIFS(fuel_properties!$G$2:$G$1048576,fuel_properties!$A$2:$A$1048576,GREET_mappings!A4008,fuel_properties!$B$2:$B$1048576,GREET_mappings!B4008,fuel_properties!$C$2:$C$1048576,GREET_mappings!C4008)</f>
        <v>7.6914330798393207E-6</v>
      </c>
      <c r="I4008" t="s">
        <v>305</v>
      </c>
      <c r="K4008" s="7">
        <f ca="1">[1]HDV_WTW!B433</f>
        <v>2.6722191445694967E-4</v>
      </c>
      <c r="L4008" s="7">
        <f ca="1">[1]HDV_WTW!C433</f>
        <v>1.4278046759457464E-3</v>
      </c>
      <c r="M4008" s="7">
        <f>[1]HDV_WTW!D433</f>
        <v>3.1208222256660064E-3</v>
      </c>
      <c r="N4008" s="2"/>
    </row>
    <row r="4009" spans="1:14" x14ac:dyDescent="0.35">
      <c r="A4009" t="s">
        <v>574</v>
      </c>
      <c r="B4009" t="s">
        <v>59</v>
      </c>
      <c r="C4009" t="s">
        <v>59</v>
      </c>
      <c r="D4009" t="s">
        <v>589</v>
      </c>
      <c r="G4009" t="str">
        <f>'[1]T&amp;D'!A214</f>
        <v>Energy Consumption: Btu/mmBtu of fuel transported</v>
      </c>
      <c r="K4009" s="7" t="s">
        <v>584</v>
      </c>
      <c r="L4009" s="7" t="s">
        <v>585</v>
      </c>
      <c r="M4009" s="7" t="s">
        <v>586</v>
      </c>
      <c r="N4009" s="2"/>
    </row>
    <row r="4010" spans="1:14" x14ac:dyDescent="0.35">
      <c r="A4010" t="s">
        <v>574</v>
      </c>
      <c r="B4010" t="s">
        <v>59</v>
      </c>
      <c r="C4010" t="s">
        <v>59</v>
      </c>
      <c r="D4010" t="s">
        <v>589</v>
      </c>
      <c r="G4010" t="str">
        <f>'[1]T&amp;D'!A215</f>
        <v xml:space="preserve">           Total energy </v>
      </c>
      <c r="H4010" s="8">
        <f ca="1">SUM(K4010:M4010)</f>
        <v>3525.6603595740789</v>
      </c>
      <c r="I4010" t="s">
        <v>290</v>
      </c>
      <c r="K4010" s="20">
        <f ca="1">'[1]T&amp;D'!L215</f>
        <v>2720.1380774020849</v>
      </c>
      <c r="L4010" s="20">
        <f ca="1">'[1]T&amp;D'!M215</f>
        <v>805.52228217199399</v>
      </c>
      <c r="M4010" s="7">
        <v>0</v>
      </c>
      <c r="N4010" s="2"/>
    </row>
    <row r="4011" spans="1:14" x14ac:dyDescent="0.35">
      <c r="A4011" t="s">
        <v>574</v>
      </c>
      <c r="B4011" t="s">
        <v>59</v>
      </c>
      <c r="C4011" t="s">
        <v>59</v>
      </c>
      <c r="D4011" t="s">
        <v>589</v>
      </c>
      <c r="G4011" t="str">
        <f>'[1]T&amp;D'!A216</f>
        <v xml:space="preserve">           Fossil energy</v>
      </c>
      <c r="H4011" s="8">
        <f t="shared" ref="H4011:H4036" ca="1" si="41">SUM(K4011:M4011)</f>
        <v>3177.0195477914594</v>
      </c>
      <c r="I4011" t="s">
        <v>290</v>
      </c>
      <c r="K4011" s="20">
        <f ca="1">'[1]T&amp;D'!L216</f>
        <v>2377.1123810868889</v>
      </c>
      <c r="L4011" s="20">
        <f ca="1">'[1]T&amp;D'!M216</f>
        <v>799.90716670457027</v>
      </c>
      <c r="M4011" s="7">
        <v>0</v>
      </c>
      <c r="N4011" s="2"/>
    </row>
    <row r="4012" spans="1:14" x14ac:dyDescent="0.35">
      <c r="A4012" t="s">
        <v>574</v>
      </c>
      <c r="B4012" t="s">
        <v>59</v>
      </c>
      <c r="C4012" t="s">
        <v>59</v>
      </c>
      <c r="D4012" t="s">
        <v>589</v>
      </c>
      <c r="G4012" t="str">
        <f>'[1]T&amp;D'!A217</f>
        <v xml:space="preserve">           Coal</v>
      </c>
      <c r="H4012" s="8">
        <f t="shared" ca="1" si="41"/>
        <v>188.30317802104574</v>
      </c>
      <c r="I4012" t="s">
        <v>290</v>
      </c>
      <c r="K4012" s="20">
        <f ca="1">'[1]T&amp;D'!L217</f>
        <v>185.49913880120246</v>
      </c>
      <c r="L4012" s="20">
        <f ca="1">'[1]T&amp;D'!M217</f>
        <v>2.8040392198432658</v>
      </c>
      <c r="M4012" s="7">
        <v>0</v>
      </c>
      <c r="N4012" s="2"/>
    </row>
    <row r="4013" spans="1:14" x14ac:dyDescent="0.35">
      <c r="A4013" t="s">
        <v>574</v>
      </c>
      <c r="B4013" t="s">
        <v>59</v>
      </c>
      <c r="C4013" t="s">
        <v>59</v>
      </c>
      <c r="D4013" t="s">
        <v>589</v>
      </c>
      <c r="G4013" t="str">
        <f>'[1]T&amp;D'!A218</f>
        <v xml:space="preserve">           Natural gas</v>
      </c>
      <c r="H4013" s="8">
        <f t="shared" ca="1" si="41"/>
        <v>730.11885142119968</v>
      </c>
      <c r="I4013" t="s">
        <v>290</v>
      </c>
      <c r="K4013" s="20">
        <f ca="1">'[1]T&amp;D'!L218</f>
        <v>645.55820912005174</v>
      </c>
      <c r="L4013" s="20">
        <f ca="1">'[1]T&amp;D'!M218</f>
        <v>84.560642301147936</v>
      </c>
      <c r="M4013" s="7">
        <v>0</v>
      </c>
      <c r="N4013" s="2"/>
    </row>
    <row r="4014" spans="1:14" x14ac:dyDescent="0.35">
      <c r="A4014" t="s">
        <v>574</v>
      </c>
      <c r="B4014" t="s">
        <v>59</v>
      </c>
      <c r="C4014" t="s">
        <v>59</v>
      </c>
      <c r="D4014" t="s">
        <v>589</v>
      </c>
      <c r="G4014" t="str">
        <f>'[1]T&amp;D'!A219</f>
        <v xml:space="preserve">           Petroleum</v>
      </c>
      <c r="H4014" s="8">
        <f t="shared" ca="1" si="41"/>
        <v>2258.5975183492137</v>
      </c>
      <c r="I4014" t="s">
        <v>290</v>
      </c>
      <c r="K4014" s="20">
        <f ca="1">'[1]T&amp;D'!L219</f>
        <v>1546.0550331656345</v>
      </c>
      <c r="L4014" s="20">
        <f ca="1">'[1]T&amp;D'!M219</f>
        <v>712.54248518357906</v>
      </c>
      <c r="M4014" s="7">
        <v>0</v>
      </c>
      <c r="N4014" s="2"/>
    </row>
    <row r="4015" spans="1:14" x14ac:dyDescent="0.35">
      <c r="A4015" t="s">
        <v>574</v>
      </c>
      <c r="B4015" t="s">
        <v>59</v>
      </c>
      <c r="C4015" t="s">
        <v>59</v>
      </c>
      <c r="D4015" t="s">
        <v>589</v>
      </c>
      <c r="G4015" t="str">
        <f>'[1]T&amp;D'!A220</f>
        <v>Water consumption: gallons/mmBtu of fuel transported</v>
      </c>
      <c r="H4015" s="8">
        <f t="shared" ca="1" si="41"/>
        <v>0.1280596964996395</v>
      </c>
      <c r="I4015" t="s">
        <v>179</v>
      </c>
      <c r="K4015" s="20">
        <f ca="1">'[1]T&amp;D'!L220</f>
        <v>0.11259242834063535</v>
      </c>
      <c r="L4015" s="20">
        <f ca="1">'[1]T&amp;D'!M220</f>
        <v>1.5467268159004163E-2</v>
      </c>
      <c r="M4015" s="7">
        <v>0</v>
      </c>
      <c r="N4015" s="2"/>
    </row>
    <row r="4016" spans="1:14" x14ac:dyDescent="0.35">
      <c r="A4016" t="s">
        <v>574</v>
      </c>
      <c r="B4016" t="s">
        <v>59</v>
      </c>
      <c r="C4016" t="s">
        <v>59</v>
      </c>
      <c r="D4016" t="s">
        <v>589</v>
      </c>
      <c r="G4016" t="str">
        <f>'[1]T&amp;D'!A221</f>
        <v>Total Emissions: grams/mmBtu of fuel transported</v>
      </c>
      <c r="N4016" s="2"/>
    </row>
    <row r="4017" spans="1:14" x14ac:dyDescent="0.35">
      <c r="A4017" t="s">
        <v>574</v>
      </c>
      <c r="B4017" t="s">
        <v>59</v>
      </c>
      <c r="C4017" t="s">
        <v>59</v>
      </c>
      <c r="D4017" t="s">
        <v>589</v>
      </c>
      <c r="G4017" t="str">
        <f>'[1]T&amp;D'!A222</f>
        <v xml:space="preserve">              VOC</v>
      </c>
      <c r="H4017" s="8">
        <f t="shared" ca="1" si="41"/>
        <v>6.0068263131041112E-2</v>
      </c>
      <c r="I4017" t="s">
        <v>172</v>
      </c>
      <c r="K4017" s="7">
        <f ca="1">'[1]T&amp;D'!L222</f>
        <v>4.9521330554888596E-2</v>
      </c>
      <c r="L4017" s="7">
        <f ca="1">'[1]T&amp;D'!M222</f>
        <v>1.0546932576152518E-2</v>
      </c>
      <c r="M4017" s="7">
        <v>0</v>
      </c>
      <c r="N4017" s="2"/>
    </row>
    <row r="4018" spans="1:14" x14ac:dyDescent="0.35">
      <c r="A4018" t="s">
        <v>574</v>
      </c>
      <c r="B4018" t="s">
        <v>59</v>
      </c>
      <c r="C4018" t="s">
        <v>59</v>
      </c>
      <c r="D4018" t="s">
        <v>589</v>
      </c>
      <c r="G4018" t="str">
        <f>'[1]T&amp;D'!A223</f>
        <v xml:space="preserve">              CO</v>
      </c>
      <c r="H4018" s="8">
        <f t="shared" ca="1" si="41"/>
        <v>0.47236213132050808</v>
      </c>
      <c r="I4018" t="s">
        <v>172</v>
      </c>
      <c r="K4018" s="7">
        <f ca="1">'[1]T&amp;D'!L223</f>
        <v>0.29128688059420305</v>
      </c>
      <c r="L4018" s="7">
        <f ca="1">'[1]T&amp;D'!M223</f>
        <v>0.18107525072630501</v>
      </c>
      <c r="M4018" s="7">
        <v>0</v>
      </c>
      <c r="N4018" s="2"/>
    </row>
    <row r="4019" spans="1:14" x14ac:dyDescent="0.35">
      <c r="A4019" t="s">
        <v>574</v>
      </c>
      <c r="B4019" t="s">
        <v>59</v>
      </c>
      <c r="C4019" t="s">
        <v>59</v>
      </c>
      <c r="D4019" t="s">
        <v>589</v>
      </c>
      <c r="G4019" t="str">
        <f>'[1]T&amp;D'!A224</f>
        <v xml:space="preserve">              NOx</v>
      </c>
      <c r="H4019" s="8">
        <f t="shared" ca="1" si="41"/>
        <v>1.2833535685700255</v>
      </c>
      <c r="I4019" t="s">
        <v>172</v>
      </c>
      <c r="K4019" s="7">
        <f ca="1">'[1]T&amp;D'!L224</f>
        <v>1.1662868434086422</v>
      </c>
      <c r="L4019" s="7">
        <f ca="1">'[1]T&amp;D'!M224</f>
        <v>0.11706672516138318</v>
      </c>
      <c r="M4019" s="7">
        <v>0</v>
      </c>
      <c r="N4019" s="2"/>
    </row>
    <row r="4020" spans="1:14" x14ac:dyDescent="0.35">
      <c r="A4020" t="s">
        <v>574</v>
      </c>
      <c r="B4020" t="s">
        <v>59</v>
      </c>
      <c r="C4020" t="s">
        <v>59</v>
      </c>
      <c r="D4020" t="s">
        <v>589</v>
      </c>
      <c r="G4020" t="str">
        <f>'[1]T&amp;D'!A225</f>
        <v xml:space="preserve">              PM10</v>
      </c>
      <c r="H4020" s="8">
        <f t="shared" ca="1" si="41"/>
        <v>6.1306062554688519E-2</v>
      </c>
      <c r="I4020" t="s">
        <v>172</v>
      </c>
      <c r="K4020" s="7">
        <f ca="1">'[1]T&amp;D'!L225</f>
        <v>5.3876548995651738E-2</v>
      </c>
      <c r="L4020" s="7">
        <f ca="1">'[1]T&amp;D'!M225</f>
        <v>7.4295135590367808E-3</v>
      </c>
      <c r="M4020" s="7">
        <v>0</v>
      </c>
      <c r="N4020" s="2"/>
    </row>
    <row r="4021" spans="1:14" x14ac:dyDescent="0.35">
      <c r="A4021" t="s">
        <v>574</v>
      </c>
      <c r="B4021" t="s">
        <v>59</v>
      </c>
      <c r="C4021" t="s">
        <v>59</v>
      </c>
      <c r="D4021" t="s">
        <v>589</v>
      </c>
      <c r="G4021" t="str">
        <f>'[1]T&amp;D'!A226</f>
        <v xml:space="preserve">              PM2.5</v>
      </c>
      <c r="H4021" s="8">
        <f t="shared" ca="1" si="41"/>
        <v>5.1346773094028027E-2</v>
      </c>
      <c r="I4021" t="s">
        <v>172</v>
      </c>
      <c r="K4021" s="7">
        <f ca="1">'[1]T&amp;D'!L226</f>
        <v>4.9518437216582702E-2</v>
      </c>
      <c r="L4021" s="7">
        <f ca="1">'[1]T&amp;D'!M226</f>
        <v>1.8283358774453232E-3</v>
      </c>
      <c r="M4021" s="7">
        <v>0</v>
      </c>
      <c r="N4021" s="2"/>
    </row>
    <row r="4022" spans="1:14" x14ac:dyDescent="0.35">
      <c r="A4022" t="s">
        <v>574</v>
      </c>
      <c r="B4022" t="s">
        <v>59</v>
      </c>
      <c r="C4022" t="s">
        <v>59</v>
      </c>
      <c r="D4022" t="s">
        <v>589</v>
      </c>
      <c r="G4022" t="str">
        <f>'[1]T&amp;D'!A227</f>
        <v xml:space="preserve">              SOx</v>
      </c>
      <c r="H4022" s="8">
        <f t="shared" ca="1" si="41"/>
        <v>0.19834673801186062</v>
      </c>
      <c r="I4022" t="s">
        <v>172</v>
      </c>
      <c r="K4022" s="7">
        <f ca="1">'[1]T&amp;D'!L227</f>
        <v>0.19474332978440875</v>
      </c>
      <c r="L4022" s="7">
        <f ca="1">'[1]T&amp;D'!M227</f>
        <v>3.6034082274518588E-3</v>
      </c>
      <c r="M4022" s="7">
        <v>0</v>
      </c>
      <c r="N4022" s="2"/>
    </row>
    <row r="4023" spans="1:14" x14ac:dyDescent="0.35">
      <c r="A4023" t="s">
        <v>574</v>
      </c>
      <c r="B4023" t="s">
        <v>59</v>
      </c>
      <c r="C4023" t="s">
        <v>59</v>
      </c>
      <c r="D4023" t="s">
        <v>589</v>
      </c>
      <c r="G4023" t="str">
        <f>'[1]T&amp;D'!A228</f>
        <v xml:space="preserve">              BC</v>
      </c>
      <c r="H4023" s="8">
        <f t="shared" ca="1" si="41"/>
        <v>7.2489570348694687E-3</v>
      </c>
      <c r="I4023" t="s">
        <v>172</v>
      </c>
      <c r="K4023" s="7">
        <f ca="1">'[1]T&amp;D'!L228</f>
        <v>7.1011319403348778E-3</v>
      </c>
      <c r="L4023" s="7">
        <f ca="1">'[1]T&amp;D'!M228</f>
        <v>1.478250945345912E-4</v>
      </c>
      <c r="M4023" s="7">
        <v>0</v>
      </c>
      <c r="N4023" s="2"/>
    </row>
    <row r="4024" spans="1:14" x14ac:dyDescent="0.35">
      <c r="A4024" t="s">
        <v>574</v>
      </c>
      <c r="B4024" t="s">
        <v>59</v>
      </c>
      <c r="C4024" t="s">
        <v>59</v>
      </c>
      <c r="D4024" t="s">
        <v>589</v>
      </c>
      <c r="G4024" t="str">
        <f>'[1]T&amp;D'!A229</f>
        <v xml:space="preserve">              OC</v>
      </c>
      <c r="H4024" s="8">
        <f t="shared" ca="1" si="41"/>
        <v>1.9904650367636428E-2</v>
      </c>
      <c r="I4024" t="s">
        <v>172</v>
      </c>
      <c r="K4024" s="7">
        <f ca="1">'[1]T&amp;D'!L229</f>
        <v>1.9640658778289643E-2</v>
      </c>
      <c r="L4024" s="7">
        <f ca="1">'[1]T&amp;D'!M229</f>
        <v>2.6399158934678333E-4</v>
      </c>
      <c r="M4024" s="7">
        <v>0</v>
      </c>
      <c r="N4024" s="2"/>
    </row>
    <row r="4025" spans="1:14" x14ac:dyDescent="0.35">
      <c r="A4025" t="s">
        <v>574</v>
      </c>
      <c r="B4025" t="s">
        <v>59</v>
      </c>
      <c r="C4025" t="s">
        <v>59</v>
      </c>
      <c r="D4025" t="s">
        <v>589</v>
      </c>
      <c r="G4025" t="str">
        <f>'[1]T&amp;D'!A230</f>
        <v xml:space="preserve">              CH4</v>
      </c>
      <c r="H4025" s="8">
        <f t="shared" ca="1" si="41"/>
        <v>0.35033868003691221</v>
      </c>
      <c r="I4025" t="s">
        <v>172</v>
      </c>
      <c r="K4025" s="7">
        <f ca="1">'[1]T&amp;D'!L230</f>
        <v>0.27385822342818478</v>
      </c>
      <c r="L4025" s="7">
        <f ca="1">'[1]T&amp;D'!M230</f>
        <v>7.6480456608727446E-2</v>
      </c>
      <c r="M4025" s="7">
        <v>0</v>
      </c>
      <c r="N4025" s="2"/>
    </row>
    <row r="4026" spans="1:14" x14ac:dyDescent="0.35">
      <c r="A4026" t="s">
        <v>574</v>
      </c>
      <c r="B4026" t="s">
        <v>59</v>
      </c>
      <c r="C4026" t="s">
        <v>59</v>
      </c>
      <c r="D4026" t="s">
        <v>589</v>
      </c>
      <c r="G4026" t="str">
        <f>'[1]T&amp;D'!A231</f>
        <v xml:space="preserve">              N2O</v>
      </c>
      <c r="H4026" s="8">
        <f t="shared" ca="1" si="41"/>
        <v>4.4622447524128653E-3</v>
      </c>
      <c r="I4026" t="s">
        <v>172</v>
      </c>
      <c r="K4026" s="7">
        <f ca="1">'[1]T&amp;D'!L231</f>
        <v>4.1793716690048483E-3</v>
      </c>
      <c r="L4026" s="7">
        <f ca="1">'[1]T&amp;D'!M231</f>
        <v>2.8287308340801736E-4</v>
      </c>
      <c r="M4026" s="7">
        <v>0</v>
      </c>
      <c r="N4026" s="2"/>
    </row>
    <row r="4027" spans="1:14" x14ac:dyDescent="0.35">
      <c r="A4027" t="s">
        <v>574</v>
      </c>
      <c r="B4027" t="s">
        <v>59</v>
      </c>
      <c r="C4027" t="s">
        <v>59</v>
      </c>
      <c r="D4027" t="s">
        <v>589</v>
      </c>
      <c r="G4027" t="str">
        <f>'[1]T&amp;D'!A232</f>
        <v xml:space="preserve">              CO2</v>
      </c>
      <c r="H4027" s="8">
        <f t="shared" ca="1" si="41"/>
        <v>241.57208232280772</v>
      </c>
      <c r="I4027" t="s">
        <v>172</v>
      </c>
      <c r="K4027" s="7">
        <f ca="1">'[1]T&amp;D'!L232</f>
        <v>180.0135027768834</v>
      </c>
      <c r="L4027" s="7">
        <f ca="1">'[1]T&amp;D'!M232</f>
        <v>61.558579545924317</v>
      </c>
      <c r="M4027" s="7">
        <v>0</v>
      </c>
      <c r="N4027" s="2"/>
    </row>
    <row r="4028" spans="1:14" x14ac:dyDescent="0.35">
      <c r="A4028" t="s">
        <v>574</v>
      </c>
      <c r="B4028" t="s">
        <v>59</v>
      </c>
      <c r="C4028" t="s">
        <v>59</v>
      </c>
      <c r="D4028" t="s">
        <v>589</v>
      </c>
      <c r="G4028" t="str">
        <f>'[1]T&amp;D'!A233</f>
        <v>Urban Emissions: grams/mmBtu of fuel transported</v>
      </c>
      <c r="N4028" s="2"/>
    </row>
    <row r="4029" spans="1:14" x14ac:dyDescent="0.35">
      <c r="A4029" t="s">
        <v>574</v>
      </c>
      <c r="B4029" t="s">
        <v>59</v>
      </c>
      <c r="C4029" t="s">
        <v>59</v>
      </c>
      <c r="D4029" t="s">
        <v>589</v>
      </c>
      <c r="G4029" t="str">
        <f>'[1]T&amp;D'!A234</f>
        <v xml:space="preserve">              VOC</v>
      </c>
      <c r="H4029" s="8">
        <f t="shared" ca="1" si="41"/>
        <v>1.3655435576679559E-2</v>
      </c>
      <c r="I4029" t="s">
        <v>172</v>
      </c>
      <c r="K4029" s="7">
        <f ca="1">'[1]T&amp;D'!L234</f>
        <v>8.0230781153446742E-3</v>
      </c>
      <c r="L4029" s="7">
        <f ca="1">'[1]T&amp;D'!M234</f>
        <v>5.6323574613348845E-3</v>
      </c>
      <c r="M4029" s="7">
        <v>0</v>
      </c>
      <c r="N4029" s="2"/>
    </row>
    <row r="4030" spans="1:14" x14ac:dyDescent="0.35">
      <c r="A4030" t="s">
        <v>574</v>
      </c>
      <c r="B4030" t="s">
        <v>59</v>
      </c>
      <c r="C4030" t="s">
        <v>59</v>
      </c>
      <c r="D4030" t="s">
        <v>589</v>
      </c>
      <c r="G4030" t="str">
        <f>'[1]T&amp;D'!A235</f>
        <v xml:space="preserve">              CO</v>
      </c>
      <c r="H4030" s="8">
        <f t="shared" ca="1" si="41"/>
        <v>0.15584382933133067</v>
      </c>
      <c r="I4030" t="s">
        <v>172</v>
      </c>
      <c r="K4030" s="7">
        <f ca="1">'[1]T&amp;D'!L235</f>
        <v>3.6288480368454445E-2</v>
      </c>
      <c r="L4030" s="7">
        <f ca="1">'[1]T&amp;D'!M235</f>
        <v>0.11955534896287624</v>
      </c>
      <c r="M4030" s="7">
        <v>0</v>
      </c>
      <c r="N4030" s="2"/>
    </row>
    <row r="4031" spans="1:14" x14ac:dyDescent="0.35">
      <c r="A4031" t="s">
        <v>574</v>
      </c>
      <c r="B4031" t="s">
        <v>59</v>
      </c>
      <c r="C4031" t="s">
        <v>59</v>
      </c>
      <c r="D4031" t="s">
        <v>589</v>
      </c>
      <c r="G4031" t="str">
        <f>'[1]T&amp;D'!A236</f>
        <v xml:space="preserve">              NOx</v>
      </c>
      <c r="H4031" s="8">
        <f t="shared" ca="1" si="41"/>
        <v>0.21149172815856099</v>
      </c>
      <c r="I4031" t="s">
        <v>172</v>
      </c>
      <c r="K4031" s="7">
        <f ca="1">'[1]T&amp;D'!L236</f>
        <v>0.13818707074414754</v>
      </c>
      <c r="L4031" s="7">
        <f ca="1">'[1]T&amp;D'!M236</f>
        <v>7.3304657414413429E-2</v>
      </c>
      <c r="M4031" s="7">
        <v>0</v>
      </c>
      <c r="N4031" s="2"/>
    </row>
    <row r="4032" spans="1:14" x14ac:dyDescent="0.35">
      <c r="A4032" t="s">
        <v>574</v>
      </c>
      <c r="B4032" t="s">
        <v>59</v>
      </c>
      <c r="C4032" t="s">
        <v>59</v>
      </c>
      <c r="D4032" t="s">
        <v>589</v>
      </c>
      <c r="G4032" t="str">
        <f>'[1]T&amp;D'!A237</f>
        <v xml:space="preserve">              PM10</v>
      </c>
      <c r="H4032" s="8">
        <f t="shared" ca="1" si="41"/>
        <v>1.1723328291765304E-2</v>
      </c>
      <c r="I4032" t="s">
        <v>172</v>
      </c>
      <c r="K4032" s="7">
        <f ca="1">'[1]T&amp;D'!L237</f>
        <v>6.9033225782592746E-3</v>
      </c>
      <c r="L4032" s="7">
        <f ca="1">'[1]T&amp;D'!M237</f>
        <v>4.8200057135060299E-3</v>
      </c>
      <c r="M4032" s="7">
        <v>0</v>
      </c>
      <c r="N4032" s="2"/>
    </row>
    <row r="4033" spans="1:15" x14ac:dyDescent="0.35">
      <c r="A4033" t="s">
        <v>574</v>
      </c>
      <c r="B4033" t="s">
        <v>59</v>
      </c>
      <c r="C4033" t="s">
        <v>59</v>
      </c>
      <c r="D4033" t="s">
        <v>589</v>
      </c>
      <c r="G4033" t="str">
        <f>'[1]T&amp;D'!A238</f>
        <v xml:space="preserve">              PM2.5</v>
      </c>
      <c r="H4033" s="8">
        <f t="shared" ca="1" si="41"/>
        <v>7.4347990105768733E-3</v>
      </c>
      <c r="I4033" t="s">
        <v>172</v>
      </c>
      <c r="K4033" s="7">
        <f ca="1">'[1]T&amp;D'!L238</f>
        <v>6.4186597959847496E-3</v>
      </c>
      <c r="L4033" s="7">
        <f ca="1">'[1]T&amp;D'!M238</f>
        <v>1.0161392145921235E-3</v>
      </c>
      <c r="M4033" s="7">
        <v>0</v>
      </c>
      <c r="N4033" s="2"/>
    </row>
    <row r="4034" spans="1:15" x14ac:dyDescent="0.35">
      <c r="A4034" t="s">
        <v>574</v>
      </c>
      <c r="B4034" t="s">
        <v>59</v>
      </c>
      <c r="C4034" t="s">
        <v>59</v>
      </c>
      <c r="D4034" t="s">
        <v>589</v>
      </c>
      <c r="G4034" t="str">
        <f>'[1]T&amp;D'!A239</f>
        <v xml:space="preserve">              SOx</v>
      </c>
      <c r="H4034" s="8">
        <f t="shared" ca="1" si="41"/>
        <v>2.5243898257717359E-2</v>
      </c>
      <c r="I4034" t="s">
        <v>172</v>
      </c>
      <c r="K4034" s="7">
        <f ca="1">'[1]T&amp;D'!L239</f>
        <v>2.4376296243037044E-2</v>
      </c>
      <c r="L4034" s="7">
        <f ca="1">'[1]T&amp;D'!M239</f>
        <v>8.676020146803138E-4</v>
      </c>
      <c r="M4034" s="7">
        <v>0</v>
      </c>
      <c r="N4034" s="2"/>
    </row>
    <row r="4035" spans="1:15" x14ac:dyDescent="0.35">
      <c r="A4035" t="s">
        <v>574</v>
      </c>
      <c r="B4035" t="s">
        <v>59</v>
      </c>
      <c r="C4035" t="s">
        <v>59</v>
      </c>
      <c r="D4035" t="s">
        <v>589</v>
      </c>
      <c r="G4035" t="str">
        <f>'[1]T&amp;D'!A240</f>
        <v xml:space="preserve">              BC</v>
      </c>
      <c r="H4035" s="8">
        <f t="shared" ca="1" si="41"/>
        <v>9.1633967881448993E-4</v>
      </c>
      <c r="I4035" t="s">
        <v>172</v>
      </c>
      <c r="K4035" s="7">
        <f ca="1">'[1]T&amp;D'!L240</f>
        <v>8.5945425300344345E-4</v>
      </c>
      <c r="L4035" s="7">
        <f ca="1">'[1]T&amp;D'!M240</f>
        <v>5.6885425811046506E-5</v>
      </c>
      <c r="M4035" s="7">
        <v>0</v>
      </c>
      <c r="N4035" s="2"/>
    </row>
    <row r="4036" spans="1:15" x14ac:dyDescent="0.35">
      <c r="A4036" t="s">
        <v>574</v>
      </c>
      <c r="B4036" t="s">
        <v>59</v>
      </c>
      <c r="C4036" t="s">
        <v>59</v>
      </c>
      <c r="D4036" t="s">
        <v>589</v>
      </c>
      <c r="G4036" t="str">
        <f>'[1]T&amp;D'!A241</f>
        <v xml:space="preserve">              OC</v>
      </c>
      <c r="H4036" s="8">
        <f t="shared" ca="1" si="41"/>
        <v>2.4897404560496926E-3</v>
      </c>
      <c r="I4036" t="s">
        <v>172</v>
      </c>
      <c r="K4036" s="7">
        <f ca="1">'[1]T&amp;D'!L241</f>
        <v>2.4039692532647821E-3</v>
      </c>
      <c r="L4036" s="7">
        <f ca="1">'[1]T&amp;D'!M241</f>
        <v>8.5771202784910367E-5</v>
      </c>
      <c r="M4036" s="7">
        <v>0</v>
      </c>
      <c r="N4036" s="2"/>
    </row>
    <row r="4037" spans="1:15" x14ac:dyDescent="0.35">
      <c r="A4037" t="s">
        <v>572</v>
      </c>
      <c r="B4037" t="s">
        <v>235</v>
      </c>
      <c r="C4037" t="s">
        <v>363</v>
      </c>
      <c r="D4037" t="s">
        <v>137</v>
      </c>
      <c r="E4037" t="s">
        <v>362</v>
      </c>
      <c r="G4037" t="s">
        <v>537</v>
      </c>
      <c r="N4037" s="2"/>
    </row>
    <row r="4038" spans="1:15" x14ac:dyDescent="0.35">
      <c r="A4038" t="s">
        <v>572</v>
      </c>
      <c r="B4038" t="s">
        <v>235</v>
      </c>
      <c r="C4038" t="s">
        <v>363</v>
      </c>
      <c r="D4038" t="s">
        <v>137</v>
      </c>
      <c r="E4038" t="s">
        <v>362</v>
      </c>
      <c r="G4038" t="str">
        <f>[1]Pyrolysis_IDL!A261</f>
        <v xml:space="preserve">    Total energy</v>
      </c>
      <c r="H4038" s="8">
        <f ca="1">SUM(K4038:O4038)</f>
        <v>2082037.1677849805</v>
      </c>
      <c r="I4038" t="s">
        <v>325</v>
      </c>
      <c r="K4038" s="7">
        <f ca="1">[1]Pyrolysis_IDL!EI261</f>
        <v>245391.68344752595</v>
      </c>
      <c r="L4038" s="7">
        <f ca="1">[1]Pyrolysis_IDL!EJ261</f>
        <v>206081.99755152245</v>
      </c>
      <c r="M4038" s="7">
        <f ca="1">[1]Pyrolysis_IDL!EK261</f>
        <v>21322.364581245329</v>
      </c>
      <c r="N4038" s="4">
        <f ca="1">[1]Pyrolysis_IDL!EL261</f>
        <v>10966.900656448559</v>
      </c>
      <c r="O4038" s="12">
        <f ca="1">[1]Pyrolysis_IDL!EM261</f>
        <v>1598274.2215482381</v>
      </c>
    </row>
    <row r="4039" spans="1:15" x14ac:dyDescent="0.35">
      <c r="A4039" t="s">
        <v>572</v>
      </c>
      <c r="B4039" t="s">
        <v>235</v>
      </c>
      <c r="C4039" t="s">
        <v>363</v>
      </c>
      <c r="D4039" t="s">
        <v>137</v>
      </c>
      <c r="E4039" t="s">
        <v>362</v>
      </c>
      <c r="G4039" t="str">
        <f>[1]Pyrolysis_IDL!A262</f>
        <v xml:space="preserve">    Fossil fuels</v>
      </c>
      <c r="H4039" s="8">
        <f t="shared" ref="H4039:H4067" ca="1" si="42">SUM(K4039:O4039)</f>
        <v>1897074.4429513942</v>
      </c>
      <c r="I4039" t="s">
        <v>325</v>
      </c>
      <c r="K4039" s="7">
        <f ca="1">[1]Pyrolysis_IDL!EI262</f>
        <v>243681.11296698256</v>
      </c>
      <c r="L4039" s="7">
        <f ca="1">[1]Pyrolysis_IDL!EJ262</f>
        <v>204645.44608966968</v>
      </c>
      <c r="M4039" s="7">
        <f ca="1">[1]Pyrolysis_IDL!EK262</f>
        <v>14144.526442200988</v>
      </c>
      <c r="N4039" s="4">
        <f ca="1">[1]Pyrolysis_IDL!EL262</f>
        <v>10890.452847531742</v>
      </c>
      <c r="O4039" s="12">
        <f ca="1">[1]Pyrolysis_IDL!EM262</f>
        <v>1423712.9046050094</v>
      </c>
    </row>
    <row r="4040" spans="1:15" x14ac:dyDescent="0.35">
      <c r="A4040" t="s">
        <v>572</v>
      </c>
      <c r="B4040" t="s">
        <v>235</v>
      </c>
      <c r="C4040" t="s">
        <v>363</v>
      </c>
      <c r="D4040" t="s">
        <v>137</v>
      </c>
      <c r="E4040" t="s">
        <v>362</v>
      </c>
      <c r="G4040" t="str">
        <f>[1]Pyrolysis_IDL!A263</f>
        <v xml:space="preserve">    Coal</v>
      </c>
      <c r="H4040" s="8">
        <f t="shared" ca="1" si="42"/>
        <v>100165.41109591135</v>
      </c>
      <c r="I4040" t="s">
        <v>325</v>
      </c>
      <c r="K4040" s="7">
        <f ca="1">[1]Pyrolysis_IDL!EI263</f>
        <v>854.21337167096101</v>
      </c>
      <c r="L4040" s="7">
        <f ca="1">[1]Pyrolysis_IDL!EJ263</f>
        <v>717.37556666958642</v>
      </c>
      <c r="M4040" s="7">
        <f ca="1">[1]Pyrolysis_IDL!EK263</f>
        <v>3892.4880787461179</v>
      </c>
      <c r="N4040" s="4">
        <f ca="1">[1]Pyrolysis_IDL!EL263</f>
        <v>38.176001137905914</v>
      </c>
      <c r="O4040" s="12">
        <f ca="1">[1]Pyrolysis_IDL!EM263</f>
        <v>94663.158077686778</v>
      </c>
    </row>
    <row r="4041" spans="1:15" x14ac:dyDescent="0.35">
      <c r="A4041" t="s">
        <v>572</v>
      </c>
      <c r="B4041" t="s">
        <v>235</v>
      </c>
      <c r="C4041" t="s">
        <v>363</v>
      </c>
      <c r="D4041" t="s">
        <v>137</v>
      </c>
      <c r="E4041" t="s">
        <v>362</v>
      </c>
      <c r="G4041" t="str">
        <f>[1]Pyrolysis_IDL!A264</f>
        <v xml:space="preserve">    Natural gas</v>
      </c>
      <c r="H4041" s="8">
        <f t="shared" ca="1" si="42"/>
        <v>1384554.5820636114</v>
      </c>
      <c r="I4041" t="s">
        <v>325</v>
      </c>
      <c r="K4041" s="7">
        <f ca="1">[1]Pyrolysis_IDL!EI264</f>
        <v>25760.27855086964</v>
      </c>
      <c r="L4041" s="7">
        <f ca="1">[1]Pyrolysis_IDL!EJ264</f>
        <v>21633.698366073822</v>
      </c>
      <c r="M4041" s="7">
        <f ca="1">[1]Pyrolysis_IDL!EK264</f>
        <v>10138.574878677553</v>
      </c>
      <c r="N4041" s="4">
        <f ca="1">[1]Pyrolysis_IDL!EL264</f>
        <v>1151.2632041184934</v>
      </c>
      <c r="O4041" s="12">
        <f ca="1">[1]Pyrolysis_IDL!EM264</f>
        <v>1325870.767063872</v>
      </c>
    </row>
    <row r="4042" spans="1:15" x14ac:dyDescent="0.35">
      <c r="A4042" t="s">
        <v>572</v>
      </c>
      <c r="B4042" t="s">
        <v>235</v>
      </c>
      <c r="C4042" t="s">
        <v>363</v>
      </c>
      <c r="D4042" t="s">
        <v>137</v>
      </c>
      <c r="E4042" t="s">
        <v>362</v>
      </c>
      <c r="G4042" t="str">
        <f>[1]Pyrolysis_IDL!A265</f>
        <v xml:space="preserve">    Petroleum</v>
      </c>
      <c r="H4042" s="8">
        <f t="shared" ca="1" si="42"/>
        <v>412354.44979187165</v>
      </c>
      <c r="I4042" t="s">
        <v>325</v>
      </c>
      <c r="K4042" s="7">
        <f ca="1">[1]Pyrolysis_IDL!EI265</f>
        <v>217066.62104444197</v>
      </c>
      <c r="L4042" s="7">
        <f ca="1">[1]Pyrolysis_IDL!EJ265</f>
        <v>182294.37215692629</v>
      </c>
      <c r="M4042" s="7">
        <f ca="1">[1]Pyrolysis_IDL!EK265</f>
        <v>113.46348477731682</v>
      </c>
      <c r="N4042" s="4">
        <f ca="1">[1]Pyrolysis_IDL!EL265</f>
        <v>9701.0136422753421</v>
      </c>
      <c r="O4042" s="12">
        <f ca="1">[1]Pyrolysis_IDL!EM265</f>
        <v>3178.9794634507143</v>
      </c>
    </row>
    <row r="4043" spans="1:15" x14ac:dyDescent="0.35">
      <c r="A4043" t="s">
        <v>572</v>
      </c>
      <c r="B4043" t="s">
        <v>235</v>
      </c>
      <c r="C4043" t="s">
        <v>363</v>
      </c>
      <c r="D4043" t="s">
        <v>137</v>
      </c>
      <c r="E4043" t="s">
        <v>362</v>
      </c>
      <c r="G4043" t="str">
        <f>[1]Pyrolysis_IDL!A266</f>
        <v>Water consumption: gallons/mmBtu of fuel throughput</v>
      </c>
      <c r="H4043" s="8">
        <f t="shared" ca="1" si="42"/>
        <v>55.559718030545845</v>
      </c>
      <c r="I4043" t="s">
        <v>182</v>
      </c>
      <c r="K4043" s="7">
        <f ca="1">[1]Pyrolysis_IDL!EI266</f>
        <v>4.7118981757253593</v>
      </c>
      <c r="L4043" s="7">
        <f ca="1">[1]Pyrolysis_IDL!EJ266</f>
        <v>3.9570916775608707</v>
      </c>
      <c r="M4043" s="7">
        <f ca="1">[1]Pyrolysis_IDL!EK266</f>
        <v>1.720456883263215</v>
      </c>
      <c r="N4043" s="4">
        <f ca="1">[1]Pyrolysis_IDL!EL266</f>
        <v>0.21058137941146352</v>
      </c>
      <c r="O4043" s="12">
        <f ca="1">[1]Pyrolysis_IDL!EM266</f>
        <v>44.959689914584935</v>
      </c>
    </row>
    <row r="4044" spans="1:15" x14ac:dyDescent="0.35">
      <c r="A4044" t="s">
        <v>572</v>
      </c>
      <c r="B4044" t="s">
        <v>235</v>
      </c>
      <c r="C4044" t="s">
        <v>363</v>
      </c>
      <c r="D4044" t="s">
        <v>137</v>
      </c>
      <c r="E4044" t="s">
        <v>362</v>
      </c>
      <c r="G4044" t="str">
        <f>[1]Pyrolysis_IDL!A267</f>
        <v>Total emissions: grams/mmBtu of fuel throughput, except as noted</v>
      </c>
      <c r="O4044" s="12"/>
    </row>
    <row r="4045" spans="1:15" x14ac:dyDescent="0.35">
      <c r="A4045" t="s">
        <v>572</v>
      </c>
      <c r="B4045" t="s">
        <v>235</v>
      </c>
      <c r="C4045" t="s">
        <v>363</v>
      </c>
      <c r="D4045" t="s">
        <v>137</v>
      </c>
      <c r="E4045" t="s">
        <v>362</v>
      </c>
      <c r="G4045" t="str">
        <f>[1]Pyrolysis_IDL!A268</f>
        <v xml:space="preserve">     VOC</v>
      </c>
      <c r="H4045" s="8">
        <f t="shared" ca="1" si="42"/>
        <v>145.37623772138005</v>
      </c>
      <c r="I4045" t="s">
        <v>127</v>
      </c>
      <c r="K4045" s="7">
        <f ca="1">[1]Pyrolysis_IDL!EI268</f>
        <v>1.9668441792593947</v>
      </c>
      <c r="L4045" s="7">
        <f ca="1">[1]Pyrolysis_IDL!EJ268</f>
        <v>2.6982902663773185</v>
      </c>
      <c r="M4045" s="7">
        <f ca="1">[1]Pyrolysis_IDL!EK268</f>
        <v>0.13239471042797418</v>
      </c>
      <c r="N4045" s="4">
        <f ca="1">[1]Pyrolysis_IDL!EL268</f>
        <v>8.7901042193487405E-2</v>
      </c>
      <c r="O4045" s="12">
        <f ca="1">[1]Pyrolysis_IDL!EM268</f>
        <v>140.49080752312187</v>
      </c>
    </row>
    <row r="4046" spans="1:15" x14ac:dyDescent="0.35">
      <c r="A4046" t="s">
        <v>572</v>
      </c>
      <c r="B4046" t="s">
        <v>235</v>
      </c>
      <c r="C4046" t="s">
        <v>363</v>
      </c>
      <c r="D4046" t="s">
        <v>137</v>
      </c>
      <c r="E4046" t="s">
        <v>362</v>
      </c>
      <c r="G4046" t="str">
        <f>[1]Pyrolysis_IDL!A269</f>
        <v xml:space="preserve">     CO</v>
      </c>
      <c r="H4046" s="8">
        <f t="shared" ca="1" si="42"/>
        <v>851.66742984471637</v>
      </c>
      <c r="I4046" t="s">
        <v>127</v>
      </c>
      <c r="K4046" s="7">
        <f ca="1">[1]Pyrolysis_IDL!EI269</f>
        <v>111.76889211489521</v>
      </c>
      <c r="L4046" s="7">
        <f ca="1">[1]Pyrolysis_IDL!EJ269</f>
        <v>46.325657530168684</v>
      </c>
      <c r="M4046" s="7">
        <f ca="1">[1]Pyrolysis_IDL!EK269</f>
        <v>0.4671170500996768</v>
      </c>
      <c r="N4046" s="4">
        <f ca="1">[1]Pyrolysis_IDL!EL269</f>
        <v>4.99510952891558</v>
      </c>
      <c r="O4046" s="12">
        <f ca="1">[1]Pyrolysis_IDL!EM269</f>
        <v>688.11065362063721</v>
      </c>
    </row>
    <row r="4047" spans="1:15" x14ac:dyDescent="0.35">
      <c r="A4047" t="s">
        <v>572</v>
      </c>
      <c r="B4047" t="s">
        <v>235</v>
      </c>
      <c r="C4047" t="s">
        <v>363</v>
      </c>
      <c r="D4047" t="s">
        <v>137</v>
      </c>
      <c r="E4047" t="s">
        <v>362</v>
      </c>
      <c r="G4047" t="str">
        <f>[1]Pyrolysis_IDL!A270</f>
        <v xml:space="preserve">     NOx</v>
      </c>
      <c r="H4047" s="8">
        <f t="shared" ca="1" si="42"/>
        <v>883.24977252851568</v>
      </c>
      <c r="I4047" t="s">
        <v>127</v>
      </c>
      <c r="K4047" s="7">
        <f ca="1">[1]Pyrolysis_IDL!EI270</f>
        <v>59.509275410813203</v>
      </c>
      <c r="L4047" s="7">
        <f ca="1">[1]Pyrolysis_IDL!EJ270</f>
        <v>29.949940680749172</v>
      </c>
      <c r="M4047" s="7">
        <f ca="1">[1]Pyrolysis_IDL!EK270</f>
        <v>0.75157517224373671</v>
      </c>
      <c r="N4047" s="4">
        <f ca="1">[1]Pyrolysis_IDL!EL270</f>
        <v>2.6595535040093687</v>
      </c>
      <c r="O4047" s="12">
        <f ca="1">[1]Pyrolysis_IDL!EM270</f>
        <v>790.3794277607002</v>
      </c>
    </row>
    <row r="4048" spans="1:15" x14ac:dyDescent="0.35">
      <c r="A4048" t="s">
        <v>572</v>
      </c>
      <c r="B4048" t="s">
        <v>235</v>
      </c>
      <c r="C4048" t="s">
        <v>363</v>
      </c>
      <c r="D4048" t="s">
        <v>137</v>
      </c>
      <c r="E4048" t="s">
        <v>362</v>
      </c>
      <c r="G4048" t="str">
        <f>[1]Pyrolysis_IDL!A271</f>
        <v xml:space="preserve">     PM10</v>
      </c>
      <c r="H4048" s="8">
        <f t="shared" ca="1" si="42"/>
        <v>16.854216946024358</v>
      </c>
      <c r="I4048" t="s">
        <v>127</v>
      </c>
      <c r="K4048" s="7">
        <f ca="1">[1]Pyrolysis_IDL!EI271</f>
        <v>4.9454782334724392</v>
      </c>
      <c r="L4048" s="7">
        <f ca="1">[1]Pyrolysis_IDL!EJ271</f>
        <v>1.9007407106778262</v>
      </c>
      <c r="M4048" s="7">
        <f ca="1">[1]Pyrolysis_IDL!EK271</f>
        <v>9.5170778747647899E-2</v>
      </c>
      <c r="N4048" s="4">
        <f ca="1">[1]Pyrolysis_IDL!EL271</f>
        <v>0.22102040184552055</v>
      </c>
      <c r="O4048" s="12">
        <f ca="1">[1]Pyrolysis_IDL!EM271</f>
        <v>9.6918068212809239</v>
      </c>
    </row>
    <row r="4049" spans="1:15" x14ac:dyDescent="0.35">
      <c r="A4049" t="s">
        <v>572</v>
      </c>
      <c r="B4049" t="s">
        <v>235</v>
      </c>
      <c r="C4049" t="s">
        <v>363</v>
      </c>
      <c r="D4049" t="s">
        <v>137</v>
      </c>
      <c r="E4049" t="s">
        <v>362</v>
      </c>
      <c r="G4049" t="str">
        <f>[1]Pyrolysis_IDL!A272</f>
        <v xml:space="preserve">     PM2.5</v>
      </c>
      <c r="H4049" s="8">
        <f t="shared" ca="1" si="42"/>
        <v>14.404898373983912</v>
      </c>
      <c r="I4049" t="s">
        <v>127</v>
      </c>
      <c r="K4049" s="7">
        <f ca="1">[1]Pyrolysis_IDL!EI272</f>
        <v>4.8607892776033399</v>
      </c>
      <c r="L4049" s="7">
        <f ca="1">[1]Pyrolysis_IDL!EJ272</f>
        <v>0.46775504310456373</v>
      </c>
      <c r="M4049" s="7">
        <f ca="1">[1]Pyrolysis_IDL!EK272</f>
        <v>5.905073995699512E-2</v>
      </c>
      <c r="N4049" s="4">
        <f ca="1">[1]Pyrolysis_IDL!EL272</f>
        <v>0.21723553288555283</v>
      </c>
      <c r="O4049" s="12">
        <f ca="1">[1]Pyrolysis_IDL!EM272</f>
        <v>8.8000677804334604</v>
      </c>
    </row>
    <row r="4050" spans="1:15" x14ac:dyDescent="0.35">
      <c r="A4050" t="s">
        <v>572</v>
      </c>
      <c r="B4050" t="s">
        <v>235</v>
      </c>
      <c r="C4050" t="s">
        <v>363</v>
      </c>
      <c r="D4050" t="s">
        <v>137</v>
      </c>
      <c r="E4050" t="s">
        <v>362</v>
      </c>
      <c r="G4050" t="str">
        <f>[1]Pyrolysis_IDL!A273</f>
        <v xml:space="preserve">     SOx</v>
      </c>
      <c r="H4050" s="8">
        <f t="shared" ca="1" si="42"/>
        <v>26.35132953571032</v>
      </c>
      <c r="I4050" t="s">
        <v>127</v>
      </c>
      <c r="K4050" s="7">
        <f ca="1">[1]Pyrolysis_IDL!EI273</f>
        <v>1.0972575750512537</v>
      </c>
      <c r="L4050" s="7">
        <f ca="1">[1]Pyrolysis_IDL!EJ273</f>
        <v>0.92188333202223094</v>
      </c>
      <c r="M4050" s="7">
        <f ca="1">[1]Pyrolysis_IDL!EK273</f>
        <v>0.52238464747338564</v>
      </c>
      <c r="N4050" s="4">
        <f ca="1">[1]Pyrolysis_IDL!EL273</f>
        <v>4.9037989597133076E-2</v>
      </c>
      <c r="O4050" s="12">
        <f ca="1">[1]Pyrolysis_IDL!EM273</f>
        <v>23.760765991566316</v>
      </c>
    </row>
    <row r="4051" spans="1:15" x14ac:dyDescent="0.35">
      <c r="A4051" t="s">
        <v>572</v>
      </c>
      <c r="B4051" t="s">
        <v>235</v>
      </c>
      <c r="C4051" t="s">
        <v>363</v>
      </c>
      <c r="D4051" t="s">
        <v>137</v>
      </c>
      <c r="E4051" t="s">
        <v>362</v>
      </c>
      <c r="G4051" t="str">
        <f>[1]Pyrolysis_IDL!A274</f>
        <v xml:space="preserve">     BC</v>
      </c>
      <c r="H4051" s="8">
        <f t="shared" ca="1" si="42"/>
        <v>5.5681836899749504</v>
      </c>
      <c r="I4051" t="s">
        <v>127</v>
      </c>
      <c r="K4051" s="7">
        <f ca="1">[1]Pyrolysis_IDL!EI274</f>
        <v>3.7992980311809852</v>
      </c>
      <c r="L4051" s="7">
        <f ca="1">[1]Pyrolysis_IDL!EJ274</f>
        <v>3.781905410212668E-2</v>
      </c>
      <c r="M4051" s="7">
        <f ca="1">[1]Pyrolysis_IDL!EK274</f>
        <v>3.3611973172687818E-3</v>
      </c>
      <c r="N4051" s="4">
        <f ca="1">[1]Pyrolysis_IDL!EL274</f>
        <v>0.16979599099214113</v>
      </c>
      <c r="O4051" s="12">
        <f ca="1">[1]Pyrolysis_IDL!EM274</f>
        <v>1.5579094163824285</v>
      </c>
    </row>
    <row r="4052" spans="1:15" x14ac:dyDescent="0.35">
      <c r="A4052" t="s">
        <v>572</v>
      </c>
      <c r="B4052" t="s">
        <v>235</v>
      </c>
      <c r="C4052" t="s">
        <v>363</v>
      </c>
      <c r="D4052" t="s">
        <v>137</v>
      </c>
      <c r="E4052" t="s">
        <v>362</v>
      </c>
      <c r="G4052" t="str">
        <f>[1]Pyrolysis_IDL!A275</f>
        <v xml:space="preserve">     OC</v>
      </c>
      <c r="H4052" s="8">
        <f t="shared" ca="1" si="42"/>
        <v>4.6865380018087279</v>
      </c>
      <c r="I4052" t="s">
        <v>127</v>
      </c>
      <c r="K4052" s="7">
        <f ca="1">[1]Pyrolysis_IDL!EI275</f>
        <v>0.90295308392114859</v>
      </c>
      <c r="L4052" s="7">
        <f ca="1">[1]Pyrolysis_IDL!EJ275</f>
        <v>6.7538683005382183E-2</v>
      </c>
      <c r="M4052" s="7">
        <f ca="1">[1]Pyrolysis_IDL!EK275</f>
        <v>2.0744680231219441E-2</v>
      </c>
      <c r="N4052" s="4">
        <f ca="1">[1]Pyrolysis_IDL!EL275</f>
        <v>4.0354247665099242E-2</v>
      </c>
      <c r="O4052" s="12">
        <f ca="1">[1]Pyrolysis_IDL!EM275</f>
        <v>3.6549473069858784</v>
      </c>
    </row>
    <row r="4053" spans="1:15" x14ac:dyDescent="0.35">
      <c r="A4053" t="s">
        <v>572</v>
      </c>
      <c r="B4053" t="s">
        <v>235</v>
      </c>
      <c r="C4053" t="s">
        <v>363</v>
      </c>
      <c r="D4053" t="s">
        <v>137</v>
      </c>
      <c r="E4053" t="s">
        <v>362</v>
      </c>
      <c r="G4053" t="str">
        <f>[1]Pyrolysis_IDL!A276</f>
        <v xml:space="preserve">     CH4</v>
      </c>
      <c r="H4053" s="8">
        <f t="shared" ca="1" si="42"/>
        <v>702.437787258306</v>
      </c>
      <c r="I4053" t="s">
        <v>127</v>
      </c>
      <c r="K4053" s="7">
        <f ca="1">[1]Pyrolysis_IDL!EI276</f>
        <v>23.921499529278773</v>
      </c>
      <c r="L4053" s="7">
        <f ca="1">[1]Pyrolysis_IDL!EJ276</f>
        <v>19.56649197720612</v>
      </c>
      <c r="M4053" s="7">
        <f ca="1">[1]Pyrolysis_IDL!EK276</f>
        <v>2.3549361973840299</v>
      </c>
      <c r="N4053" s="4">
        <f ca="1">[1]Pyrolysis_IDL!EL276</f>
        <v>1.0690855745605596</v>
      </c>
      <c r="O4053" s="12">
        <f ca="1">[1]Pyrolysis_IDL!EM276</f>
        <v>655.52577397987648</v>
      </c>
    </row>
    <row r="4054" spans="1:15" x14ac:dyDescent="0.35">
      <c r="A4054" t="s">
        <v>572</v>
      </c>
      <c r="B4054" t="s">
        <v>235</v>
      </c>
      <c r="C4054" t="s">
        <v>363</v>
      </c>
      <c r="D4054" t="s">
        <v>137</v>
      </c>
      <c r="E4054" t="s">
        <v>362</v>
      </c>
      <c r="G4054" t="str">
        <f>[1]Pyrolysis_IDL!A277</f>
        <v xml:space="preserve">     N2O</v>
      </c>
      <c r="H4054" s="8">
        <f t="shared" ca="1" si="42"/>
        <v>2.2152550214133662</v>
      </c>
      <c r="I4054" t="s">
        <v>127</v>
      </c>
      <c r="K4054" s="7">
        <f ca="1">[1]Pyrolysis_IDL!EI277</f>
        <v>0.17265944637488839</v>
      </c>
      <c r="L4054" s="7">
        <f ca="1">[1]Pyrolysis_IDL!EJ277</f>
        <v>7.2369258271909043E-2</v>
      </c>
      <c r="M4054" s="7">
        <f ca="1">[1]Pyrolysis_IDL!EK277</f>
        <v>1.8934062218028378E-2</v>
      </c>
      <c r="N4054" s="4">
        <f ca="1">[1]Pyrolysis_IDL!EL277</f>
        <v>7.7163943341043125E-3</v>
      </c>
      <c r="O4054" s="12">
        <f ca="1">[1]Pyrolysis_IDL!EM277</f>
        <v>1.943575860214436</v>
      </c>
    </row>
    <row r="4055" spans="1:15" x14ac:dyDescent="0.35">
      <c r="A4055" t="s">
        <v>572</v>
      </c>
      <c r="B4055" t="s">
        <v>235</v>
      </c>
      <c r="C4055" t="s">
        <v>363</v>
      </c>
      <c r="D4055" t="s">
        <v>137</v>
      </c>
      <c r="E4055" t="s">
        <v>362</v>
      </c>
      <c r="G4055" t="str">
        <f>[1]Pyrolysis_IDL!A278</f>
        <v xml:space="preserve">     CO2</v>
      </c>
      <c r="H4055" s="8">
        <f ca="1">SUM(K4055:O4055)</f>
        <v>122237.88375117624</v>
      </c>
      <c r="I4055" t="s">
        <v>127</v>
      </c>
      <c r="K4055" s="7">
        <f ca="1">[1]Pyrolysis_IDL!EI278</f>
        <v>18666.22294425172</v>
      </c>
      <c r="L4055" s="7">
        <f ca="1">[1]Pyrolysis_IDL!EJ278</f>
        <v>15748.931246261476</v>
      </c>
      <c r="M4055" s="7">
        <f ca="1">[1]Pyrolysis_IDL!EK278</f>
        <v>1003.6616351736076</v>
      </c>
      <c r="N4055" s="4">
        <f ca="1">[1]Pyrolysis_IDL!EL278</f>
        <v>834.21984716325676</v>
      </c>
      <c r="O4055" s="12">
        <f ca="1">[1]Pyrolysis_IDL!EM278</f>
        <v>85984.848078326177</v>
      </c>
    </row>
    <row r="4056" spans="1:15" x14ac:dyDescent="0.35">
      <c r="A4056" t="s">
        <v>572</v>
      </c>
      <c r="B4056" t="s">
        <v>235</v>
      </c>
      <c r="C4056" t="s">
        <v>363</v>
      </c>
      <c r="D4056" t="s">
        <v>137</v>
      </c>
      <c r="E4056" t="s">
        <v>362</v>
      </c>
      <c r="G4056" t="str">
        <f>[1]Pyrolysis_IDL!A279</f>
        <v xml:space="preserve">     VOC from bulk terminal</v>
      </c>
      <c r="O4056" s="12"/>
    </row>
    <row r="4057" spans="1:15" x14ac:dyDescent="0.35">
      <c r="A4057" t="s">
        <v>572</v>
      </c>
      <c r="B4057" t="s">
        <v>235</v>
      </c>
      <c r="C4057" t="s">
        <v>363</v>
      </c>
      <c r="D4057" t="s">
        <v>137</v>
      </c>
      <c r="E4057" t="s">
        <v>362</v>
      </c>
      <c r="G4057" t="str">
        <f>[1]Pyrolysis_IDL!A280</f>
        <v xml:space="preserve">     VOC from ref. Station</v>
      </c>
      <c r="O4057" s="12"/>
    </row>
    <row r="4058" spans="1:15" x14ac:dyDescent="0.35">
      <c r="A4058" t="s">
        <v>572</v>
      </c>
      <c r="B4058" t="s">
        <v>235</v>
      </c>
      <c r="C4058" t="s">
        <v>363</v>
      </c>
      <c r="D4058" t="s">
        <v>137</v>
      </c>
      <c r="E4058" t="s">
        <v>362</v>
      </c>
      <c r="G4058" t="str">
        <f>[1]Pyrolysis_IDL!A281</f>
        <v>Biogenic CH4</v>
      </c>
      <c r="O4058" s="12"/>
    </row>
    <row r="4059" spans="1:15" x14ac:dyDescent="0.35">
      <c r="A4059" t="s">
        <v>572</v>
      </c>
      <c r="B4059" t="s">
        <v>235</v>
      </c>
      <c r="C4059" t="s">
        <v>363</v>
      </c>
      <c r="D4059" t="s">
        <v>137</v>
      </c>
      <c r="E4059" t="s">
        <v>362</v>
      </c>
      <c r="G4059" t="str">
        <f>[1]Pyrolysis_IDL!A282</f>
        <v>Urban emissions: grams/mmBtu of fuel throughput, except as noted</v>
      </c>
      <c r="O4059" s="12"/>
    </row>
    <row r="4060" spans="1:15" x14ac:dyDescent="0.35">
      <c r="A4060" t="s">
        <v>572</v>
      </c>
      <c r="B4060" t="s">
        <v>235</v>
      </c>
      <c r="C4060" t="s">
        <v>363</v>
      </c>
      <c r="D4060" t="s">
        <v>137</v>
      </c>
      <c r="E4060" t="s">
        <v>362</v>
      </c>
      <c r="G4060" t="str">
        <f>[1]Pyrolysis_IDL!A283</f>
        <v xml:space="preserve">     VOC</v>
      </c>
      <c r="H4060" s="8">
        <f ca="1">SUM(K4060:O4060)</f>
        <v>1.9522709642973521</v>
      </c>
      <c r="I4060" t="s">
        <v>127</v>
      </c>
      <c r="K4060" s="7">
        <f ca="1">[1]Pyrolysis_IDL!EI283</f>
        <v>0.57400792139705759</v>
      </c>
      <c r="L4060" s="7">
        <f ca="1">[1]Pyrolysis_IDL!EJ283</f>
        <v>0.55204980792502201</v>
      </c>
      <c r="M4060" s="7">
        <f ca="1">[1]Pyrolysis_IDL!EK283</f>
        <v>8.8612784222993918E-3</v>
      </c>
      <c r="N4060" s="4">
        <f ca="1">[1]Pyrolysis_IDL!EL283</f>
        <v>2.5653224109048474E-2</v>
      </c>
      <c r="O4060" s="12">
        <f ca="1">[1]Pyrolysis_IDL!EM283</f>
        <v>0.79169873244392475</v>
      </c>
    </row>
    <row r="4061" spans="1:15" x14ac:dyDescent="0.35">
      <c r="A4061" t="s">
        <v>572</v>
      </c>
      <c r="B4061" t="s">
        <v>235</v>
      </c>
      <c r="C4061" t="s">
        <v>363</v>
      </c>
      <c r="D4061" t="s">
        <v>137</v>
      </c>
      <c r="E4061" t="s">
        <v>362</v>
      </c>
      <c r="G4061" t="str">
        <f>[1]Pyrolysis_IDL!A284</f>
        <v xml:space="preserve">     CO</v>
      </c>
      <c r="H4061" s="8">
        <f t="shared" ca="1" si="42"/>
        <v>7.9484927262090928</v>
      </c>
      <c r="I4061" t="s">
        <v>127</v>
      </c>
      <c r="K4061" s="7">
        <f ca="1">[1]Pyrolysis_IDL!EI284</f>
        <v>0.37971133635366139</v>
      </c>
      <c r="L4061" s="7">
        <f ca="1">[1]Pyrolysis_IDL!EJ284</f>
        <v>2.5282086174544882</v>
      </c>
      <c r="M4061" s="7">
        <f ca="1">[1]Pyrolysis_IDL!EK284</f>
        <v>8.7227202942460877E-2</v>
      </c>
      <c r="N4061" s="4">
        <f ca="1">[1]Pyrolysis_IDL!EL284</f>
        <v>1.6969835511187584E-2</v>
      </c>
      <c r="O4061" s="12">
        <f ca="1">[1]Pyrolysis_IDL!EM284</f>
        <v>4.936375733947294</v>
      </c>
    </row>
    <row r="4062" spans="1:15" x14ac:dyDescent="0.35">
      <c r="A4062" t="s">
        <v>572</v>
      </c>
      <c r="B4062" t="s">
        <v>235</v>
      </c>
      <c r="C4062" t="s">
        <v>363</v>
      </c>
      <c r="D4062" t="s">
        <v>137</v>
      </c>
      <c r="E4062" t="s">
        <v>362</v>
      </c>
      <c r="G4062" t="str">
        <f>[1]Pyrolysis_IDL!A285</f>
        <v xml:space="preserve">     NOx</v>
      </c>
      <c r="H4062" s="8">
        <f t="shared" ca="1" si="42"/>
        <v>10.069914324695826</v>
      </c>
      <c r="I4062" t="s">
        <v>127</v>
      </c>
      <c r="K4062" s="7">
        <f ca="1">[1]Pyrolysis_IDL!EI285</f>
        <v>0.57605188211345337</v>
      </c>
      <c r="L4062" s="7">
        <f ca="1">[1]Pyrolysis_IDL!EJ285</f>
        <v>1.8173668917057459</v>
      </c>
      <c r="M4062" s="7">
        <f ca="1">[1]Pyrolysis_IDL!EK285</f>
        <v>0.17104171519513903</v>
      </c>
      <c r="N4062" s="4">
        <f ca="1">[1]Pyrolysis_IDL!EL285</f>
        <v>2.5744571598121754E-2</v>
      </c>
      <c r="O4062" s="12">
        <f ca="1">[1]Pyrolysis_IDL!EM285</f>
        <v>7.4797092640833673</v>
      </c>
    </row>
    <row r="4063" spans="1:15" x14ac:dyDescent="0.35">
      <c r="A4063" t="s">
        <v>572</v>
      </c>
      <c r="B4063" t="s">
        <v>235</v>
      </c>
      <c r="C4063" t="s">
        <v>363</v>
      </c>
      <c r="D4063" t="s">
        <v>137</v>
      </c>
      <c r="E4063" t="s">
        <v>362</v>
      </c>
      <c r="G4063" t="str">
        <f>[1]Pyrolysis_IDL!A286</f>
        <v xml:space="preserve">     PM10</v>
      </c>
      <c r="H4063" s="8">
        <f t="shared" ca="1" si="42"/>
        <v>0.78792770075530028</v>
      </c>
      <c r="I4063" t="s">
        <v>127</v>
      </c>
      <c r="K4063" s="7">
        <f ca="1">[1]Pyrolysis_IDL!EI286</f>
        <v>0.10092332071165071</v>
      </c>
      <c r="L4063" s="7">
        <f ca="1">[1]Pyrolysis_IDL!EJ286</f>
        <v>0.16857939987422563</v>
      </c>
      <c r="M4063" s="7">
        <f ca="1">[1]Pyrolysis_IDL!EK286</f>
        <v>1.9974664207044274E-2</v>
      </c>
      <c r="N4063" s="4">
        <f ca="1">[1]Pyrolysis_IDL!EL286</f>
        <v>4.5104056364658734E-3</v>
      </c>
      <c r="O4063" s="12">
        <f ca="1">[1]Pyrolysis_IDL!EM286</f>
        <v>0.49393991032591383</v>
      </c>
    </row>
    <row r="4064" spans="1:15" x14ac:dyDescent="0.35">
      <c r="A4064" t="s">
        <v>572</v>
      </c>
      <c r="B4064" t="s">
        <v>235</v>
      </c>
      <c r="C4064" t="s">
        <v>363</v>
      </c>
      <c r="D4064" t="s">
        <v>137</v>
      </c>
      <c r="E4064" t="s">
        <v>362</v>
      </c>
      <c r="G4064" t="str">
        <f>[1]Pyrolysis_IDL!A287</f>
        <v xml:space="preserve">     PM2.5</v>
      </c>
      <c r="H4064" s="8">
        <f t="shared" ca="1" si="42"/>
        <v>0.62118889019888368</v>
      </c>
      <c r="I4064" t="s">
        <v>127</v>
      </c>
      <c r="K4064" s="7">
        <f ca="1">[1]Pyrolysis_IDL!EI287</f>
        <v>8.6928505811621259E-2</v>
      </c>
      <c r="L4064" s="7">
        <f ca="1">[1]Pyrolysis_IDL!EJ287</f>
        <v>8.6650165896134321E-2</v>
      </c>
      <c r="M4064" s="7">
        <f ca="1">[1]Pyrolysis_IDL!EK287</f>
        <v>1.7208776048826979E-2</v>
      </c>
      <c r="N4064" s="4">
        <f ca="1">[1]Pyrolysis_IDL!EL287</f>
        <v>3.8849576075931725E-3</v>
      </c>
      <c r="O4064" s="12">
        <f ca="1">[1]Pyrolysis_IDL!EM287</f>
        <v>0.42651648483470794</v>
      </c>
    </row>
    <row r="4065" spans="1:17" x14ac:dyDescent="0.35">
      <c r="A4065" t="s">
        <v>572</v>
      </c>
      <c r="B4065" t="s">
        <v>235</v>
      </c>
      <c r="C4065" t="s">
        <v>363</v>
      </c>
      <c r="D4065" t="s">
        <v>137</v>
      </c>
      <c r="E4065" t="s">
        <v>362</v>
      </c>
      <c r="G4065" t="str">
        <f>[1]Pyrolysis_IDL!A288</f>
        <v xml:space="preserve">     SOx</v>
      </c>
      <c r="H4065" s="8">
        <f t="shared" ca="1" si="42"/>
        <v>4.1411864858367471</v>
      </c>
      <c r="I4065" t="s">
        <v>127</v>
      </c>
      <c r="K4065" s="7">
        <f ca="1">[1]Pyrolysis_IDL!EI288</f>
        <v>0.18685507402365373</v>
      </c>
      <c r="L4065" s="7">
        <f ca="1">[1]Pyrolysis_IDL!EJ288</f>
        <v>0.16167003759830961</v>
      </c>
      <c r="M4065" s="7">
        <f ca="1">[1]Pyrolysis_IDL!EK288</f>
        <v>0.14515055035303892</v>
      </c>
      <c r="N4065" s="4">
        <f ca="1">[1]Pyrolysis_IDL!EL288</f>
        <v>8.3508169681266054E-3</v>
      </c>
      <c r="O4065" s="12">
        <f ca="1">[1]Pyrolysis_IDL!EM288</f>
        <v>3.6391600068936181</v>
      </c>
    </row>
    <row r="4066" spans="1:17" x14ac:dyDescent="0.35">
      <c r="A4066" t="s">
        <v>572</v>
      </c>
      <c r="B4066" t="s">
        <v>235</v>
      </c>
      <c r="C4066" t="s">
        <v>363</v>
      </c>
      <c r="D4066" t="s">
        <v>137</v>
      </c>
      <c r="E4066" t="s">
        <v>362</v>
      </c>
      <c r="G4066" t="str">
        <f>[1]Pyrolysis_IDL!A289</f>
        <v xml:space="preserve">     BC</v>
      </c>
      <c r="H4066" s="8">
        <f t="shared" ca="1" si="42"/>
        <v>4.3725186218736535E-2</v>
      </c>
      <c r="I4066" t="s">
        <v>127</v>
      </c>
      <c r="K4066" s="7">
        <f ca="1">[1]Pyrolysis_IDL!EI289</f>
        <v>1.1193116970161855E-2</v>
      </c>
      <c r="L4066" s="7">
        <f ca="1">[1]Pyrolysis_IDL!EJ289</f>
        <v>9.7762265449601281E-3</v>
      </c>
      <c r="M4066" s="7">
        <f ca="1">[1]Pyrolysis_IDL!EK289</f>
        <v>8.1482390333767289E-4</v>
      </c>
      <c r="N4066" s="4">
        <f ca="1">[1]Pyrolysis_IDL!EL289</f>
        <v>5.0023619432898578E-4</v>
      </c>
      <c r="O4066" s="12">
        <f ca="1">[1]Pyrolysis_IDL!EM289</f>
        <v>2.1440782605947898E-2</v>
      </c>
    </row>
    <row r="4067" spans="1:17" x14ac:dyDescent="0.35">
      <c r="A4067" t="s">
        <v>572</v>
      </c>
      <c r="B4067" t="s">
        <v>235</v>
      </c>
      <c r="C4067" t="s">
        <v>363</v>
      </c>
      <c r="D4067" t="s">
        <v>137</v>
      </c>
      <c r="E4067" t="s">
        <v>362</v>
      </c>
      <c r="G4067" t="str">
        <f>[1]Pyrolysis_IDL!A290</f>
        <v xml:space="preserve">     OC</v>
      </c>
      <c r="H4067" s="8">
        <f t="shared" ca="1" si="42"/>
        <v>0.18589828672617489</v>
      </c>
      <c r="I4067" t="s">
        <v>127</v>
      </c>
      <c r="K4067" s="7">
        <f ca="1">[1]Pyrolysis_IDL!EI290</f>
        <v>1.5660068089758804E-2</v>
      </c>
      <c r="L4067" s="7">
        <f ca="1">[1]Pyrolysis_IDL!EJ290</f>
        <v>1.379320472622046E-2</v>
      </c>
      <c r="M4067" s="7">
        <f ca="1">[1]Pyrolysis_IDL!EK290</f>
        <v>6.0179552199146847E-3</v>
      </c>
      <c r="N4067" s="4">
        <f ca="1">[1]Pyrolysis_IDL!EL290</f>
        <v>6.9987054410639807E-4</v>
      </c>
      <c r="O4067" s="12">
        <f ca="1">[1]Pyrolysis_IDL!EM290</f>
        <v>0.14972718814617456</v>
      </c>
    </row>
    <row r="4068" spans="1:17" x14ac:dyDescent="0.35">
      <c r="A4068" t="s">
        <v>572</v>
      </c>
      <c r="B4068" t="s">
        <v>230</v>
      </c>
      <c r="C4068" t="s">
        <v>365</v>
      </c>
      <c r="D4068" t="s">
        <v>137</v>
      </c>
      <c r="E4068" t="s">
        <v>364</v>
      </c>
      <c r="G4068" t="s">
        <v>537</v>
      </c>
      <c r="O4068" s="12"/>
    </row>
    <row r="4069" spans="1:17" x14ac:dyDescent="0.35">
      <c r="A4069" t="s">
        <v>572</v>
      </c>
      <c r="B4069" t="s">
        <v>230</v>
      </c>
      <c r="C4069" t="s">
        <v>365</v>
      </c>
      <c r="D4069" t="s">
        <v>137</v>
      </c>
      <c r="E4069" t="s">
        <v>364</v>
      </c>
      <c r="G4069" t="str">
        <f>[1]Pyrolysis_IDL!A261</f>
        <v xml:space="preserve">    Total energy</v>
      </c>
      <c r="H4069" s="8">
        <f ca="1">SUM(K4069:Q4069)</f>
        <v>2683123.7352836351</v>
      </c>
      <c r="I4069" t="s">
        <v>325</v>
      </c>
      <c r="K4069" s="7">
        <f ca="1">[1]Pyrolysis_IDL!DQ261</f>
        <v>446274.06053352298</v>
      </c>
      <c r="L4069" s="7">
        <f ca="1">[1]Pyrolysis_IDL!EC261</f>
        <v>200124.92251967438</v>
      </c>
      <c r="M4069" s="7">
        <f ca="1">[1]Pyrolysis_IDL!ED261</f>
        <v>34100.337022864966</v>
      </c>
      <c r="N4069" s="4">
        <f ca="1">[1]Pyrolysis_IDL!EE261</f>
        <v>117388.3702217446</v>
      </c>
      <c r="O4069" s="12">
        <f ca="1">[1]Pyrolysis_IDL!EF261</f>
        <v>84.705786537502533</v>
      </c>
      <c r="P4069" s="12">
        <f ca="1">[1]Pyrolysis_IDL!EG261</f>
        <v>13534.286447581722</v>
      </c>
      <c r="Q4069" s="12">
        <f ca="1">[1]Pyrolysis_IDL!EH261</f>
        <v>1871617.0527517088</v>
      </c>
    </row>
    <row r="4070" spans="1:17" x14ac:dyDescent="0.35">
      <c r="A4070" t="s">
        <v>572</v>
      </c>
      <c r="B4070" t="s">
        <v>230</v>
      </c>
      <c r="C4070" t="s">
        <v>365</v>
      </c>
      <c r="D4070" t="s">
        <v>137</v>
      </c>
      <c r="E4070" t="s">
        <v>364</v>
      </c>
      <c r="G4070" t="str">
        <f>[1]Pyrolysis_IDL!A262</f>
        <v xml:space="preserve">    Fossil fuels</v>
      </c>
      <c r="H4070" s="8">
        <f t="shared" ref="H4070:H4098" ca="1" si="43">SUM(K4070:Q4070)</f>
        <v>2433686.2380416496</v>
      </c>
      <c r="I4070" t="s">
        <v>325</v>
      </c>
      <c r="K4070" s="7">
        <f ca="1">[1]Pyrolysis_IDL!DQ262</f>
        <v>436743.40200905933</v>
      </c>
      <c r="L4070" s="7">
        <f ca="1">[1]Pyrolysis_IDL!EC262</f>
        <v>198729.8964940414</v>
      </c>
      <c r="M4070" s="7">
        <f ca="1">[1]Pyrolysis_IDL!ED262</f>
        <v>33862.631208762396</v>
      </c>
      <c r="N4070" s="4">
        <f ca="1">[1]Pyrolysis_IDL!EE262</f>
        <v>116570.08217693662</v>
      </c>
      <c r="O4070" s="12">
        <f ca="1">[1]Pyrolysis_IDL!EF262</f>
        <v>56.190917893833372</v>
      </c>
      <c r="P4070" s="12">
        <f ca="1">[1]Pyrolysis_IDL!EG262</f>
        <v>13439.941967169036</v>
      </c>
      <c r="Q4070" s="12">
        <f ca="1">[1]Pyrolysis_IDL!EH262</f>
        <v>1634284.0932677868</v>
      </c>
    </row>
    <row r="4071" spans="1:17" x14ac:dyDescent="0.35">
      <c r="A4071" t="s">
        <v>572</v>
      </c>
      <c r="B4071" t="s">
        <v>230</v>
      </c>
      <c r="C4071" t="s">
        <v>365</v>
      </c>
      <c r="D4071" t="s">
        <v>137</v>
      </c>
      <c r="E4071" t="s">
        <v>364</v>
      </c>
      <c r="G4071" t="str">
        <f>[1]Pyrolysis_IDL!A263</f>
        <v xml:space="preserve">    Coal</v>
      </c>
      <c r="H4071" s="8">
        <f t="shared" ca="1" si="43"/>
        <v>135164.01110241425</v>
      </c>
      <c r="I4071" t="s">
        <v>325</v>
      </c>
      <c r="K4071" s="7">
        <f ca="1">[1]Pyrolysis_IDL!DQ263</f>
        <v>5173.7203283803465</v>
      </c>
      <c r="L4071" s="7">
        <f ca="1">[1]Pyrolysis_IDL!EC263</f>
        <v>696.63886900827413</v>
      </c>
      <c r="M4071" s="7">
        <f ca="1">[1]Pyrolysis_IDL!ED263</f>
        <v>118.70395709497001</v>
      </c>
      <c r="N4071" s="4">
        <f ca="1">[1]Pyrolysis_IDL!EE263</f>
        <v>408.63127108999203</v>
      </c>
      <c r="O4071" s="12">
        <f ca="1">[1]Pyrolysis_IDL!EF263</f>
        <v>15.463400554929683</v>
      </c>
      <c r="P4071" s="12">
        <f ca="1">[1]Pyrolysis_IDL!EG263</f>
        <v>47.113122568481806</v>
      </c>
      <c r="Q4071" s="12">
        <f ca="1">[1]Pyrolysis_IDL!EH263</f>
        <v>128703.74015371726</v>
      </c>
    </row>
    <row r="4072" spans="1:17" x14ac:dyDescent="0.35">
      <c r="A4072" t="s">
        <v>572</v>
      </c>
      <c r="B4072" t="s">
        <v>230</v>
      </c>
      <c r="C4072" t="s">
        <v>365</v>
      </c>
      <c r="D4072" t="s">
        <v>137</v>
      </c>
      <c r="E4072" t="s">
        <v>364</v>
      </c>
      <c r="G4072" t="str">
        <f>[1]Pyrolysis_IDL!A264</f>
        <v xml:space="preserve">    Natural gas</v>
      </c>
      <c r="H4072" s="8">
        <f t="shared" ca="1" si="43"/>
        <v>1759094.0309917931</v>
      </c>
      <c r="I4072" t="s">
        <v>325</v>
      </c>
      <c r="K4072" s="7">
        <f ca="1">[1]Pyrolysis_IDL!DQ264</f>
        <v>219346.57410372637</v>
      </c>
      <c r="L4072" s="7">
        <f ca="1">[1]Pyrolysis_IDL!EC264</f>
        <v>21008.347457628493</v>
      </c>
      <c r="M4072" s="7">
        <f ca="1">[1]Pyrolysis_IDL!ED264</f>
        <v>3579.7227030938702</v>
      </c>
      <c r="N4072" s="4">
        <f ca="1">[1]Pyrolysis_IDL!EE264</f>
        <v>12322.981256173602</v>
      </c>
      <c r="O4072" s="12">
        <f ca="1">[1]Pyrolysis_IDL!EF264</f>
        <v>40.276769313996439</v>
      </c>
      <c r="P4072" s="12">
        <f ca="1">[1]Pyrolysis_IDL!EG264</f>
        <v>1420.7775258672064</v>
      </c>
      <c r="Q4072" s="12">
        <f ca="1">[1]Pyrolysis_IDL!EH264</f>
        <v>1501375.3511759895</v>
      </c>
    </row>
    <row r="4073" spans="1:17" x14ac:dyDescent="0.35">
      <c r="A4073" t="s">
        <v>572</v>
      </c>
      <c r="B4073" t="s">
        <v>230</v>
      </c>
      <c r="C4073" t="s">
        <v>365</v>
      </c>
      <c r="D4073" t="s">
        <v>137</v>
      </c>
      <c r="E4073" t="s">
        <v>364</v>
      </c>
      <c r="G4073" t="str">
        <f>[1]Pyrolysis_IDL!A265</f>
        <v xml:space="preserve">    Petroleum</v>
      </c>
      <c r="H4073" s="8">
        <f t="shared" ca="1" si="43"/>
        <v>539428.19594744197</v>
      </c>
      <c r="I4073" t="s">
        <v>325</v>
      </c>
      <c r="K4073" s="7">
        <f ca="1">[1]Pyrolysis_IDL!DQ265</f>
        <v>212223.10757695258</v>
      </c>
      <c r="L4073" s="7">
        <f ca="1">[1]Pyrolysis_IDL!EC265</f>
        <v>177024.91016740463</v>
      </c>
      <c r="M4073" s="7">
        <f ca="1">[1]Pyrolysis_IDL!ED265</f>
        <v>30164.204548573554</v>
      </c>
      <c r="N4073" s="4">
        <f ca="1">[1]Pyrolysis_IDL!EE265</f>
        <v>103838.46964967302</v>
      </c>
      <c r="O4073" s="12">
        <f ca="1">[1]Pyrolysis_IDL!EF265</f>
        <v>0.4507480249072468</v>
      </c>
      <c r="P4073" s="12">
        <f ca="1">[1]Pyrolysis_IDL!EG265</f>
        <v>11972.051318733347</v>
      </c>
      <c r="Q4073" s="12">
        <f ca="1">[1]Pyrolysis_IDL!EH265</f>
        <v>4205.0019380799176</v>
      </c>
    </row>
    <row r="4074" spans="1:17" x14ac:dyDescent="0.35">
      <c r="A4074" t="s">
        <v>572</v>
      </c>
      <c r="B4074" t="s">
        <v>230</v>
      </c>
      <c r="C4074" t="s">
        <v>365</v>
      </c>
      <c r="D4074" t="s">
        <v>137</v>
      </c>
      <c r="E4074" t="s">
        <v>364</v>
      </c>
      <c r="G4074" t="str">
        <f>[1]Pyrolysis_IDL!A266</f>
        <v>Water consumption: gallons/mmBtu of fuel throughput</v>
      </c>
      <c r="H4074" s="8">
        <f t="shared" ca="1" si="43"/>
        <v>112.86637568417817</v>
      </c>
      <c r="I4074" t="s">
        <v>182</v>
      </c>
      <c r="K4074" s="7">
        <f ca="1">[1]Pyrolysis_IDL!DQ266</f>
        <v>45.591746863523547</v>
      </c>
      <c r="L4074" s="7">
        <f ca="1">[1]Pyrolysis_IDL!EC266</f>
        <v>3.8427066642593659</v>
      </c>
      <c r="M4074" s="7">
        <f ca="1">[1]Pyrolysis_IDL!ED266</f>
        <v>0.65477897845717448</v>
      </c>
      <c r="N4074" s="4">
        <f ca="1">[1]Pyrolysis_IDL!EE266</f>
        <v>2.2540374625918811</v>
      </c>
      <c r="O4074" s="12">
        <f ca="1">[1]Pyrolysis_IDL!EF266</f>
        <v>6.8347322805301786E-3</v>
      </c>
      <c r="P4074" s="12">
        <f ca="1">[1]Pyrolysis_IDL!EG266</f>
        <v>0.25987913985577954</v>
      </c>
      <c r="Q4074" s="12">
        <f ca="1">[1]Pyrolysis_IDL!EH266</f>
        <v>60.25639184320989</v>
      </c>
    </row>
    <row r="4075" spans="1:17" x14ac:dyDescent="0.35">
      <c r="A4075" t="s">
        <v>572</v>
      </c>
      <c r="B4075" t="s">
        <v>230</v>
      </c>
      <c r="C4075" t="s">
        <v>365</v>
      </c>
      <c r="D4075" t="s">
        <v>137</v>
      </c>
      <c r="E4075" t="s">
        <v>364</v>
      </c>
      <c r="G4075" t="str">
        <f>[1]Pyrolysis_IDL!A267</f>
        <v>Total emissions: grams/mmBtu of fuel throughput, except as noted</v>
      </c>
      <c r="O4075" s="12"/>
      <c r="P4075" s="12"/>
      <c r="Q4075" s="12"/>
    </row>
    <row r="4076" spans="1:17" x14ac:dyDescent="0.35">
      <c r="A4076" t="s">
        <v>572</v>
      </c>
      <c r="B4076" t="s">
        <v>230</v>
      </c>
      <c r="C4076" t="s">
        <v>365</v>
      </c>
      <c r="D4076" t="s">
        <v>137</v>
      </c>
      <c r="E4076" t="s">
        <v>364</v>
      </c>
      <c r="G4076" t="str">
        <f>[1]Pyrolysis_IDL!A268</f>
        <v xml:space="preserve">     VOC</v>
      </c>
      <c r="H4076" s="8">
        <f t="shared" ca="1" si="43"/>
        <v>195.51900929942386</v>
      </c>
      <c r="I4076" t="s">
        <v>127</v>
      </c>
      <c r="K4076" s="7">
        <f ca="1">[1]Pyrolysis_IDL!DQ268</f>
        <v>32.620245828982249</v>
      </c>
      <c r="L4076" s="7">
        <f ca="1">[1]Pyrolysis_IDL!EC268</f>
        <v>8.2860188473131107</v>
      </c>
      <c r="M4076" s="7">
        <f ca="1">[1]Pyrolysis_IDL!ED268</f>
        <v>0.27331834739439209</v>
      </c>
      <c r="N4076" s="4">
        <f ca="1">[1]Pyrolysis_IDL!EE268</f>
        <v>1.5369993522895686</v>
      </c>
      <c r="O4076" s="12">
        <f ca="1">[1]Pyrolysis_IDL!EF268</f>
        <v>5.259547100170376E-4</v>
      </c>
      <c r="P4076" s="12">
        <f ca="1">[1]Pyrolysis_IDL!EG268</f>
        <v>0.10847895147003934</v>
      </c>
      <c r="Q4076" s="12">
        <f ca="1">[1]Pyrolysis_IDL!EH268</f>
        <v>152.69342201726448</v>
      </c>
    </row>
    <row r="4077" spans="1:17" x14ac:dyDescent="0.35">
      <c r="A4077" t="s">
        <v>572</v>
      </c>
      <c r="B4077" t="s">
        <v>230</v>
      </c>
      <c r="C4077" t="s">
        <v>365</v>
      </c>
      <c r="D4077" t="s">
        <v>137</v>
      </c>
      <c r="E4077" t="s">
        <v>364</v>
      </c>
      <c r="G4077" t="str">
        <f>[1]Pyrolysis_IDL!A269</f>
        <v xml:space="preserve">     CO</v>
      </c>
      <c r="H4077" s="8">
        <f t="shared" ca="1" si="43"/>
        <v>896.3689430270565</v>
      </c>
      <c r="I4077" t="s">
        <v>127</v>
      </c>
      <c r="K4077" s="7">
        <f ca="1">[1]Pyrolysis_IDL!DQ269</f>
        <v>65.684001105141633</v>
      </c>
      <c r="L4077" s="7">
        <f ca="1">[1]Pyrolysis_IDL!EC269</f>
        <v>35.951984894401633</v>
      </c>
      <c r="M4077" s="7">
        <f ca="1">[1]Pyrolysis_IDL!ED269</f>
        <v>15.53172803676199</v>
      </c>
      <c r="N4077" s="4">
        <f ca="1">[1]Pyrolysis_IDL!EE269</f>
        <v>26.38800817891731</v>
      </c>
      <c r="O4077" s="12">
        <f ca="1">[1]Pyrolysis_IDL!EF269</f>
        <v>1.8556814833085536E-3</v>
      </c>
      <c r="P4077" s="12">
        <f ca="1">[1]Pyrolysis_IDL!EG269</f>
        <v>6.1644803139195439</v>
      </c>
      <c r="Q4077" s="12">
        <f ca="1">[1]Pyrolysis_IDL!EH269</f>
        <v>746.64688481643111</v>
      </c>
    </row>
    <row r="4078" spans="1:17" x14ac:dyDescent="0.35">
      <c r="A4078" t="s">
        <v>572</v>
      </c>
      <c r="B4078" t="s">
        <v>230</v>
      </c>
      <c r="C4078" t="s">
        <v>365</v>
      </c>
      <c r="D4078" t="s">
        <v>137</v>
      </c>
      <c r="E4078" t="s">
        <v>364</v>
      </c>
      <c r="G4078" t="str">
        <f>[1]Pyrolysis_IDL!A270</f>
        <v xml:space="preserve">     NOx</v>
      </c>
      <c r="H4078" s="8">
        <f t="shared" ca="1" si="43"/>
        <v>1125.8859318970685</v>
      </c>
      <c r="I4078" t="s">
        <v>127</v>
      </c>
      <c r="K4078" s="7">
        <f ca="1">[1]Pyrolysis_IDL!DQ270</f>
        <v>161.49256212269108</v>
      </c>
      <c r="L4078" s="7">
        <f ca="1">[1]Pyrolysis_IDL!EC270</f>
        <v>76.703348996430421</v>
      </c>
      <c r="M4078" s="7">
        <f ca="1">[1]Pyrolysis_IDL!ED270</f>
        <v>8.2695807738291158</v>
      </c>
      <c r="N4078" s="4">
        <f ca="1">[1]Pyrolysis_IDL!EE270</f>
        <v>17.060076894257087</v>
      </c>
      <c r="O4078" s="12">
        <f ca="1">[1]Pyrolysis_IDL!EF270</f>
        <v>2.985727303573122E-3</v>
      </c>
      <c r="P4078" s="12">
        <f ca="1">[1]Pyrolysis_IDL!EG270</f>
        <v>3.2821633088075117</v>
      </c>
      <c r="Q4078" s="12">
        <f ca="1">[1]Pyrolysis_IDL!EH270</f>
        <v>859.07521407374986</v>
      </c>
    </row>
    <row r="4079" spans="1:17" x14ac:dyDescent="0.35">
      <c r="A4079" t="s">
        <v>572</v>
      </c>
      <c r="B4079" t="s">
        <v>230</v>
      </c>
      <c r="C4079" t="s">
        <v>365</v>
      </c>
      <c r="D4079" t="s">
        <v>137</v>
      </c>
      <c r="E4079" t="s">
        <v>364</v>
      </c>
      <c r="G4079" t="str">
        <f>[1]Pyrolysis_IDL!A271</f>
        <v xml:space="preserve">     PM10</v>
      </c>
      <c r="H4079" s="8">
        <f t="shared" ca="1" si="43"/>
        <v>30.892834641403724</v>
      </c>
      <c r="I4079" t="s">
        <v>127</v>
      </c>
      <c r="K4079" s="7">
        <f ca="1">[1]Pyrolysis_IDL!DQ271</f>
        <v>12.464666699063679</v>
      </c>
      <c r="L4079" s="7">
        <f ca="1">[1]Pyrolysis_IDL!EC271</f>
        <v>5.2674200064484324</v>
      </c>
      <c r="M4079" s="7">
        <f ca="1">[1]Pyrolysis_IDL!ED271</f>
        <v>0.68723793786073928</v>
      </c>
      <c r="N4079" s="4">
        <f ca="1">[1]Pyrolysis_IDL!EE271</f>
        <v>1.0826993958305713</v>
      </c>
      <c r="O4079" s="12">
        <f ca="1">[1]Pyrolysis_IDL!EF271</f>
        <v>3.7807793964356439E-4</v>
      </c>
      <c r="P4079" s="12">
        <f ca="1">[1]Pyrolysis_IDL!EG271</f>
        <v>0.27276197013583536</v>
      </c>
      <c r="Q4079" s="12">
        <f ca="1">[1]Pyrolysis_IDL!EH271</f>
        <v>11.117670554124825</v>
      </c>
    </row>
    <row r="4080" spans="1:17" x14ac:dyDescent="0.35">
      <c r="A4080" t="s">
        <v>572</v>
      </c>
      <c r="B4080" t="s">
        <v>230</v>
      </c>
      <c r="C4080" t="s">
        <v>365</v>
      </c>
      <c r="D4080" t="s">
        <v>137</v>
      </c>
      <c r="E4080" t="s">
        <v>364</v>
      </c>
      <c r="G4080" t="str">
        <f>[1]Pyrolysis_IDL!A272</f>
        <v xml:space="preserve">     PM2.5</v>
      </c>
      <c r="H4080" s="8">
        <f t="shared" ca="1" si="43"/>
        <v>27.100994576533399</v>
      </c>
      <c r="I4080" t="s">
        <v>127</v>
      </c>
      <c r="K4080" s="7">
        <f ca="1">[1]Pyrolysis_IDL!DQ272</f>
        <v>10.894451643813385</v>
      </c>
      <c r="L4080" s="7">
        <f ca="1">[1]Pyrolysis_IDL!EC272</f>
        <v>5.0873225848993808</v>
      </c>
      <c r="M4080" s="7">
        <f ca="1">[1]Pyrolysis_IDL!ED272</f>
        <v>0.67546931597152859</v>
      </c>
      <c r="N4080" s="4">
        <f ca="1">[1]Pyrolysis_IDL!EE272</f>
        <v>0.26644249776994161</v>
      </c>
      <c r="O4080" s="12">
        <f ca="1">[1]Pyrolysis_IDL!EF272</f>
        <v>2.3458652320758051E-4</v>
      </c>
      <c r="P4080" s="12">
        <f ca="1">[1]Pyrolysis_IDL!EG272</f>
        <v>0.26809105149843138</v>
      </c>
      <c r="Q4080" s="12">
        <f ca="1">[1]Pyrolysis_IDL!EH272</f>
        <v>9.9089828960575268</v>
      </c>
    </row>
    <row r="4081" spans="1:17" x14ac:dyDescent="0.35">
      <c r="A4081" t="s">
        <v>572</v>
      </c>
      <c r="B4081" t="s">
        <v>230</v>
      </c>
      <c r="C4081" t="s">
        <v>365</v>
      </c>
      <c r="D4081" t="s">
        <v>137</v>
      </c>
      <c r="E4081" t="s">
        <v>364</v>
      </c>
      <c r="G4081" t="str">
        <f>[1]Pyrolysis_IDL!A273</f>
        <v xml:space="preserve">     SOx</v>
      </c>
      <c r="H4081" s="8">
        <f t="shared" ca="1" si="43"/>
        <v>77.495652821171817</v>
      </c>
      <c r="I4081" t="s">
        <v>127</v>
      </c>
      <c r="K4081" s="7">
        <f ca="1">[1]Pyrolysis_IDL!DQ273</f>
        <v>46.641869372143653</v>
      </c>
      <c r="L4081" s="7">
        <f ca="1">[1]Pyrolysis_IDL!EC273</f>
        <v>0.89484934495840118</v>
      </c>
      <c r="M4081" s="7">
        <f ca="1">[1]Pyrolysis_IDL!ED273</f>
        <v>0.15247808150817158</v>
      </c>
      <c r="N4081" s="4">
        <f ca="1">[1]Pyrolysis_IDL!EE273</f>
        <v>0.52512292760373458</v>
      </c>
      <c r="O4081" s="12">
        <f ca="1">[1]Pyrolysis_IDL!EF273</f>
        <v>2.075238994753403E-3</v>
      </c>
      <c r="P4081" s="12">
        <f ca="1">[1]Pyrolysis_IDL!EG273</f>
        <v>6.0517936544895949E-2</v>
      </c>
      <c r="Q4081" s="12">
        <f ca="1">[1]Pyrolysis_IDL!EH273</f>
        <v>29.218739919418205</v>
      </c>
    </row>
    <row r="4082" spans="1:17" x14ac:dyDescent="0.35">
      <c r="A4082" t="s">
        <v>572</v>
      </c>
      <c r="B4082" t="s">
        <v>230</v>
      </c>
      <c r="C4082" t="s">
        <v>365</v>
      </c>
      <c r="D4082" t="s">
        <v>137</v>
      </c>
      <c r="E4082" t="s">
        <v>364</v>
      </c>
      <c r="G4082" t="str">
        <f>[1]Pyrolysis_IDL!A274</f>
        <v xml:space="preserve">     BC</v>
      </c>
      <c r="H4082" s="8">
        <f t="shared" ca="1" si="43"/>
        <v>8.4090853160516268</v>
      </c>
      <c r="I4082" t="s">
        <v>127</v>
      </c>
      <c r="K4082" s="7">
        <f ca="1">[1]Pyrolysis_IDL!DQ274</f>
        <v>3.1568753678533326</v>
      </c>
      <c r="L4082" s="7">
        <f ca="1">[1]Pyrolysis_IDL!EC274</f>
        <v>2.7870711162162203</v>
      </c>
      <c r="M4082" s="7">
        <f ca="1">[1]Pyrolysis_IDL!ED274</f>
        <v>0.52796142678275892</v>
      </c>
      <c r="N4082" s="4">
        <f ca="1">[1]Pyrolysis_IDL!EE274</f>
        <v>2.1542479096296193E-2</v>
      </c>
      <c r="O4082" s="12">
        <f ca="1">[1]Pyrolysis_IDL!EF274</f>
        <v>1.3352780897359885E-5</v>
      </c>
      <c r="P4082" s="12">
        <f ca="1">[1]Pyrolysis_IDL!EG274</f>
        <v>0.20954576427090874</v>
      </c>
      <c r="Q4082" s="12">
        <f ca="1">[1]Pyrolysis_IDL!EH274</f>
        <v>1.7060758090512136</v>
      </c>
    </row>
    <row r="4083" spans="1:17" x14ac:dyDescent="0.35">
      <c r="A4083" t="s">
        <v>572</v>
      </c>
      <c r="B4083" t="s">
        <v>230</v>
      </c>
      <c r="C4083" t="s">
        <v>365</v>
      </c>
      <c r="D4083" t="s">
        <v>137</v>
      </c>
      <c r="E4083" t="s">
        <v>364</v>
      </c>
      <c r="G4083" t="str">
        <f>[1]Pyrolysis_IDL!A275</f>
        <v xml:space="preserve">     OC</v>
      </c>
      <c r="H4083" s="8">
        <f t="shared" ca="1" si="43"/>
        <v>8.5991397694568583</v>
      </c>
      <c r="I4083" t="s">
        <v>127</v>
      </c>
      <c r="K4083" s="7">
        <f ca="1">[1]Pyrolysis_IDL!DQ275</f>
        <v>2.5328876391834698</v>
      </c>
      <c r="L4083" s="7">
        <f ca="1">[1]Pyrolysis_IDL!EC275</f>
        <v>1.7625720880763183</v>
      </c>
      <c r="M4083" s="7">
        <f ca="1">[1]Pyrolysis_IDL!ED275</f>
        <v>0.1254769682695083</v>
      </c>
      <c r="N4083" s="4">
        <f ca="1">[1]Pyrolysis_IDL!EE275</f>
        <v>3.847136585980885E-2</v>
      </c>
      <c r="O4083" s="12">
        <f ca="1">[1]Pyrolysis_IDL!EF275</f>
        <v>8.2410862489426306E-5</v>
      </c>
      <c r="P4083" s="12">
        <f ca="1">[1]Pyrolysis_IDL!EG275</f>
        <v>4.9801303429785559E-2</v>
      </c>
      <c r="Q4083" s="12">
        <f ca="1">[1]Pyrolysis_IDL!EH275</f>
        <v>4.0898479937754786</v>
      </c>
    </row>
    <row r="4084" spans="1:17" x14ac:dyDescent="0.35">
      <c r="A4084" t="s">
        <v>572</v>
      </c>
      <c r="B4084" t="s">
        <v>230</v>
      </c>
      <c r="C4084" t="s">
        <v>365</v>
      </c>
      <c r="D4084" t="s">
        <v>137</v>
      </c>
      <c r="E4084" t="s">
        <v>364</v>
      </c>
      <c r="G4084" t="str">
        <f>[1]Pyrolysis_IDL!A276</f>
        <v xml:space="preserve">     CH4</v>
      </c>
      <c r="H4084" s="8">
        <f t="shared" ca="1" si="43"/>
        <v>881.79011063145754</v>
      </c>
      <c r="I4084" t="s">
        <v>127</v>
      </c>
      <c r="K4084" s="7">
        <f ca="1">[1]Pyrolysis_IDL!DQ276</f>
        <v>122.8352335718902</v>
      </c>
      <c r="L4084" s="7">
        <f ca="1">[1]Pyrolysis_IDL!EC276</f>
        <v>18.900878356219764</v>
      </c>
      <c r="M4084" s="7">
        <f ca="1">[1]Pyrolysis_IDL!ED276</f>
        <v>3.3242006598611811</v>
      </c>
      <c r="N4084" s="4">
        <f ca="1">[1]Pyrolysis_IDL!EE276</f>
        <v>11.145459726955657</v>
      </c>
      <c r="O4084" s="12">
        <f ca="1">[1]Pyrolysis_IDL!EF276</f>
        <v>9.35528149727375E-3</v>
      </c>
      <c r="P4084" s="12">
        <f ca="1">[1]Pyrolysis_IDL!EG276</f>
        <v>1.319361855855977</v>
      </c>
      <c r="Q4084" s="12">
        <f ca="1">[1]Pyrolysis_IDL!EH276</f>
        <v>724.25562117917752</v>
      </c>
    </row>
    <row r="4085" spans="1:17" x14ac:dyDescent="0.35">
      <c r="A4085" t="s">
        <v>572</v>
      </c>
      <c r="B4085" t="s">
        <v>230</v>
      </c>
      <c r="C4085" t="s">
        <v>365</v>
      </c>
      <c r="D4085" t="s">
        <v>137</v>
      </c>
      <c r="E4085" t="s">
        <v>364</v>
      </c>
      <c r="G4085" t="str">
        <f>[1]Pyrolysis_IDL!A277</f>
        <v xml:space="preserve">     N2O</v>
      </c>
      <c r="H4085" s="8">
        <f t="shared" ca="1" si="43"/>
        <v>83.818045738614828</v>
      </c>
      <c r="I4085" t="s">
        <v>127</v>
      </c>
      <c r="K4085" s="7">
        <f ca="1">[1]Pyrolysis_IDL!DQ277</f>
        <v>81.319763754845908</v>
      </c>
      <c r="L4085" s="7">
        <f ca="1">[1]Pyrolysis_IDL!EC277</f>
        <v>0.19497904446303671</v>
      </c>
      <c r="M4085" s="7">
        <f ca="1">[1]Pyrolysis_IDL!ED277</f>
        <v>2.3993255308605431E-2</v>
      </c>
      <c r="N4085" s="4">
        <f ca="1">[1]Pyrolysis_IDL!EE277</f>
        <v>4.1222956801804128E-2</v>
      </c>
      <c r="O4085" s="12">
        <f ca="1">[1]Pyrolysis_IDL!EF277</f>
        <v>7.5217953731960454E-5</v>
      </c>
      <c r="P4085" s="12">
        <f ca="1">[1]Pyrolysis_IDL!EG277</f>
        <v>9.522826414850024E-3</v>
      </c>
      <c r="Q4085" s="12">
        <f ca="1">[1]Pyrolysis_IDL!EH277</f>
        <v>2.2284886828268791</v>
      </c>
    </row>
    <row r="4086" spans="1:17" x14ac:dyDescent="0.35">
      <c r="A4086" t="s">
        <v>572</v>
      </c>
      <c r="B4086" t="s">
        <v>230</v>
      </c>
      <c r="C4086" t="s">
        <v>365</v>
      </c>
      <c r="D4086" t="s">
        <v>137</v>
      </c>
      <c r="E4086" t="s">
        <v>364</v>
      </c>
      <c r="G4086" t="str">
        <f>[1]Pyrolysis_IDL!A278</f>
        <v xml:space="preserve">     CO2</v>
      </c>
      <c r="H4086" s="8">
        <f t="shared" ca="1" si="43"/>
        <v>162493.63565636374</v>
      </c>
      <c r="I4086" t="s">
        <v>127</v>
      </c>
      <c r="K4086" s="7">
        <f ca="1">[1]Pyrolysis_IDL!DQ278</f>
        <v>34888.331905366715</v>
      </c>
      <c r="L4086" s="7">
        <f ca="1">[1]Pyrolysis_IDL!EC278</f>
        <v>15290.501428448755</v>
      </c>
      <c r="M4086" s="7">
        <f ca="1">[1]Pyrolysis_IDL!ED278</f>
        <v>2593.9122483710071</v>
      </c>
      <c r="N4086" s="4">
        <f ca="1">[1]Pyrolysis_IDL!EE278</f>
        <v>8970.9018434312366</v>
      </c>
      <c r="O4086" s="12">
        <f ca="1">[1]Pyrolysis_IDL!EF278</f>
        <v>3.9871726187289029</v>
      </c>
      <c r="P4086" s="12">
        <f ca="1">[1]Pyrolysis_IDL!EG278</f>
        <v>1029.5133260942309</v>
      </c>
      <c r="Q4086" s="12">
        <f ca="1">[1]Pyrolysis_IDL!EH278</f>
        <v>99716.487732033056</v>
      </c>
    </row>
    <row r="4087" spans="1:17" x14ac:dyDescent="0.35">
      <c r="A4087" t="s">
        <v>572</v>
      </c>
      <c r="B4087" t="s">
        <v>230</v>
      </c>
      <c r="C4087" t="s">
        <v>365</v>
      </c>
      <c r="D4087" t="s">
        <v>137</v>
      </c>
      <c r="E4087" t="s">
        <v>364</v>
      </c>
      <c r="G4087" t="str">
        <f>[1]Pyrolysis_IDL!A279</f>
        <v xml:space="preserve">     VOC from bulk terminal</v>
      </c>
      <c r="O4087" s="12"/>
      <c r="P4087" s="12"/>
      <c r="Q4087" s="12"/>
    </row>
    <row r="4088" spans="1:17" x14ac:dyDescent="0.35">
      <c r="A4088" t="s">
        <v>572</v>
      </c>
      <c r="B4088" t="s">
        <v>230</v>
      </c>
      <c r="C4088" t="s">
        <v>365</v>
      </c>
      <c r="D4088" t="s">
        <v>137</v>
      </c>
      <c r="E4088" t="s">
        <v>364</v>
      </c>
      <c r="G4088" t="str">
        <f>[1]Pyrolysis_IDL!A280</f>
        <v xml:space="preserve">     VOC from ref. Station</v>
      </c>
      <c r="O4088" s="12"/>
      <c r="P4088" s="12"/>
      <c r="Q4088" s="12"/>
    </row>
    <row r="4089" spans="1:17" x14ac:dyDescent="0.35">
      <c r="A4089" t="s">
        <v>572</v>
      </c>
      <c r="B4089" t="s">
        <v>230</v>
      </c>
      <c r="C4089" t="s">
        <v>365</v>
      </c>
      <c r="D4089" t="s">
        <v>137</v>
      </c>
      <c r="E4089" t="s">
        <v>364</v>
      </c>
      <c r="G4089" t="str">
        <f>[1]Pyrolysis_IDL!A281</f>
        <v>Biogenic CH4</v>
      </c>
      <c r="O4089" s="12"/>
      <c r="P4089" s="12"/>
      <c r="Q4089" s="12"/>
    </row>
    <row r="4090" spans="1:17" x14ac:dyDescent="0.35">
      <c r="A4090" t="s">
        <v>572</v>
      </c>
      <c r="B4090" t="s">
        <v>230</v>
      </c>
      <c r="C4090" t="s">
        <v>365</v>
      </c>
      <c r="D4090" t="s">
        <v>137</v>
      </c>
      <c r="E4090" t="s">
        <v>364</v>
      </c>
      <c r="G4090" t="str">
        <f>[1]Pyrolysis_IDL!A282</f>
        <v>Urban emissions: grams/mmBtu of fuel throughput, except as noted</v>
      </c>
      <c r="O4090" s="12"/>
      <c r="P4090" s="12"/>
      <c r="Q4090" s="12"/>
    </row>
    <row r="4091" spans="1:17" x14ac:dyDescent="0.35">
      <c r="A4091" t="s">
        <v>572</v>
      </c>
      <c r="B4091" t="s">
        <v>230</v>
      </c>
      <c r="C4091" t="s">
        <v>365</v>
      </c>
      <c r="D4091" t="s">
        <v>137</v>
      </c>
      <c r="E4091" t="s">
        <v>364</v>
      </c>
      <c r="G4091" t="str">
        <f>[1]Pyrolysis_IDL!A283</f>
        <v xml:space="preserve">     VOC</v>
      </c>
      <c r="H4091" s="8">
        <f ca="1">SUM(K4091:Q4091)</f>
        <v>2.5062625725217504</v>
      </c>
      <c r="I4091" t="s">
        <v>127</v>
      </c>
      <c r="K4091" s="7">
        <f ca="1">[1]Pyrolysis_IDL!DQ283</f>
        <v>0.69666912553864746</v>
      </c>
      <c r="L4091" s="7">
        <f ca="1">[1]Pyrolysis_IDL!EC283</f>
        <v>0.46812218401782052</v>
      </c>
      <c r="M4091" s="7">
        <f ca="1">[1]Pyrolysis_IDL!ED283</f>
        <v>7.9765798491779269E-2</v>
      </c>
      <c r="N4091" s="4">
        <f ca="1">[1]Pyrolysis_IDL!EE283</f>
        <v>0.3144584583005306</v>
      </c>
      <c r="O4091" s="12">
        <f ca="1">[1]Pyrolysis_IDL!EF283</f>
        <v>3.5202547805081705E-5</v>
      </c>
      <c r="P4091" s="12">
        <f ca="1">[1]Pyrolysis_IDL!EG283</f>
        <v>3.1658724216829512E-2</v>
      </c>
      <c r="Q4091" s="12">
        <f ca="1">[1]Pyrolysis_IDL!EH283</f>
        <v>0.91555307940833797</v>
      </c>
    </row>
    <row r="4092" spans="1:17" x14ac:dyDescent="0.35">
      <c r="A4092" t="s">
        <v>572</v>
      </c>
      <c r="B4092" t="s">
        <v>230</v>
      </c>
      <c r="C4092" t="s">
        <v>365</v>
      </c>
      <c r="D4092" t="s">
        <v>137</v>
      </c>
      <c r="E4092" t="s">
        <v>364</v>
      </c>
      <c r="G4092" t="str">
        <f>[1]Pyrolysis_IDL!A284</f>
        <v xml:space="preserve">     CO</v>
      </c>
      <c r="H4092" s="8">
        <f t="shared" ca="1" si="43"/>
        <v>8.779419925916951</v>
      </c>
      <c r="I4092" t="s">
        <v>127</v>
      </c>
      <c r="K4092" s="7">
        <f ca="1">[1]Pyrolysis_IDL!DQ284</f>
        <v>1.0298867073533442</v>
      </c>
      <c r="L4092" s="7">
        <f ca="1">[1]Pyrolysis_IDL!EC284</f>
        <v>0.30966698096705458</v>
      </c>
      <c r="M4092" s="7">
        <f ca="1">[1]Pyrolysis_IDL!ED284</f>
        <v>5.2765783905757854E-2</v>
      </c>
      <c r="N4092" s="4">
        <f ca="1">[1]Pyrolysis_IDL!EE284</f>
        <v>1.4401174906573495</v>
      </c>
      <c r="O4092" s="12">
        <f ca="1">[1]Pyrolysis_IDL!EF284</f>
        <v>3.4652108140043682E-4</v>
      </c>
      <c r="P4092" s="12">
        <f ca="1">[1]Pyrolysis_IDL!EG284</f>
        <v>2.0942527152528558E-2</v>
      </c>
      <c r="Q4092" s="12">
        <f ca="1">[1]Pyrolysis_IDL!EH284</f>
        <v>5.9256939147995151</v>
      </c>
    </row>
    <row r="4093" spans="1:17" x14ac:dyDescent="0.35">
      <c r="A4093" t="s">
        <v>572</v>
      </c>
      <c r="B4093" t="s">
        <v>230</v>
      </c>
      <c r="C4093" t="s">
        <v>365</v>
      </c>
      <c r="D4093" t="s">
        <v>137</v>
      </c>
      <c r="E4093" t="s">
        <v>364</v>
      </c>
      <c r="G4093" t="str">
        <f>[1]Pyrolysis_IDL!A285</f>
        <v xml:space="preserve">     NOx</v>
      </c>
      <c r="H4093" s="8">
        <f t="shared" ca="1" si="43"/>
        <v>13.10089180939689</v>
      </c>
      <c r="I4093" t="s">
        <v>127</v>
      </c>
      <c r="K4093" s="7">
        <f ca="1">[1]Pyrolysis_IDL!DQ285</f>
        <v>2.240758829848172</v>
      </c>
      <c r="L4093" s="7">
        <f ca="1">[1]Pyrolysis_IDL!EC285</f>
        <v>0.46978910065596907</v>
      </c>
      <c r="M4093" s="7">
        <f ca="1">[1]Pyrolysis_IDL!ED285</f>
        <v>8.0049833175886667E-2</v>
      </c>
      <c r="N4093" s="4">
        <f ca="1">[1]Pyrolysis_IDL!EE285</f>
        <v>1.035208024218413</v>
      </c>
      <c r="O4093" s="12">
        <f ca="1">[1]Pyrolysis_IDL!EF285</f>
        <v>6.7948481797704856E-4</v>
      </c>
      <c r="P4093" s="12">
        <f ca="1">[1]Pyrolysis_IDL!EG285</f>
        <v>3.1771456439187905E-2</v>
      </c>
      <c r="Q4093" s="12">
        <f ca="1">[1]Pyrolysis_IDL!EH285</f>
        <v>9.2426350802412838</v>
      </c>
    </row>
    <row r="4094" spans="1:17" x14ac:dyDescent="0.35">
      <c r="A4094" t="s">
        <v>572</v>
      </c>
      <c r="B4094" t="s">
        <v>230</v>
      </c>
      <c r="C4094" t="s">
        <v>365</v>
      </c>
      <c r="D4094" t="s">
        <v>137</v>
      </c>
      <c r="E4094" t="s">
        <v>364</v>
      </c>
      <c r="G4094" t="str">
        <f>[1]Pyrolysis_IDL!A286</f>
        <v xml:space="preserve">     PM10</v>
      </c>
      <c r="H4094" s="8">
        <f t="shared" ca="1" si="43"/>
        <v>1.0641525653159543</v>
      </c>
      <c r="I4094" t="s">
        <v>127</v>
      </c>
      <c r="K4094" s="7">
        <f ca="1">[1]Pyrolysis_IDL!DQ286</f>
        <v>0.19687045612255089</v>
      </c>
      <c r="L4094" s="7">
        <f ca="1">[1]Pyrolysis_IDL!EC286</f>
        <v>8.2306260155578126E-2</v>
      </c>
      <c r="M4094" s="7">
        <f ca="1">[1]Pyrolysis_IDL!ED286</f>
        <v>1.4024596112565095E-2</v>
      </c>
      <c r="N4094" s="4">
        <f ca="1">[1]Pyrolysis_IDL!EE286</f>
        <v>9.6026150946288386E-2</v>
      </c>
      <c r="O4094" s="12">
        <f ca="1">[1]Pyrolysis_IDL!EF286</f>
        <v>7.9351876572282377E-5</v>
      </c>
      <c r="P4094" s="12">
        <f ca="1">[1]Pyrolysis_IDL!EG286</f>
        <v>5.5663057221934107E-3</v>
      </c>
      <c r="Q4094" s="12">
        <f ca="1">[1]Pyrolysis_IDL!EH286</f>
        <v>0.66927944438020603</v>
      </c>
    </row>
    <row r="4095" spans="1:17" x14ac:dyDescent="0.35">
      <c r="A4095" t="s">
        <v>572</v>
      </c>
      <c r="B4095" t="s">
        <v>230</v>
      </c>
      <c r="C4095" t="s">
        <v>365</v>
      </c>
      <c r="D4095" t="s">
        <v>137</v>
      </c>
      <c r="E4095" t="s">
        <v>364</v>
      </c>
      <c r="G4095" t="str">
        <f>[1]Pyrolysis_IDL!A287</f>
        <v xml:space="preserve">     PM2.5</v>
      </c>
      <c r="H4095" s="8">
        <f t="shared" ca="1" si="43"/>
        <v>0.88752941288110554</v>
      </c>
      <c r="I4095" t="s">
        <v>127</v>
      </c>
      <c r="K4095" s="7">
        <f ca="1">[1]Pyrolysis_IDL!DQ287</f>
        <v>0.17268107892792481</v>
      </c>
      <c r="L4095" s="7">
        <f ca="1">[1]Pyrolysis_IDL!EC287</f>
        <v>7.0893032094226677E-2</v>
      </c>
      <c r="M4095" s="7">
        <f ca="1">[1]Pyrolysis_IDL!ED287</f>
        <v>1.2079836217042124E-2</v>
      </c>
      <c r="N4095" s="4">
        <f ca="1">[1]Pyrolysis_IDL!EE287</f>
        <v>4.9357643437282682E-2</v>
      </c>
      <c r="O4095" s="12">
        <f ca="1">[1]Pyrolysis_IDL!EF287</f>
        <v>6.8364036503051339E-5</v>
      </c>
      <c r="P4095" s="12">
        <f ca="1">[1]Pyrolysis_IDL!EG287</f>
        <v>4.7944383509082459E-3</v>
      </c>
      <c r="Q4095" s="12">
        <f ca="1">[1]Pyrolysis_IDL!EH287</f>
        <v>0.57765501981721801</v>
      </c>
    </row>
    <row r="4096" spans="1:17" x14ac:dyDescent="0.35">
      <c r="A4096" t="s">
        <v>572</v>
      </c>
      <c r="B4096" t="s">
        <v>230</v>
      </c>
      <c r="C4096" t="s">
        <v>365</v>
      </c>
      <c r="D4096" t="s">
        <v>137</v>
      </c>
      <c r="E4096" t="s">
        <v>364</v>
      </c>
      <c r="G4096" t="str">
        <f>[1]Pyrolysis_IDL!A288</f>
        <v xml:space="preserve">     SOx</v>
      </c>
      <c r="H4096" s="8">
        <f t="shared" ca="1" si="43"/>
        <v>6.1200990537757001</v>
      </c>
      <c r="I4096" t="s">
        <v>127</v>
      </c>
      <c r="K4096" s="7">
        <f ca="1">[1]Pyrolysis_IDL!DQ288</f>
        <v>0.92145895230544506</v>
      </c>
      <c r="L4096" s="7">
        <f ca="1">[1]Pyrolysis_IDL!EC288</f>
        <v>0.15238640807233411</v>
      </c>
      <c r="M4096" s="7">
        <f ca="1">[1]Pyrolysis_IDL!ED288</f>
        <v>2.5965920723639804E-2</v>
      </c>
      <c r="N4096" s="4">
        <f ca="1">[1]Pyrolysis_IDL!EE288</f>
        <v>9.209044192522936E-2</v>
      </c>
      <c r="O4096" s="12">
        <f ca="1">[1]Pyrolysis_IDL!EF288</f>
        <v>5.7662889531586066E-4</v>
      </c>
      <c r="P4096" s="12">
        <f ca="1">[1]Pyrolysis_IDL!EG288</f>
        <v>1.0305769374458049E-2</v>
      </c>
      <c r="Q4096" s="12">
        <f ca="1">[1]Pyrolysis_IDL!EH288</f>
        <v>4.917314932479278</v>
      </c>
    </row>
    <row r="4097" spans="1:17" x14ac:dyDescent="0.35">
      <c r="A4097" t="s">
        <v>572</v>
      </c>
      <c r="B4097" t="s">
        <v>230</v>
      </c>
      <c r="C4097" t="s">
        <v>365</v>
      </c>
      <c r="D4097" t="s">
        <v>137</v>
      </c>
      <c r="E4097" t="s">
        <v>364</v>
      </c>
      <c r="G4097" t="str">
        <f>[1]Pyrolysis_IDL!A289</f>
        <v xml:space="preserve">     BC</v>
      </c>
      <c r="H4097" s="8">
        <f t="shared" ca="1" si="43"/>
        <v>6.755402401763333E-2</v>
      </c>
      <c r="I4097" t="s">
        <v>127</v>
      </c>
      <c r="K4097" s="7">
        <f ca="1">[1]Pyrolysis_IDL!DQ289</f>
        <v>2.198362877024829E-2</v>
      </c>
      <c r="L4097" s="7">
        <f ca="1">[1]Pyrolysis_IDL!EC289</f>
        <v>9.1283520082549793E-3</v>
      </c>
      <c r="M4097" s="7">
        <f ca="1">[1]Pyrolysis_IDL!ED289</f>
        <v>1.5554278598870609E-3</v>
      </c>
      <c r="N4097" s="4">
        <f ca="1">[1]Pyrolysis_IDL!EE289</f>
        <v>5.5687314499390569E-3</v>
      </c>
      <c r="O4097" s="12">
        <f ca="1">[1]Pyrolysis_IDL!EF289</f>
        <v>3.236990876822555E-6</v>
      </c>
      <c r="P4097" s="12">
        <f ca="1">[1]Pyrolysis_IDL!EG289</f>
        <v>6.1734305412128223E-4</v>
      </c>
      <c r="Q4097" s="12">
        <f ca="1">[1]Pyrolysis_IDL!EH289</f>
        <v>2.8697303884305844E-2</v>
      </c>
    </row>
    <row r="4098" spans="1:17" x14ac:dyDescent="0.35">
      <c r="A4098" t="s">
        <v>572</v>
      </c>
      <c r="B4098" t="s">
        <v>230</v>
      </c>
      <c r="C4098" t="s">
        <v>365</v>
      </c>
      <c r="D4098" t="s">
        <v>137</v>
      </c>
      <c r="E4098" t="s">
        <v>364</v>
      </c>
      <c r="G4098" t="str">
        <f>[1]Pyrolysis_IDL!A290</f>
        <v xml:space="preserve">     OC</v>
      </c>
      <c r="H4098" s="8">
        <f t="shared" ca="1" si="43"/>
        <v>0.27622278474094347</v>
      </c>
      <c r="I4098" t="s">
        <v>127</v>
      </c>
      <c r="K4098" s="7">
        <f ca="1">[1]Pyrolysis_IDL!DQ290</f>
        <v>4.9903957480937088E-2</v>
      </c>
      <c r="L4098" s="7">
        <f ca="1">[1]Pyrolysis_IDL!EC290</f>
        <v>1.2771296358077137E-2</v>
      </c>
      <c r="M4098" s="7">
        <f ca="1">[1]Pyrolysis_IDL!ED290</f>
        <v>2.1761682880177186E-3</v>
      </c>
      <c r="N4098" s="4">
        <f ca="1">[1]Pyrolysis_IDL!EE290</f>
        <v>7.8568814461393178E-3</v>
      </c>
      <c r="O4098" s="12">
        <f ca="1">[1]Pyrolysis_IDL!EF290</f>
        <v>2.3907087242036562E-5</v>
      </c>
      <c r="P4098" s="12">
        <f ca="1">[1]Pyrolysis_IDL!EG290</f>
        <v>8.6371243042045523E-4</v>
      </c>
      <c r="Q4098" s="12">
        <f ca="1">[1]Pyrolysis_IDL!EH290</f>
        <v>0.20262686165010974</v>
      </c>
    </row>
    <row r="4099" spans="1:17" x14ac:dyDescent="0.35">
      <c r="A4099" t="s">
        <v>575</v>
      </c>
      <c r="B4099" t="s">
        <v>366</v>
      </c>
      <c r="C4099" t="s">
        <v>367</v>
      </c>
      <c r="D4099" t="s">
        <v>194</v>
      </c>
      <c r="E4099" t="s">
        <v>316</v>
      </c>
      <c r="G4099" t="str">
        <f>[1]Petroleum!A262</f>
        <v>Loss factor</v>
      </c>
      <c r="J4099" t="s">
        <v>368</v>
      </c>
      <c r="K4099" s="7">
        <f>[1]Petroleum!B262</f>
        <v>0</v>
      </c>
      <c r="L4099" s="7">
        <f>[1]Petroleum!I262</f>
        <v>0.99919999999999998</v>
      </c>
    </row>
    <row r="4100" spans="1:17" x14ac:dyDescent="0.35">
      <c r="A4100" t="s">
        <v>575</v>
      </c>
      <c r="B4100" t="s">
        <v>366</v>
      </c>
      <c r="C4100" t="s">
        <v>367</v>
      </c>
      <c r="D4100" t="s">
        <v>194</v>
      </c>
      <c r="E4100" t="s">
        <v>316</v>
      </c>
      <c r="G4100" t="s">
        <v>537</v>
      </c>
    </row>
    <row r="4101" spans="1:17" x14ac:dyDescent="0.35">
      <c r="A4101" t="s">
        <v>575</v>
      </c>
      <c r="B4101" t="s">
        <v>366</v>
      </c>
      <c r="C4101" t="s">
        <v>367</v>
      </c>
      <c r="D4101" t="s">
        <v>194</v>
      </c>
      <c r="E4101" t="s">
        <v>316</v>
      </c>
      <c r="G4101" t="str">
        <f>[1]Petroleum!A263</f>
        <v>Total energy</v>
      </c>
      <c r="H4101" s="8">
        <f ca="1">SUM(K4101:M4101)</f>
        <v>131937.6047878695</v>
      </c>
      <c r="I4101" t="s">
        <v>290</v>
      </c>
      <c r="K4101" s="7">
        <f ca="1">[1]Petroleum!B263</f>
        <v>65415.987316877712</v>
      </c>
      <c r="L4101" s="7">
        <f ca="1">[1]Petroleum!I263</f>
        <v>66521.617470991783</v>
      </c>
    </row>
    <row r="4102" spans="1:17" x14ac:dyDescent="0.35">
      <c r="A4102" t="s">
        <v>575</v>
      </c>
      <c r="B4102" t="s">
        <v>366</v>
      </c>
      <c r="C4102" t="s">
        <v>367</v>
      </c>
      <c r="D4102" t="s">
        <v>194</v>
      </c>
      <c r="E4102" t="s">
        <v>316</v>
      </c>
      <c r="G4102" t="str">
        <f>[1]Petroleum!A264</f>
        <v>Fossil fuels</v>
      </c>
      <c r="H4102" s="8">
        <f t="shared" ref="H4102:H4130" ca="1" si="44">SUM(K4102:M4102)</f>
        <v>124923.58214653355</v>
      </c>
      <c r="I4102" t="s">
        <v>290</v>
      </c>
      <c r="K4102" s="7">
        <f ca="1">[1]Petroleum!B264</f>
        <v>59722.925105833368</v>
      </c>
      <c r="L4102" s="7">
        <f ca="1">[1]Petroleum!I264</f>
        <v>65200.657040700178</v>
      </c>
    </row>
    <row r="4103" spans="1:17" x14ac:dyDescent="0.35">
      <c r="A4103" t="s">
        <v>575</v>
      </c>
      <c r="B4103" t="s">
        <v>366</v>
      </c>
      <c r="C4103" t="s">
        <v>367</v>
      </c>
      <c r="D4103" t="s">
        <v>194</v>
      </c>
      <c r="E4103" t="s">
        <v>316</v>
      </c>
      <c r="G4103" t="str">
        <f>[1]Petroleum!A265</f>
        <v>Coal</v>
      </c>
      <c r="H4103" s="8">
        <f t="shared" ca="1" si="44"/>
        <v>3451.2986636478454</v>
      </c>
      <c r="I4103" t="s">
        <v>290</v>
      </c>
      <c r="K4103" s="7">
        <f ca="1">[1]Petroleum!B265</f>
        <v>2745.3708002658914</v>
      </c>
      <c r="L4103" s="7">
        <f ca="1">[1]Petroleum!I265</f>
        <v>705.92786338195378</v>
      </c>
    </row>
    <row r="4104" spans="1:17" x14ac:dyDescent="0.35">
      <c r="A4104" t="s">
        <v>575</v>
      </c>
      <c r="B4104" t="s">
        <v>366</v>
      </c>
      <c r="C4104" t="s">
        <v>367</v>
      </c>
      <c r="D4104" t="s">
        <v>194</v>
      </c>
      <c r="E4104" t="s">
        <v>316</v>
      </c>
      <c r="G4104" t="str">
        <f>[1]Petroleum!A266</f>
        <v>Natural gas</v>
      </c>
      <c r="H4104" s="8">
        <f t="shared" ca="1" si="44"/>
        <v>80502.849723505729</v>
      </c>
      <c r="I4104" t="s">
        <v>290</v>
      </c>
      <c r="K4104" s="7">
        <f ca="1">[1]Petroleum!B266</f>
        <v>46030.937745360228</v>
      </c>
      <c r="L4104" s="7">
        <f ca="1">[1]Petroleum!I266</f>
        <v>34471.911978145508</v>
      </c>
    </row>
    <row r="4105" spans="1:17" x14ac:dyDescent="0.35">
      <c r="A4105" t="s">
        <v>575</v>
      </c>
      <c r="B4105" t="s">
        <v>366</v>
      </c>
      <c r="C4105" t="s">
        <v>367</v>
      </c>
      <c r="D4105" t="s">
        <v>194</v>
      </c>
      <c r="E4105" t="s">
        <v>316</v>
      </c>
      <c r="G4105" t="str">
        <f>[1]Petroleum!A267</f>
        <v>Petroleum</v>
      </c>
      <c r="H4105" s="8">
        <f t="shared" ca="1" si="44"/>
        <v>40969.433759379972</v>
      </c>
      <c r="I4105" t="s">
        <v>290</v>
      </c>
      <c r="K4105" s="7">
        <f ca="1">[1]Petroleum!B267</f>
        <v>10946.616560207251</v>
      </c>
      <c r="L4105" s="7">
        <f ca="1">[1]Petroleum!I267</f>
        <v>30022.817199172718</v>
      </c>
    </row>
    <row r="4106" spans="1:17" x14ac:dyDescent="0.35">
      <c r="A4106" t="s">
        <v>575</v>
      </c>
      <c r="B4106" t="s">
        <v>366</v>
      </c>
      <c r="C4106" t="s">
        <v>367</v>
      </c>
      <c r="D4106" t="s">
        <v>194</v>
      </c>
      <c r="E4106" t="s">
        <v>316</v>
      </c>
      <c r="G4106" t="str">
        <f>[1]Petroleum!A268</f>
        <v>Water consumption</v>
      </c>
      <c r="H4106" s="8">
        <f t="shared" ca="1" si="44"/>
        <v>20.870695567017066</v>
      </c>
      <c r="I4106" t="s">
        <v>179</v>
      </c>
      <c r="K4106" s="7">
        <f ca="1">[1]Petroleum!B268</f>
        <v>18.219797952757386</v>
      </c>
      <c r="L4106" s="7">
        <f ca="1">[1]Petroleum!I268</f>
        <v>2.6508976142596787</v>
      </c>
    </row>
    <row r="4107" spans="1:17" x14ac:dyDescent="0.35">
      <c r="A4107" t="s">
        <v>575</v>
      </c>
      <c r="B4107" t="s">
        <v>366</v>
      </c>
      <c r="C4107" t="s">
        <v>367</v>
      </c>
      <c r="D4107" t="s">
        <v>194</v>
      </c>
      <c r="E4107" t="s">
        <v>316</v>
      </c>
      <c r="G4107" t="s">
        <v>539</v>
      </c>
    </row>
    <row r="4108" spans="1:17" x14ac:dyDescent="0.35">
      <c r="A4108" t="s">
        <v>575</v>
      </c>
      <c r="B4108" t="s">
        <v>366</v>
      </c>
      <c r="C4108" t="s">
        <v>367</v>
      </c>
      <c r="D4108" t="s">
        <v>194</v>
      </c>
      <c r="E4108" t="s">
        <v>316</v>
      </c>
      <c r="G4108" t="str">
        <f>[1]Petroleum!A269</f>
        <v>VOC</v>
      </c>
      <c r="H4108" s="8">
        <f t="shared" ca="1" si="44"/>
        <v>8.089237333241341</v>
      </c>
      <c r="I4108" t="s">
        <v>172</v>
      </c>
      <c r="K4108" s="7">
        <f ca="1">[1]Petroleum!B269</f>
        <v>3.7025649106148486</v>
      </c>
      <c r="L4108" s="7">
        <f ca="1">[1]Petroleum!I269</f>
        <v>2.2976724226264924</v>
      </c>
      <c r="M4108" s="7">
        <f>[1]EF!L6</f>
        <v>2.089</v>
      </c>
    </row>
    <row r="4109" spans="1:17" x14ac:dyDescent="0.35">
      <c r="A4109" t="s">
        <v>575</v>
      </c>
      <c r="B4109" t="s">
        <v>366</v>
      </c>
      <c r="C4109" t="s">
        <v>367</v>
      </c>
      <c r="D4109" t="s">
        <v>194</v>
      </c>
      <c r="E4109" t="s">
        <v>316</v>
      </c>
      <c r="G4109" t="str">
        <f>[1]Petroleum!A270</f>
        <v>CO</v>
      </c>
      <c r="H4109" s="8">
        <f t="shared" ca="1" si="44"/>
        <v>26.818252180765235</v>
      </c>
      <c r="I4109" t="s">
        <v>172</v>
      </c>
      <c r="K4109" s="7">
        <f ca="1">[1]Petroleum!B270</f>
        <v>7.6124974054727303</v>
      </c>
      <c r="L4109" s="7">
        <f ca="1">[1]Petroleum!I270</f>
        <v>2.9967547752925028</v>
      </c>
      <c r="M4109" s="7">
        <f>[1]EF!L7</f>
        <v>16.209</v>
      </c>
    </row>
    <row r="4110" spans="1:17" x14ac:dyDescent="0.35">
      <c r="A4110" t="s">
        <v>575</v>
      </c>
      <c r="B4110" t="s">
        <v>366</v>
      </c>
      <c r="C4110" t="s">
        <v>367</v>
      </c>
      <c r="D4110" t="s">
        <v>194</v>
      </c>
      <c r="E4110" t="s">
        <v>316</v>
      </c>
      <c r="G4110" t="str">
        <f>[1]Petroleum!A271</f>
        <v>NOx</v>
      </c>
      <c r="H4110" s="8">
        <f t="shared" ca="1" si="44"/>
        <v>131.70502405941193</v>
      </c>
      <c r="I4110" t="s">
        <v>172</v>
      </c>
      <c r="K4110" s="7">
        <f ca="1">[1]Petroleum!B271</f>
        <v>11.976603898531424</v>
      </c>
      <c r="L4110" s="7">
        <f ca="1">[1]Petroleum!I271</f>
        <v>7.6484201608805131</v>
      </c>
      <c r="M4110" s="7">
        <f>[1]EF!L8</f>
        <v>112.08</v>
      </c>
    </row>
    <row r="4111" spans="1:17" x14ac:dyDescent="0.35">
      <c r="A4111" t="s">
        <v>575</v>
      </c>
      <c r="B4111" t="s">
        <v>366</v>
      </c>
      <c r="C4111" t="s">
        <v>367</v>
      </c>
      <c r="D4111" t="s">
        <v>194</v>
      </c>
      <c r="E4111" t="s">
        <v>316</v>
      </c>
      <c r="G4111" t="str">
        <f>[1]Petroleum!A272</f>
        <v>PM10</v>
      </c>
      <c r="H4111" s="8">
        <f t="shared" ca="1" si="44"/>
        <v>13.214329302897434</v>
      </c>
      <c r="I4111" t="s">
        <v>172</v>
      </c>
      <c r="K4111" s="7">
        <f ca="1">[1]Petroleum!B272</f>
        <v>0.57820254424269724</v>
      </c>
      <c r="L4111" s="7">
        <f ca="1">[1]Petroleum!I272</f>
        <v>0.82612675865473728</v>
      </c>
      <c r="M4111" s="7">
        <f>[1]EF!L9</f>
        <v>11.81</v>
      </c>
    </row>
    <row r="4112" spans="1:17" x14ac:dyDescent="0.35">
      <c r="A4112" t="s">
        <v>575</v>
      </c>
      <c r="B4112" t="s">
        <v>366</v>
      </c>
      <c r="C4112" t="s">
        <v>367</v>
      </c>
      <c r="D4112" t="s">
        <v>194</v>
      </c>
      <c r="E4112" t="s">
        <v>316</v>
      </c>
      <c r="G4112" t="str">
        <f>[1]Petroleum!A273</f>
        <v>PM2.5</v>
      </c>
      <c r="H4112" s="8">
        <f t="shared" ca="1" si="44"/>
        <v>11.117169459661213</v>
      </c>
      <c r="I4112" t="s">
        <v>172</v>
      </c>
      <c r="K4112" s="7">
        <f ca="1">[1]Petroleum!B273</f>
        <v>0.50860371117765824</v>
      </c>
      <c r="L4112" s="7">
        <f ca="1">[1]Petroleum!I273</f>
        <v>0.7385657484835555</v>
      </c>
      <c r="M4112" s="7">
        <f>[1]EF!L10</f>
        <v>9.8699999999999992</v>
      </c>
    </row>
    <row r="4113" spans="1:13" x14ac:dyDescent="0.35">
      <c r="A4113" t="s">
        <v>575</v>
      </c>
      <c r="B4113" t="s">
        <v>366</v>
      </c>
      <c r="C4113" t="s">
        <v>367</v>
      </c>
      <c r="D4113" t="s">
        <v>194</v>
      </c>
      <c r="E4113" t="s">
        <v>316</v>
      </c>
      <c r="G4113" t="str">
        <f>[1]Petroleum!A274</f>
        <v>SOx</v>
      </c>
      <c r="H4113" s="8">
        <f t="shared" ca="1" si="44"/>
        <v>275.93277527524168</v>
      </c>
      <c r="I4113" t="s">
        <v>172</v>
      </c>
      <c r="K4113" s="7">
        <f ca="1">[1]Petroleum!B274</f>
        <v>2.7801029494592657</v>
      </c>
      <c r="L4113" s="7">
        <f ca="1">[1]Petroleum!I274</f>
        <v>3.5726723257824471</v>
      </c>
      <c r="M4113" s="7">
        <f>[1]EF!L11</f>
        <v>269.58</v>
      </c>
    </row>
    <row r="4114" spans="1:13" x14ac:dyDescent="0.35">
      <c r="A4114" t="s">
        <v>575</v>
      </c>
      <c r="B4114" t="s">
        <v>366</v>
      </c>
      <c r="C4114" t="s">
        <v>367</v>
      </c>
      <c r="D4114" t="s">
        <v>194</v>
      </c>
      <c r="E4114" t="s">
        <v>316</v>
      </c>
      <c r="G4114" t="str">
        <f>[1]Petroleum!A275</f>
        <v>BC</v>
      </c>
      <c r="H4114" s="8">
        <f t="shared" ca="1" si="44"/>
        <v>0.81219320853073695</v>
      </c>
      <c r="I4114" t="s">
        <v>172</v>
      </c>
      <c r="K4114" s="7">
        <f ca="1">[1]Petroleum!B275</f>
        <v>9.3071060611020412E-2</v>
      </c>
      <c r="L4114" s="7">
        <f ca="1">[1]Petroleum!I275</f>
        <v>9.3364147919716589E-2</v>
      </c>
      <c r="M4114" s="7">
        <f>[1]EF!L12</f>
        <v>0.62575799999999993</v>
      </c>
    </row>
    <row r="4115" spans="1:13" x14ac:dyDescent="0.35">
      <c r="A4115" t="s">
        <v>575</v>
      </c>
      <c r="B4115" t="s">
        <v>366</v>
      </c>
      <c r="C4115" t="s">
        <v>367</v>
      </c>
      <c r="D4115" t="s">
        <v>194</v>
      </c>
      <c r="E4115" t="s">
        <v>316</v>
      </c>
      <c r="G4115" t="str">
        <f>[1]Petroleum!A276</f>
        <v>OC</v>
      </c>
      <c r="H4115" s="8">
        <f t="shared" ca="1" si="44"/>
        <v>0.81206220521890637</v>
      </c>
      <c r="I4115" t="s">
        <v>172</v>
      </c>
      <c r="K4115" s="7">
        <f ca="1">[1]Petroleum!B276</f>
        <v>0.19242083300158497</v>
      </c>
      <c r="L4115" s="7">
        <f ca="1">[1]Petroleum!I276</f>
        <v>0.18536137221732138</v>
      </c>
      <c r="M4115" s="7">
        <f>[1]EF!L13</f>
        <v>0.43428</v>
      </c>
    </row>
    <row r="4116" spans="1:13" x14ac:dyDescent="0.35">
      <c r="A4116" t="s">
        <v>575</v>
      </c>
      <c r="B4116" t="s">
        <v>366</v>
      </c>
      <c r="C4116" t="s">
        <v>367</v>
      </c>
      <c r="D4116" t="s">
        <v>194</v>
      </c>
      <c r="E4116" t="s">
        <v>316</v>
      </c>
      <c r="G4116" t="str">
        <f>[1]Petroleum!A277</f>
        <v>CH4</v>
      </c>
      <c r="H4116" s="8">
        <f t="shared" ca="1" si="44"/>
        <v>104.8595139649434</v>
      </c>
      <c r="I4116" t="s">
        <v>172</v>
      </c>
      <c r="K4116" s="7">
        <f ca="1">[1]Petroleum!B277</f>
        <v>92.176919019958945</v>
      </c>
      <c r="L4116" s="7">
        <f ca="1">[1]Petroleum!I277</f>
        <v>9.5005949449844564</v>
      </c>
      <c r="M4116" s="7">
        <f>[1]EF!L14</f>
        <v>3.1819999999999999</v>
      </c>
    </row>
    <row r="4117" spans="1:13" x14ac:dyDescent="0.35">
      <c r="A4117" t="s">
        <v>575</v>
      </c>
      <c r="B4117" t="s">
        <v>366</v>
      </c>
      <c r="C4117" t="s">
        <v>367</v>
      </c>
      <c r="D4117" t="s">
        <v>194</v>
      </c>
      <c r="E4117" t="s">
        <v>316</v>
      </c>
      <c r="G4117" t="str">
        <f>[1]Petroleum!A278</f>
        <v>N2O</v>
      </c>
      <c r="H4117" s="8">
        <f t="shared" ca="1" si="44"/>
        <v>0.80036191595977879</v>
      </c>
      <c r="I4117" t="s">
        <v>172</v>
      </c>
      <c r="K4117" s="7">
        <f ca="1">[1]Petroleum!B278</f>
        <v>8.2524707356322571E-2</v>
      </c>
      <c r="L4117" s="7">
        <f ca="1">[1]Petroleum!I278</f>
        <v>7.9837208603456167E-2</v>
      </c>
      <c r="M4117" s="7">
        <f>[1]EF!L15</f>
        <v>0.63800000000000001</v>
      </c>
    </row>
    <row r="4118" spans="1:13" x14ac:dyDescent="0.35">
      <c r="A4118" t="s">
        <v>575</v>
      </c>
      <c r="B4118" t="s">
        <v>366</v>
      </c>
      <c r="C4118" t="s">
        <v>367</v>
      </c>
      <c r="D4118" t="s">
        <v>194</v>
      </c>
      <c r="E4118" t="s">
        <v>316</v>
      </c>
      <c r="G4118" t="str">
        <f>[1]Petroleum!A279</f>
        <v>CO2</v>
      </c>
      <c r="H4118" s="8">
        <f t="shared" ca="1" si="44"/>
        <v>94647.694393566489</v>
      </c>
      <c r="I4118" t="s">
        <v>172</v>
      </c>
      <c r="K4118" s="7">
        <f ca="1">[1]Petroleum!B279</f>
        <v>5135.0884436790384</v>
      </c>
      <c r="L4118" s="7">
        <f ca="1">[1]Petroleum!I279</f>
        <v>4472.1076624467369</v>
      </c>
      <c r="M4118" s="7">
        <f>[1]EF!L16</f>
        <v>85040.498287440714</v>
      </c>
    </row>
    <row r="4119" spans="1:13" x14ac:dyDescent="0.35">
      <c r="A4119" t="s">
        <v>575</v>
      </c>
      <c r="B4119" t="s">
        <v>366</v>
      </c>
      <c r="C4119" t="s">
        <v>367</v>
      </c>
      <c r="D4119" t="s">
        <v>194</v>
      </c>
      <c r="E4119" t="s">
        <v>316</v>
      </c>
      <c r="G4119" t="str">
        <f>[1]Petroleum!A280</f>
        <v>CO2 (w/ C in VOC &amp; CO)</v>
      </c>
      <c r="H4119" s="8">
        <f t="shared" ca="1" si="44"/>
        <v>9642.5685278127239</v>
      </c>
      <c r="I4119" t="s">
        <v>172</v>
      </c>
      <c r="K4119" s="7">
        <f ca="1">[1]Petroleum!B280</f>
        <v>5158.590600240007</v>
      </c>
      <c r="L4119" s="7">
        <f ca="1">[1]Petroleum!I280</f>
        <v>4483.977927572716</v>
      </c>
    </row>
    <row r="4120" spans="1:13" x14ac:dyDescent="0.35">
      <c r="A4120" t="s">
        <v>575</v>
      </c>
      <c r="B4120" t="s">
        <v>366</v>
      </c>
      <c r="C4120" t="s">
        <v>367</v>
      </c>
      <c r="D4120" t="s">
        <v>194</v>
      </c>
      <c r="E4120" t="s">
        <v>316</v>
      </c>
      <c r="G4120" t="str">
        <f>[1]Petroleum!A281</f>
        <v>GHGs</v>
      </c>
      <c r="H4120" s="8">
        <f t="shared" ca="1" si="44"/>
        <v>12716.883247025056</v>
      </c>
      <c r="I4120" t="s">
        <v>172</v>
      </c>
      <c r="K4120" s="7">
        <f ca="1">[1]Petroleum!B281</f>
        <v>7927.99203214306</v>
      </c>
      <c r="L4120" s="7">
        <f ca="1">[1]Petroleum!I281</f>
        <v>4788.8912148819963</v>
      </c>
    </row>
    <row r="4121" spans="1:13" x14ac:dyDescent="0.35">
      <c r="A4121" t="s">
        <v>575</v>
      </c>
      <c r="B4121" t="s">
        <v>366</v>
      </c>
      <c r="C4121" t="s">
        <v>367</v>
      </c>
      <c r="D4121" t="s">
        <v>194</v>
      </c>
      <c r="E4121" t="s">
        <v>316</v>
      </c>
      <c r="G4121" t="str">
        <f>[1]Petroleum!A282</f>
        <v>5.2) Urban Emissions: Grams per mmBtu of Fuel Throughput at Each Stage</v>
      </c>
    </row>
    <row r="4122" spans="1:13" x14ac:dyDescent="0.35">
      <c r="A4122" t="s">
        <v>575</v>
      </c>
      <c r="B4122" t="s">
        <v>366</v>
      </c>
      <c r="C4122" t="s">
        <v>367</v>
      </c>
      <c r="D4122" t="s">
        <v>194</v>
      </c>
      <c r="E4122" t="s">
        <v>316</v>
      </c>
      <c r="G4122" t="str">
        <f>[1]Petroleum!A283</f>
        <v>Loss factor</v>
      </c>
      <c r="H4122" s="8">
        <f t="shared" si="44"/>
        <v>0.99919999999999998</v>
      </c>
      <c r="I4122" t="s">
        <v>172</v>
      </c>
      <c r="K4122" s="7">
        <f>[1]Petroleum!B283</f>
        <v>0</v>
      </c>
      <c r="L4122" s="7">
        <f>[1]Petroleum!I283</f>
        <v>0.99919999999999998</v>
      </c>
    </row>
    <row r="4123" spans="1:13" x14ac:dyDescent="0.35">
      <c r="A4123" t="s">
        <v>575</v>
      </c>
      <c r="B4123" t="s">
        <v>366</v>
      </c>
      <c r="C4123" t="s">
        <v>367</v>
      </c>
      <c r="D4123" t="s">
        <v>194</v>
      </c>
      <c r="E4123" t="s">
        <v>316</v>
      </c>
      <c r="G4123" t="str">
        <f>[1]Petroleum!A284</f>
        <v>VOC</v>
      </c>
      <c r="H4123" s="8">
        <f t="shared" ca="1" si="44"/>
        <v>1.996613747545922</v>
      </c>
      <c r="I4123" t="s">
        <v>172</v>
      </c>
      <c r="K4123" s="7">
        <f ca="1">[1]Petroleum!B284</f>
        <v>0.66050035100189142</v>
      </c>
      <c r="L4123" s="7">
        <f ca="1">[1]Petroleum!I284</f>
        <v>1.3361133965440306</v>
      </c>
    </row>
    <row r="4124" spans="1:13" x14ac:dyDescent="0.35">
      <c r="A4124" t="s">
        <v>575</v>
      </c>
      <c r="B4124" t="s">
        <v>366</v>
      </c>
      <c r="C4124" t="s">
        <v>367</v>
      </c>
      <c r="D4124" t="s">
        <v>194</v>
      </c>
      <c r="E4124" t="s">
        <v>316</v>
      </c>
      <c r="G4124" t="str">
        <f>[1]Petroleum!A285</f>
        <v>CO</v>
      </c>
      <c r="H4124" s="8">
        <f t="shared" ca="1" si="44"/>
        <v>1.3036860366886807</v>
      </c>
      <c r="I4124" t="s">
        <v>172</v>
      </c>
      <c r="K4124" s="7">
        <f ca="1">[1]Petroleum!B285</f>
        <v>0.270542020395028</v>
      </c>
      <c r="L4124" s="7">
        <f ca="1">[1]Petroleum!I285</f>
        <v>1.0331440162936527</v>
      </c>
    </row>
    <row r="4125" spans="1:13" x14ac:dyDescent="0.35">
      <c r="A4125" t="s">
        <v>575</v>
      </c>
      <c r="B4125" t="s">
        <v>366</v>
      </c>
      <c r="C4125" t="s">
        <v>367</v>
      </c>
      <c r="D4125" t="s">
        <v>194</v>
      </c>
      <c r="E4125" t="s">
        <v>316</v>
      </c>
      <c r="G4125" t="str">
        <f>[1]Petroleum!A286</f>
        <v>NOx</v>
      </c>
      <c r="H4125" s="8">
        <f t="shared" ca="1" si="44"/>
        <v>2.1381552751782267</v>
      </c>
      <c r="I4125" t="s">
        <v>172</v>
      </c>
      <c r="K4125" s="7">
        <f ca="1">[1]Petroleum!B286</f>
        <v>0.53378664823950117</v>
      </c>
      <c r="L4125" s="7">
        <f ca="1">[1]Petroleum!I286</f>
        <v>1.6043686269387254</v>
      </c>
    </row>
    <row r="4126" spans="1:13" x14ac:dyDescent="0.35">
      <c r="A4126" t="s">
        <v>575</v>
      </c>
      <c r="B4126" t="s">
        <v>366</v>
      </c>
      <c r="C4126" t="s">
        <v>367</v>
      </c>
      <c r="D4126" t="s">
        <v>194</v>
      </c>
      <c r="E4126" t="s">
        <v>316</v>
      </c>
      <c r="G4126" t="str">
        <f>[1]Petroleum!A287</f>
        <v>PM10</v>
      </c>
      <c r="H4126" s="8">
        <f t="shared" ca="1" si="44"/>
        <v>0.39727603776999082</v>
      </c>
      <c r="I4126" t="s">
        <v>172</v>
      </c>
      <c r="K4126" s="7">
        <f ca="1">[1]Petroleum!B287</f>
        <v>3.7421686646476278E-2</v>
      </c>
      <c r="L4126" s="7">
        <f ca="1">[1]Petroleum!I287</f>
        <v>0.35985435112351455</v>
      </c>
    </row>
    <row r="4127" spans="1:13" x14ac:dyDescent="0.35">
      <c r="A4127" t="s">
        <v>575</v>
      </c>
      <c r="B4127" t="s">
        <v>366</v>
      </c>
      <c r="C4127" t="s">
        <v>367</v>
      </c>
      <c r="D4127" t="s">
        <v>194</v>
      </c>
      <c r="E4127" t="s">
        <v>316</v>
      </c>
      <c r="G4127" t="str">
        <f>[1]Petroleum!A288</f>
        <v>PM2.5</v>
      </c>
      <c r="H4127" s="8">
        <f t="shared" ca="1" si="44"/>
        <v>0.35000401527441727</v>
      </c>
      <c r="I4127" t="s">
        <v>172</v>
      </c>
      <c r="K4127" s="7">
        <f ca="1">[1]Petroleum!B288</f>
        <v>3.3083584077708797E-2</v>
      </c>
      <c r="L4127" s="7">
        <f ca="1">[1]Petroleum!I288</f>
        <v>0.31692043119670849</v>
      </c>
    </row>
    <row r="4128" spans="1:13" x14ac:dyDescent="0.35">
      <c r="A4128" t="s">
        <v>575</v>
      </c>
      <c r="B4128" t="s">
        <v>366</v>
      </c>
      <c r="C4128" t="s">
        <v>367</v>
      </c>
      <c r="D4128" t="s">
        <v>194</v>
      </c>
      <c r="E4128" t="s">
        <v>316</v>
      </c>
      <c r="G4128" t="str">
        <f>[1]Petroleum!A289</f>
        <v>SOx</v>
      </c>
      <c r="H4128" s="8">
        <f t="shared" ca="1" si="44"/>
        <v>0.85505753053146916</v>
      </c>
      <c r="I4128" t="s">
        <v>172</v>
      </c>
      <c r="K4128" s="7">
        <f ca="1">[1]Petroleum!B289</f>
        <v>0.20995918402890767</v>
      </c>
      <c r="L4128" s="7">
        <f ca="1">[1]Petroleum!I289</f>
        <v>0.64509834650256148</v>
      </c>
    </row>
    <row r="4129" spans="1:12" x14ac:dyDescent="0.35">
      <c r="A4129" t="s">
        <v>575</v>
      </c>
      <c r="B4129" t="s">
        <v>366</v>
      </c>
      <c r="C4129" t="s">
        <v>367</v>
      </c>
      <c r="D4129" t="s">
        <v>194</v>
      </c>
      <c r="E4129" t="s">
        <v>316</v>
      </c>
      <c r="G4129" t="str">
        <f>[1]Petroleum!A290</f>
        <v>BC</v>
      </c>
      <c r="H4129" s="8">
        <f t="shared" ca="1" si="44"/>
        <v>3.806965541231537E-2</v>
      </c>
      <c r="I4129" t="s">
        <v>172</v>
      </c>
      <c r="K4129" s="7">
        <f ca="1">[1]Petroleum!B290</f>
        <v>3.9836448095527674E-3</v>
      </c>
      <c r="L4129" s="7">
        <f ca="1">[1]Petroleum!I290</f>
        <v>3.4086010602762604E-2</v>
      </c>
    </row>
    <row r="4130" spans="1:12" x14ac:dyDescent="0.35">
      <c r="A4130" t="s">
        <v>575</v>
      </c>
      <c r="B4130" t="s">
        <v>366</v>
      </c>
      <c r="C4130" t="s">
        <v>367</v>
      </c>
      <c r="D4130" t="s">
        <v>194</v>
      </c>
      <c r="E4130" t="s">
        <v>316</v>
      </c>
      <c r="G4130" t="str">
        <f>[1]Petroleum!A291</f>
        <v>OC</v>
      </c>
      <c r="H4130" s="8">
        <f t="shared" ca="1" si="44"/>
        <v>5.734955982499236E-2</v>
      </c>
      <c r="I4130" t="s">
        <v>172</v>
      </c>
      <c r="K4130" s="7">
        <f ca="1">[1]Petroleum!B291</f>
        <v>1.1885525846475242E-2</v>
      </c>
      <c r="L4130" s="7">
        <f ca="1">[1]Petroleum!I291</f>
        <v>4.5464033978517122E-2</v>
      </c>
    </row>
    <row r="4131" spans="1:12" x14ac:dyDescent="0.35">
      <c r="A4131" t="s">
        <v>572</v>
      </c>
      <c r="B4131" t="s">
        <v>369</v>
      </c>
      <c r="C4131" t="s">
        <v>370</v>
      </c>
      <c r="D4131" t="s">
        <v>100</v>
      </c>
      <c r="E4131" t="s">
        <v>122</v>
      </c>
      <c r="G4131" t="str">
        <f>[1]Chemicals!A146</f>
        <v>Energy Use: mmBtu/ton of product</v>
      </c>
    </row>
    <row r="4132" spans="1:12" x14ac:dyDescent="0.35">
      <c r="A4132" t="s">
        <v>572</v>
      </c>
      <c r="B4132" t="s">
        <v>369</v>
      </c>
      <c r="C4132" t="s">
        <v>370</v>
      </c>
      <c r="D4132" t="s">
        <v>100</v>
      </c>
      <c r="E4132" t="s">
        <v>122</v>
      </c>
      <c r="G4132" t="str">
        <f>[1]Chemicals!A147</f>
        <v xml:space="preserve">     Total Energy</v>
      </c>
      <c r="H4132" s="8">
        <f ca="1">[1]Chemicals!AJ147</f>
        <v>39.423011661065104</v>
      </c>
      <c r="I4132" t="s">
        <v>371</v>
      </c>
      <c r="J4132" t="s">
        <v>372</v>
      </c>
    </row>
    <row r="4133" spans="1:12" x14ac:dyDescent="0.35">
      <c r="A4133" t="s">
        <v>572</v>
      </c>
      <c r="B4133" t="s">
        <v>369</v>
      </c>
      <c r="C4133" t="s">
        <v>370</v>
      </c>
      <c r="D4133" t="s">
        <v>100</v>
      </c>
      <c r="E4133" t="s">
        <v>122</v>
      </c>
      <c r="G4133" t="str">
        <f>[1]Chemicals!A148</f>
        <v xml:space="preserve">     Fossil Fuels</v>
      </c>
      <c r="H4133" s="8">
        <f ca="1">[1]Chemicals!AJ148</f>
        <v>38.671969857966914</v>
      </c>
      <c r="I4133" t="s">
        <v>371</v>
      </c>
    </row>
    <row r="4134" spans="1:12" x14ac:dyDescent="0.35">
      <c r="A4134" t="s">
        <v>572</v>
      </c>
      <c r="B4134" t="s">
        <v>369</v>
      </c>
      <c r="C4134" t="s">
        <v>370</v>
      </c>
      <c r="D4134" t="s">
        <v>100</v>
      </c>
      <c r="E4134" t="s">
        <v>122</v>
      </c>
      <c r="G4134" t="str">
        <f>[1]Chemicals!A149</f>
        <v xml:space="preserve">     Coal</v>
      </c>
      <c r="H4134" s="8">
        <f ca="1">[1]Chemicals!AJ149</f>
        <v>0.40641357855964305</v>
      </c>
      <c r="I4134" t="s">
        <v>371</v>
      </c>
    </row>
    <row r="4135" spans="1:12" x14ac:dyDescent="0.35">
      <c r="A4135" t="s">
        <v>572</v>
      </c>
      <c r="B4135" t="s">
        <v>369</v>
      </c>
      <c r="C4135" t="s">
        <v>370</v>
      </c>
      <c r="D4135" t="s">
        <v>100</v>
      </c>
      <c r="E4135" t="s">
        <v>122</v>
      </c>
      <c r="G4135" t="str">
        <f>[1]Chemicals!A150</f>
        <v xml:space="preserve">     Natural Gas</v>
      </c>
      <c r="H4135" s="8">
        <f ca="1">[1]Chemicals!AJ150</f>
        <v>35.679419133506336</v>
      </c>
      <c r="I4135" t="s">
        <v>371</v>
      </c>
    </row>
    <row r="4136" spans="1:12" x14ac:dyDescent="0.35">
      <c r="A4136" t="s">
        <v>572</v>
      </c>
      <c r="B4136" t="s">
        <v>369</v>
      </c>
      <c r="C4136" t="s">
        <v>370</v>
      </c>
      <c r="D4136" t="s">
        <v>100</v>
      </c>
      <c r="E4136" t="s">
        <v>122</v>
      </c>
      <c r="G4136" t="str">
        <f>[1]Chemicals!A151</f>
        <v xml:space="preserve">     Petroleum</v>
      </c>
      <c r="H4136" s="8">
        <f ca="1">[1]Chemicals!AJ151</f>
        <v>2.5861371459009268</v>
      </c>
      <c r="I4136" t="s">
        <v>371</v>
      </c>
    </row>
    <row r="4137" spans="1:12" x14ac:dyDescent="0.35">
      <c r="A4137" t="s">
        <v>572</v>
      </c>
      <c r="B4137" t="s">
        <v>369</v>
      </c>
      <c r="C4137" t="s">
        <v>370</v>
      </c>
      <c r="D4137" t="s">
        <v>100</v>
      </c>
      <c r="E4137" t="s">
        <v>122</v>
      </c>
      <c r="G4137" t="str">
        <f>[1]Chemicals!A152</f>
        <v>Water consumption, gallons/ton</v>
      </c>
      <c r="H4137" s="8">
        <f ca="1">[1]Chemicals!AJ152</f>
        <v>979.23792308487907</v>
      </c>
      <c r="I4137" t="s">
        <v>182</v>
      </c>
    </row>
    <row r="4138" spans="1:12" x14ac:dyDescent="0.35">
      <c r="A4138" t="s">
        <v>572</v>
      </c>
      <c r="B4138" t="s">
        <v>369</v>
      </c>
      <c r="C4138" t="s">
        <v>370</v>
      </c>
      <c r="D4138" t="s">
        <v>100</v>
      </c>
      <c r="E4138" t="s">
        <v>122</v>
      </c>
      <c r="G4138" t="str">
        <f>[1]Chemicals!A153</f>
        <v>Total Emissions: grams/ton</v>
      </c>
    </row>
    <row r="4139" spans="1:12" x14ac:dyDescent="0.35">
      <c r="A4139" t="s">
        <v>572</v>
      </c>
      <c r="B4139" t="s">
        <v>369</v>
      </c>
      <c r="C4139" t="s">
        <v>370</v>
      </c>
      <c r="D4139" t="s">
        <v>100</v>
      </c>
      <c r="E4139" t="s">
        <v>122</v>
      </c>
      <c r="G4139" t="str">
        <f>[1]Chemicals!A154</f>
        <v xml:space="preserve">     VOC</v>
      </c>
      <c r="H4139" s="8">
        <f ca="1">[1]Chemicals!AJ154</f>
        <v>495.54085262056657</v>
      </c>
      <c r="I4139" t="s">
        <v>127</v>
      </c>
    </row>
    <row r="4140" spans="1:12" x14ac:dyDescent="0.35">
      <c r="A4140" t="s">
        <v>572</v>
      </c>
      <c r="B4140" t="s">
        <v>369</v>
      </c>
      <c r="C4140" t="s">
        <v>370</v>
      </c>
      <c r="D4140" t="s">
        <v>100</v>
      </c>
      <c r="E4140" t="s">
        <v>122</v>
      </c>
      <c r="G4140" t="str">
        <f>[1]Chemicals!A155</f>
        <v xml:space="preserve">     CO</v>
      </c>
      <c r="H4140" s="8">
        <f ca="1">[1]Chemicals!AJ155</f>
        <v>1002.7700321726975</v>
      </c>
      <c r="I4140" t="s">
        <v>127</v>
      </c>
    </row>
    <row r="4141" spans="1:12" x14ac:dyDescent="0.35">
      <c r="A4141" t="s">
        <v>572</v>
      </c>
      <c r="B4141" t="s">
        <v>369</v>
      </c>
      <c r="C4141" t="s">
        <v>370</v>
      </c>
      <c r="D4141" t="s">
        <v>100</v>
      </c>
      <c r="E4141" t="s">
        <v>122</v>
      </c>
      <c r="G4141" t="str">
        <f>[1]Chemicals!A156</f>
        <v xml:space="preserve">     NOx</v>
      </c>
      <c r="H4141" s="8">
        <f ca="1">[1]Chemicals!AJ156</f>
        <v>1342.4888851623291</v>
      </c>
      <c r="I4141" t="s">
        <v>127</v>
      </c>
    </row>
    <row r="4142" spans="1:12" x14ac:dyDescent="0.35">
      <c r="A4142" t="s">
        <v>572</v>
      </c>
      <c r="B4142" t="s">
        <v>369</v>
      </c>
      <c r="C4142" t="s">
        <v>370</v>
      </c>
      <c r="D4142" t="s">
        <v>100</v>
      </c>
      <c r="E4142" t="s">
        <v>122</v>
      </c>
      <c r="G4142" t="str">
        <f>[1]Chemicals!A157</f>
        <v xml:space="preserve">     PM10</v>
      </c>
      <c r="H4142" s="8">
        <f ca="1">[1]Chemicals!AJ157</f>
        <v>73.584481811803457</v>
      </c>
      <c r="I4142" t="s">
        <v>127</v>
      </c>
    </row>
    <row r="4143" spans="1:12" x14ac:dyDescent="0.35">
      <c r="A4143" t="s">
        <v>572</v>
      </c>
      <c r="B4143" t="s">
        <v>369</v>
      </c>
      <c r="C4143" t="s">
        <v>370</v>
      </c>
      <c r="D4143" t="s">
        <v>100</v>
      </c>
      <c r="E4143" t="s">
        <v>122</v>
      </c>
      <c r="G4143" t="str">
        <f>[1]Chemicals!A158</f>
        <v xml:space="preserve">     PM2.5</v>
      </c>
      <c r="H4143" s="8">
        <f ca="1">[1]Chemicals!AJ158</f>
        <v>66.342406902555751</v>
      </c>
      <c r="I4143" t="s">
        <v>127</v>
      </c>
    </row>
    <row r="4144" spans="1:12" x14ac:dyDescent="0.35">
      <c r="A4144" t="s">
        <v>572</v>
      </c>
      <c r="B4144" t="s">
        <v>369</v>
      </c>
      <c r="C4144" t="s">
        <v>370</v>
      </c>
      <c r="D4144" t="s">
        <v>100</v>
      </c>
      <c r="E4144" t="s">
        <v>122</v>
      </c>
      <c r="G4144" t="str">
        <f>[1]Chemicals!A159</f>
        <v xml:space="preserve">     SOx</v>
      </c>
      <c r="H4144" s="8">
        <f ca="1">[1]Chemicals!AJ159</f>
        <v>431.50831128125361</v>
      </c>
      <c r="I4144" t="s">
        <v>127</v>
      </c>
    </row>
    <row r="4145" spans="1:9" x14ac:dyDescent="0.35">
      <c r="A4145" t="s">
        <v>572</v>
      </c>
      <c r="B4145" t="s">
        <v>369</v>
      </c>
      <c r="C4145" t="s">
        <v>370</v>
      </c>
      <c r="D4145" t="s">
        <v>100</v>
      </c>
      <c r="E4145" t="s">
        <v>122</v>
      </c>
      <c r="G4145" t="str">
        <f>[1]Chemicals!A160</f>
        <v xml:space="preserve">     BC</v>
      </c>
      <c r="H4145" s="8">
        <f ca="1">[1]Chemicals!AJ160</f>
        <v>7.8982239091714259</v>
      </c>
      <c r="I4145" t="s">
        <v>127</v>
      </c>
    </row>
    <row r="4146" spans="1:9" x14ac:dyDescent="0.35">
      <c r="A4146" t="s">
        <v>572</v>
      </c>
      <c r="B4146" t="s">
        <v>369</v>
      </c>
      <c r="C4146" t="s">
        <v>370</v>
      </c>
      <c r="D4146" t="s">
        <v>100</v>
      </c>
      <c r="E4146" t="s">
        <v>122</v>
      </c>
      <c r="G4146" t="str">
        <f>[1]Chemicals!A161</f>
        <v xml:space="preserve">     OC</v>
      </c>
      <c r="H4146" s="8">
        <f ca="1">[1]Chemicals!AJ161</f>
        <v>24.427709898480014</v>
      </c>
      <c r="I4146" t="s">
        <v>127</v>
      </c>
    </row>
    <row r="4147" spans="1:9" x14ac:dyDescent="0.35">
      <c r="A4147" t="s">
        <v>572</v>
      </c>
      <c r="B4147" t="s">
        <v>369</v>
      </c>
      <c r="C4147" t="s">
        <v>370</v>
      </c>
      <c r="D4147" t="s">
        <v>100</v>
      </c>
      <c r="E4147" t="s">
        <v>122</v>
      </c>
      <c r="G4147" t="str">
        <f>[1]Chemicals!A162</f>
        <v xml:space="preserve">     CH4</v>
      </c>
      <c r="H4147" s="8">
        <f ca="1">[1]Chemicals!AJ162</f>
        <v>5481.6066935337594</v>
      </c>
      <c r="I4147" t="s">
        <v>127</v>
      </c>
    </row>
    <row r="4148" spans="1:9" x14ac:dyDescent="0.35">
      <c r="A4148" t="s">
        <v>572</v>
      </c>
      <c r="B4148" t="s">
        <v>369</v>
      </c>
      <c r="C4148" t="s">
        <v>370</v>
      </c>
      <c r="D4148" t="s">
        <v>100</v>
      </c>
      <c r="E4148" t="s">
        <v>122</v>
      </c>
      <c r="G4148" t="str">
        <f>[1]Chemicals!A163</f>
        <v xml:space="preserve">     N2O</v>
      </c>
      <c r="H4148" s="8">
        <f ca="1">[1]Chemicals!AJ163</f>
        <v>22.862740330854322</v>
      </c>
      <c r="I4148" t="s">
        <v>127</v>
      </c>
    </row>
    <row r="4149" spans="1:9" x14ac:dyDescent="0.35">
      <c r="A4149" t="s">
        <v>572</v>
      </c>
      <c r="B4149" t="s">
        <v>369</v>
      </c>
      <c r="C4149" t="s">
        <v>370</v>
      </c>
      <c r="D4149" t="s">
        <v>100</v>
      </c>
      <c r="E4149" t="s">
        <v>122</v>
      </c>
      <c r="G4149" t="str">
        <f>[1]Chemicals!A164</f>
        <v xml:space="preserve">     CO2</v>
      </c>
      <c r="H4149" s="8">
        <f ca="1">[1]Chemicals!AJ164</f>
        <v>875599.55486673745</v>
      </c>
      <c r="I4149" t="s">
        <v>127</v>
      </c>
    </row>
    <row r="4150" spans="1:9" x14ac:dyDescent="0.35">
      <c r="A4150" t="s">
        <v>572</v>
      </c>
      <c r="B4150" t="s">
        <v>369</v>
      </c>
      <c r="C4150" t="s">
        <v>370</v>
      </c>
      <c r="D4150" t="s">
        <v>100</v>
      </c>
      <c r="E4150" t="s">
        <v>122</v>
      </c>
      <c r="G4150" t="str">
        <f>[1]Chemicals!A165</f>
        <v xml:space="preserve">     CO2 (w/ C in VOC &amp; CO)</v>
      </c>
      <c r="H4150" s="8">
        <f ca="1">[1]Chemicals!AJ165</f>
        <v>878719.77200320002</v>
      </c>
      <c r="I4150" t="s">
        <v>127</v>
      </c>
    </row>
    <row r="4151" spans="1:9" x14ac:dyDescent="0.35">
      <c r="A4151" t="s">
        <v>572</v>
      </c>
      <c r="B4151" t="s">
        <v>369</v>
      </c>
      <c r="C4151" t="s">
        <v>370</v>
      </c>
      <c r="D4151" t="s">
        <v>100</v>
      </c>
      <c r="E4151" t="s">
        <v>122</v>
      </c>
      <c r="G4151" t="str">
        <f>[1]Chemicals!A166</f>
        <v xml:space="preserve">     GHGs (grams/ton)</v>
      </c>
      <c r="H4151" s="8">
        <f ca="1">[1]Chemicals!AJ166</f>
        <v>1048313.1795808293</v>
      </c>
      <c r="I4151" t="s">
        <v>127</v>
      </c>
    </row>
    <row r="4152" spans="1:9" x14ac:dyDescent="0.35">
      <c r="A4152" t="s">
        <v>572</v>
      </c>
      <c r="B4152" t="s">
        <v>369</v>
      </c>
      <c r="C4152" t="s">
        <v>370</v>
      </c>
      <c r="D4152" t="s">
        <v>100</v>
      </c>
      <c r="E4152" t="s">
        <v>122</v>
      </c>
      <c r="G4152" t="str">
        <f>[1]Chemicals!A167</f>
        <v>Urban Emissions: grams/ton</v>
      </c>
    </row>
    <row r="4153" spans="1:9" x14ac:dyDescent="0.35">
      <c r="A4153" t="s">
        <v>572</v>
      </c>
      <c r="B4153" t="s">
        <v>369</v>
      </c>
      <c r="C4153" t="s">
        <v>370</v>
      </c>
      <c r="D4153" t="s">
        <v>100</v>
      </c>
      <c r="E4153" t="s">
        <v>122</v>
      </c>
      <c r="G4153" t="str">
        <f>[1]Chemicals!A168</f>
        <v xml:space="preserve">     VOC</v>
      </c>
      <c r="H4153" s="8">
        <f ca="1">[1]Chemicals!AJ168</f>
        <v>147.9327260940556</v>
      </c>
      <c r="I4153" t="s">
        <v>127</v>
      </c>
    </row>
    <row r="4154" spans="1:9" x14ac:dyDescent="0.35">
      <c r="A4154" t="s">
        <v>572</v>
      </c>
      <c r="B4154" t="s">
        <v>369</v>
      </c>
      <c r="C4154" t="s">
        <v>370</v>
      </c>
      <c r="D4154" t="s">
        <v>100</v>
      </c>
      <c r="E4154" t="s">
        <v>122</v>
      </c>
      <c r="G4154" t="str">
        <f>[1]Chemicals!A169</f>
        <v xml:space="preserve">     CO</v>
      </c>
      <c r="H4154" s="8">
        <f ca="1">[1]Chemicals!AJ169</f>
        <v>160.58457147425383</v>
      </c>
      <c r="I4154" t="s">
        <v>127</v>
      </c>
    </row>
    <row r="4155" spans="1:9" x14ac:dyDescent="0.35">
      <c r="A4155" t="s">
        <v>572</v>
      </c>
      <c r="B4155" t="s">
        <v>369</v>
      </c>
      <c r="C4155" t="s">
        <v>370</v>
      </c>
      <c r="D4155" t="s">
        <v>100</v>
      </c>
      <c r="E4155" t="s">
        <v>122</v>
      </c>
      <c r="G4155" t="str">
        <f>[1]Chemicals!A170</f>
        <v xml:space="preserve">     NOx</v>
      </c>
      <c r="H4155" s="8">
        <f ca="1">[1]Chemicals!AJ170</f>
        <v>258.82053175511703</v>
      </c>
      <c r="I4155" t="s">
        <v>127</v>
      </c>
    </row>
    <row r="4156" spans="1:9" x14ac:dyDescent="0.35">
      <c r="A4156" t="s">
        <v>572</v>
      </c>
      <c r="B4156" t="s">
        <v>369</v>
      </c>
      <c r="C4156" t="s">
        <v>370</v>
      </c>
      <c r="D4156" t="s">
        <v>100</v>
      </c>
      <c r="E4156" t="s">
        <v>122</v>
      </c>
      <c r="G4156" t="str">
        <f>[1]Chemicals!A171</f>
        <v xml:space="preserve">     PM10</v>
      </c>
      <c r="H4156" s="8">
        <f ca="1">[1]Chemicals!AJ171</f>
        <v>25.110156410119007</v>
      </c>
      <c r="I4156" t="s">
        <v>127</v>
      </c>
    </row>
    <row r="4157" spans="1:9" x14ac:dyDescent="0.35">
      <c r="A4157" t="s">
        <v>572</v>
      </c>
      <c r="B4157" t="s">
        <v>369</v>
      </c>
      <c r="C4157" t="s">
        <v>370</v>
      </c>
      <c r="D4157" t="s">
        <v>100</v>
      </c>
      <c r="E4157" t="s">
        <v>122</v>
      </c>
      <c r="G4157" t="str">
        <f>[1]Chemicals!A172</f>
        <v xml:space="preserve">     PM2.5</v>
      </c>
      <c r="H4157" s="8">
        <f ca="1">[1]Chemicals!AJ172</f>
        <v>23.059299255886057</v>
      </c>
      <c r="I4157" t="s">
        <v>127</v>
      </c>
    </row>
    <row r="4158" spans="1:9" x14ac:dyDescent="0.35">
      <c r="A4158" t="s">
        <v>572</v>
      </c>
      <c r="B4158" t="s">
        <v>369</v>
      </c>
      <c r="C4158" t="s">
        <v>370</v>
      </c>
      <c r="D4158" t="s">
        <v>100</v>
      </c>
      <c r="E4158" t="s">
        <v>122</v>
      </c>
      <c r="G4158" t="str">
        <f>[1]Chemicals!A173</f>
        <v xml:space="preserve">     SOx</v>
      </c>
      <c r="H4158" s="8">
        <f ca="1">[1]Chemicals!AJ173</f>
        <v>34.973532736812182</v>
      </c>
      <c r="I4158" t="s">
        <v>127</v>
      </c>
    </row>
    <row r="4159" spans="1:9" x14ac:dyDescent="0.35">
      <c r="A4159" t="s">
        <v>572</v>
      </c>
      <c r="B4159" t="s">
        <v>369</v>
      </c>
      <c r="C4159" t="s">
        <v>370</v>
      </c>
      <c r="D4159" t="s">
        <v>100</v>
      </c>
      <c r="E4159" t="s">
        <v>122</v>
      </c>
      <c r="G4159" t="str">
        <f>[1]Chemicals!A174</f>
        <v xml:space="preserve">     BC</v>
      </c>
      <c r="H4159" s="8">
        <f ca="1">[1]Chemicals!AJ174</f>
        <v>1.5819134693132493</v>
      </c>
      <c r="I4159" t="s">
        <v>127</v>
      </c>
    </row>
    <row r="4160" spans="1:9" x14ac:dyDescent="0.35">
      <c r="A4160" t="s">
        <v>572</v>
      </c>
      <c r="B4160" t="s">
        <v>369</v>
      </c>
      <c r="C4160" t="s">
        <v>370</v>
      </c>
      <c r="D4160" t="s">
        <v>100</v>
      </c>
      <c r="E4160" t="s">
        <v>122</v>
      </c>
      <c r="G4160" t="str">
        <f>[1]Chemicals!A175</f>
        <v xml:space="preserve">     OC</v>
      </c>
      <c r="H4160" s="8">
        <f ca="1">[1]Chemicals!AJ175</f>
        <v>7.3472834600979748</v>
      </c>
      <c r="I4160" t="s">
        <v>127</v>
      </c>
    </row>
    <row r="4161" spans="1:10" x14ac:dyDescent="0.35">
      <c r="A4161" t="s">
        <v>567</v>
      </c>
      <c r="B4161" t="s">
        <v>373</v>
      </c>
      <c r="C4161" t="s">
        <v>373</v>
      </c>
      <c r="G4161" t="s">
        <v>539</v>
      </c>
    </row>
    <row r="4162" spans="1:10" x14ac:dyDescent="0.35">
      <c r="A4162" t="s">
        <v>567</v>
      </c>
      <c r="B4162" t="s">
        <v>373</v>
      </c>
      <c r="C4162" t="s">
        <v>373</v>
      </c>
      <c r="G4162" t="s">
        <v>374</v>
      </c>
      <c r="H4162" s="8">
        <v>-1</v>
      </c>
      <c r="I4162" t="s">
        <v>140</v>
      </c>
    </row>
    <row r="4163" spans="1:10" x14ac:dyDescent="0.35">
      <c r="A4163" t="s">
        <v>566</v>
      </c>
      <c r="B4163" t="s">
        <v>373</v>
      </c>
      <c r="C4163" t="s">
        <v>373</v>
      </c>
      <c r="G4163" t="s">
        <v>539</v>
      </c>
    </row>
    <row r="4164" spans="1:10" x14ac:dyDescent="0.35">
      <c r="A4164" t="s">
        <v>566</v>
      </c>
      <c r="B4164" t="s">
        <v>373</v>
      </c>
      <c r="C4164" t="s">
        <v>373</v>
      </c>
      <c r="G4164" t="s">
        <v>374</v>
      </c>
      <c r="H4164" s="8">
        <v>-1</v>
      </c>
      <c r="I4164" t="s">
        <v>140</v>
      </c>
    </row>
    <row r="4165" spans="1:10" x14ac:dyDescent="0.35">
      <c r="A4165" t="s">
        <v>575</v>
      </c>
      <c r="B4165" t="s">
        <v>60</v>
      </c>
      <c r="C4165" t="s">
        <v>60</v>
      </c>
      <c r="D4165" t="s">
        <v>173</v>
      </c>
      <c r="E4165" t="s">
        <v>316</v>
      </c>
      <c r="G4165" t="s">
        <v>537</v>
      </c>
    </row>
    <row r="4166" spans="1:10" x14ac:dyDescent="0.35">
      <c r="A4166" t="s">
        <v>575</v>
      </c>
      <c r="B4166" t="s">
        <v>60</v>
      </c>
      <c r="C4166" t="s">
        <v>60</v>
      </c>
      <c r="D4166" t="s">
        <v>173</v>
      </c>
      <c r="E4166" t="s">
        <v>316</v>
      </c>
      <c r="G4166" t="str">
        <f>[1]Results!A46</f>
        <v xml:space="preserve">Total Energy </v>
      </c>
      <c r="H4166" s="8">
        <f ca="1">[1]Results!I46</f>
        <v>1271887.6383021669</v>
      </c>
      <c r="I4166" t="s">
        <v>290</v>
      </c>
      <c r="J4166" t="s">
        <v>397</v>
      </c>
    </row>
    <row r="4167" spans="1:10" x14ac:dyDescent="0.35">
      <c r="A4167" t="s">
        <v>575</v>
      </c>
      <c r="B4167" t="s">
        <v>60</v>
      </c>
      <c r="C4167" t="s">
        <v>60</v>
      </c>
      <c r="D4167" t="s">
        <v>173</v>
      </c>
      <c r="E4167" t="s">
        <v>316</v>
      </c>
      <c r="G4167" t="str">
        <f>[1]Results!A47</f>
        <v>Fossil Fuels</v>
      </c>
      <c r="H4167" s="8">
        <f ca="1">[1]Results!I47</f>
        <v>1172688.0424202138</v>
      </c>
      <c r="I4167" t="s">
        <v>290</v>
      </c>
    </row>
    <row r="4168" spans="1:10" x14ac:dyDescent="0.35">
      <c r="A4168" t="s">
        <v>575</v>
      </c>
      <c r="B4168" t="s">
        <v>60</v>
      </c>
      <c r="C4168" t="s">
        <v>60</v>
      </c>
      <c r="D4168" t="s">
        <v>173</v>
      </c>
      <c r="E4168" t="s">
        <v>316</v>
      </c>
      <c r="G4168" t="str">
        <f>[1]Results!A48</f>
        <v>Coal</v>
      </c>
      <c r="H4168" s="8">
        <f ca="1">[1]Results!I48</f>
        <v>6140.0420131199917</v>
      </c>
      <c r="I4168" t="s">
        <v>290</v>
      </c>
    </row>
    <row r="4169" spans="1:10" x14ac:dyDescent="0.35">
      <c r="A4169" t="s">
        <v>575</v>
      </c>
      <c r="B4169" t="s">
        <v>60</v>
      </c>
      <c r="C4169" t="s">
        <v>60</v>
      </c>
      <c r="D4169" t="s">
        <v>173</v>
      </c>
      <c r="E4169" t="s">
        <v>316</v>
      </c>
      <c r="G4169" t="str">
        <f>[1]Results!A49</f>
        <v>Natural Gas</v>
      </c>
      <c r="H4169" s="8">
        <f ca="1">[1]Results!I49</f>
        <v>162014.53979269054</v>
      </c>
      <c r="I4169" t="s">
        <v>290</v>
      </c>
    </row>
    <row r="4170" spans="1:10" x14ac:dyDescent="0.35">
      <c r="A4170" t="s">
        <v>575</v>
      </c>
      <c r="B4170" t="s">
        <v>60</v>
      </c>
      <c r="C4170" t="s">
        <v>60</v>
      </c>
      <c r="D4170" t="s">
        <v>173</v>
      </c>
      <c r="E4170" t="s">
        <v>316</v>
      </c>
      <c r="G4170" t="str">
        <f>[1]Results!A50</f>
        <v>Petroleum</v>
      </c>
      <c r="H4170" s="8">
        <f ca="1">[1]Results!I50</f>
        <v>1004533.4606144032</v>
      </c>
      <c r="I4170" t="s">
        <v>290</v>
      </c>
    </row>
    <row r="4171" spans="1:10" x14ac:dyDescent="0.35">
      <c r="A4171" t="s">
        <v>575</v>
      </c>
      <c r="B4171" t="s">
        <v>60</v>
      </c>
      <c r="C4171" t="s">
        <v>60</v>
      </c>
      <c r="D4171" t="s">
        <v>173</v>
      </c>
      <c r="E4171" t="s">
        <v>316</v>
      </c>
      <c r="G4171" t="str">
        <f>[1]Results!A51</f>
        <v>Water Consumption</v>
      </c>
      <c r="H4171" s="8">
        <f ca="1">[1]Results!I51</f>
        <v>53.167649103177858</v>
      </c>
      <c r="I4171" t="s">
        <v>179</v>
      </c>
    </row>
    <row r="4172" spans="1:10" x14ac:dyDescent="0.35">
      <c r="A4172" t="s">
        <v>575</v>
      </c>
      <c r="B4172" t="s">
        <v>60</v>
      </c>
      <c r="C4172" t="s">
        <v>60</v>
      </c>
      <c r="D4172" t="s">
        <v>173</v>
      </c>
      <c r="E4172" t="s">
        <v>316</v>
      </c>
      <c r="G4172" t="s">
        <v>539</v>
      </c>
    </row>
    <row r="4173" spans="1:10" x14ac:dyDescent="0.35">
      <c r="A4173" t="s">
        <v>575</v>
      </c>
      <c r="B4173" t="s">
        <v>60</v>
      </c>
      <c r="C4173" t="s">
        <v>60</v>
      </c>
      <c r="D4173" t="s">
        <v>173</v>
      </c>
      <c r="E4173" t="s">
        <v>316</v>
      </c>
      <c r="G4173" t="str">
        <f>[1]Results!A52</f>
        <v>CO2 (w/ C in VOC &amp; CO)</v>
      </c>
      <c r="H4173" s="8">
        <f ca="1">[1]Results!I52</f>
        <v>90000.625014930236</v>
      </c>
      <c r="I4173" t="s">
        <v>172</v>
      </c>
    </row>
    <row r="4174" spans="1:10" x14ac:dyDescent="0.35">
      <c r="A4174" t="s">
        <v>575</v>
      </c>
      <c r="B4174" t="s">
        <v>60</v>
      </c>
      <c r="C4174" t="s">
        <v>60</v>
      </c>
      <c r="D4174" t="s">
        <v>173</v>
      </c>
      <c r="E4174" t="s">
        <v>316</v>
      </c>
      <c r="G4174" t="str">
        <f>[1]Results!A53</f>
        <v>CH4</v>
      </c>
      <c r="H4174" s="8">
        <f ca="1">[1]Results!I53</f>
        <v>118.61741102562048</v>
      </c>
      <c r="I4174" t="s">
        <v>172</v>
      </c>
    </row>
    <row r="4175" spans="1:10" x14ac:dyDescent="0.35">
      <c r="A4175" t="s">
        <v>575</v>
      </c>
      <c r="B4175" t="s">
        <v>60</v>
      </c>
      <c r="C4175" t="s">
        <v>60</v>
      </c>
      <c r="D4175" t="s">
        <v>173</v>
      </c>
      <c r="E4175" t="s">
        <v>316</v>
      </c>
      <c r="G4175" t="str">
        <f>[1]Results!A54</f>
        <v>N2O</v>
      </c>
      <c r="H4175" s="8">
        <f ca="1">[1]Results!I54</f>
        <v>3.9731764079791931</v>
      </c>
      <c r="I4175" t="s">
        <v>172</v>
      </c>
    </row>
    <row r="4176" spans="1:10" x14ac:dyDescent="0.35">
      <c r="A4176" t="s">
        <v>575</v>
      </c>
      <c r="B4176" t="s">
        <v>60</v>
      </c>
      <c r="C4176" t="s">
        <v>60</v>
      </c>
      <c r="D4176" t="s">
        <v>173</v>
      </c>
      <c r="E4176" t="s">
        <v>316</v>
      </c>
      <c r="G4176" t="str">
        <f>[1]Results!A55</f>
        <v>GHGs</v>
      </c>
      <c r="H4176" s="8">
        <f ca="1">[1]Results!I55</f>
        <v>94620.101022872055</v>
      </c>
      <c r="I4176" t="s">
        <v>172</v>
      </c>
    </row>
    <row r="4177" spans="1:9" x14ac:dyDescent="0.35">
      <c r="A4177" t="s">
        <v>575</v>
      </c>
      <c r="B4177" t="s">
        <v>60</v>
      </c>
      <c r="C4177" t="s">
        <v>60</v>
      </c>
      <c r="D4177" t="s">
        <v>173</v>
      </c>
      <c r="E4177" t="s">
        <v>316</v>
      </c>
      <c r="G4177" t="str">
        <f>[1]Results!A56</f>
        <v>VOC: Total</v>
      </c>
      <c r="H4177" s="8">
        <f ca="1">[1]Results!I56</f>
        <v>72.604977940377793</v>
      </c>
      <c r="I4177" t="s">
        <v>172</v>
      </c>
    </row>
    <row r="4178" spans="1:9" x14ac:dyDescent="0.35">
      <c r="A4178" t="s">
        <v>575</v>
      </c>
      <c r="B4178" t="s">
        <v>60</v>
      </c>
      <c r="C4178" t="s">
        <v>60</v>
      </c>
      <c r="D4178" t="s">
        <v>173</v>
      </c>
      <c r="E4178" t="s">
        <v>316</v>
      </c>
      <c r="G4178" t="str">
        <f>[1]Results!A57</f>
        <v>CO: Total</v>
      </c>
      <c r="H4178" s="8">
        <f ca="1">[1]Results!I57</f>
        <v>359.0652877160569</v>
      </c>
      <c r="I4178" t="s">
        <v>172</v>
      </c>
    </row>
    <row r="4179" spans="1:9" x14ac:dyDescent="0.35">
      <c r="A4179" t="s">
        <v>575</v>
      </c>
      <c r="B4179" t="s">
        <v>60</v>
      </c>
      <c r="C4179" t="s">
        <v>60</v>
      </c>
      <c r="D4179" t="s">
        <v>173</v>
      </c>
      <c r="E4179" t="s">
        <v>316</v>
      </c>
      <c r="G4179" t="str">
        <f>[1]Results!A58</f>
        <v>NOx: Total</v>
      </c>
      <c r="H4179" s="8">
        <f ca="1">[1]Results!I58</f>
        <v>32.714281455019048</v>
      </c>
      <c r="I4179" t="s">
        <v>172</v>
      </c>
    </row>
    <row r="4180" spans="1:9" x14ac:dyDescent="0.35">
      <c r="A4180" t="s">
        <v>575</v>
      </c>
      <c r="B4180" t="s">
        <v>60</v>
      </c>
      <c r="C4180" t="s">
        <v>60</v>
      </c>
      <c r="D4180" t="s">
        <v>173</v>
      </c>
      <c r="E4180" t="s">
        <v>316</v>
      </c>
      <c r="G4180" t="str">
        <f>[1]Results!A59</f>
        <v>PM10: Total</v>
      </c>
      <c r="H4180" s="8">
        <f ca="1">[1]Results!I59</f>
        <v>14.581403410450758</v>
      </c>
      <c r="I4180" t="s">
        <v>172</v>
      </c>
    </row>
    <row r="4181" spans="1:9" x14ac:dyDescent="0.35">
      <c r="A4181" t="s">
        <v>575</v>
      </c>
      <c r="B4181" t="s">
        <v>60</v>
      </c>
      <c r="C4181" t="s">
        <v>60</v>
      </c>
      <c r="D4181" t="s">
        <v>173</v>
      </c>
      <c r="E4181" t="s">
        <v>316</v>
      </c>
      <c r="G4181" t="str">
        <f>[1]Results!A60</f>
        <v>PM2.5: Total</v>
      </c>
      <c r="H4181" s="8">
        <f ca="1">[1]Results!I60</f>
        <v>4.4432092629128048</v>
      </c>
      <c r="I4181" t="s">
        <v>172</v>
      </c>
    </row>
    <row r="4182" spans="1:9" x14ac:dyDescent="0.35">
      <c r="A4182" t="s">
        <v>575</v>
      </c>
      <c r="B4182" t="s">
        <v>60</v>
      </c>
      <c r="C4182" t="s">
        <v>60</v>
      </c>
      <c r="D4182" t="s">
        <v>173</v>
      </c>
      <c r="E4182" t="s">
        <v>316</v>
      </c>
      <c r="G4182" t="str">
        <f>[1]Results!A61</f>
        <v>SOx: Total</v>
      </c>
      <c r="H4182" s="8">
        <f ca="1">[1]Results!I61</f>
        <v>7.3625745634470592</v>
      </c>
      <c r="I4182" t="s">
        <v>172</v>
      </c>
    </row>
    <row r="4183" spans="1:9" x14ac:dyDescent="0.35">
      <c r="A4183" t="s">
        <v>575</v>
      </c>
      <c r="B4183" t="s">
        <v>60</v>
      </c>
      <c r="C4183" t="s">
        <v>60</v>
      </c>
      <c r="D4183" t="s">
        <v>173</v>
      </c>
      <c r="E4183" t="s">
        <v>316</v>
      </c>
      <c r="G4183" t="str">
        <f>[1]Results!A62</f>
        <v>BC Total</v>
      </c>
      <c r="H4183" s="8">
        <f ca="1">[1]Results!I62</f>
        <v>1.2978588278738887</v>
      </c>
      <c r="I4183" t="s">
        <v>172</v>
      </c>
    </row>
    <row r="4184" spans="1:9" x14ac:dyDescent="0.35">
      <c r="A4184" t="s">
        <v>575</v>
      </c>
      <c r="B4184" t="s">
        <v>60</v>
      </c>
      <c r="C4184" t="s">
        <v>60</v>
      </c>
      <c r="D4184" t="s">
        <v>173</v>
      </c>
      <c r="E4184" t="s">
        <v>316</v>
      </c>
      <c r="G4184" t="str">
        <f>[1]Results!A63</f>
        <v>OC Total</v>
      </c>
      <c r="H4184" s="8">
        <f ca="1">[1]Results!I63</f>
        <v>0.94544837444616536</v>
      </c>
      <c r="I4184" t="s">
        <v>172</v>
      </c>
    </row>
    <row r="4185" spans="1:9" x14ac:dyDescent="0.35">
      <c r="A4185" t="s">
        <v>575</v>
      </c>
      <c r="B4185" t="s">
        <v>60</v>
      </c>
      <c r="C4185" t="s">
        <v>60</v>
      </c>
      <c r="D4185" t="s">
        <v>173</v>
      </c>
      <c r="E4185" t="s">
        <v>316</v>
      </c>
      <c r="G4185" t="s">
        <v>538</v>
      </c>
    </row>
    <row r="4186" spans="1:9" x14ac:dyDescent="0.35">
      <c r="A4186" t="s">
        <v>575</v>
      </c>
      <c r="B4186" t="s">
        <v>60</v>
      </c>
      <c r="C4186" t="s">
        <v>60</v>
      </c>
      <c r="D4186" t="s">
        <v>173</v>
      </c>
      <c r="E4186" t="s">
        <v>316</v>
      </c>
      <c r="G4186" t="str">
        <f>[1]Results!A64</f>
        <v>VOC: Urban</v>
      </c>
      <c r="H4186" s="8">
        <f ca="1">[1]Results!I64</f>
        <v>46.067769424579872</v>
      </c>
      <c r="I4186" t="s">
        <v>172</v>
      </c>
    </row>
    <row r="4187" spans="1:9" x14ac:dyDescent="0.35">
      <c r="A4187" t="s">
        <v>575</v>
      </c>
      <c r="B4187" t="s">
        <v>60</v>
      </c>
      <c r="C4187" t="s">
        <v>60</v>
      </c>
      <c r="D4187" t="s">
        <v>173</v>
      </c>
      <c r="E4187" t="s">
        <v>316</v>
      </c>
      <c r="G4187" t="str">
        <f>[1]Results!A65</f>
        <v>CO: Urban</v>
      </c>
      <c r="H4187" s="8">
        <f ca="1">[1]Results!I65</f>
        <v>242.99292670160375</v>
      </c>
      <c r="I4187" t="s">
        <v>172</v>
      </c>
    </row>
    <row r="4188" spans="1:9" x14ac:dyDescent="0.35">
      <c r="A4188" t="s">
        <v>575</v>
      </c>
      <c r="B4188" t="s">
        <v>60</v>
      </c>
      <c r="C4188" t="s">
        <v>60</v>
      </c>
      <c r="D4188" t="s">
        <v>173</v>
      </c>
      <c r="E4188" t="s">
        <v>316</v>
      </c>
      <c r="G4188" t="str">
        <f>[1]Results!A66</f>
        <v>NOx: Urban</v>
      </c>
      <c r="H4188" s="8">
        <f ca="1">[1]Results!I66</f>
        <v>9.1017300534630188</v>
      </c>
      <c r="I4188" t="s">
        <v>172</v>
      </c>
    </row>
    <row r="4189" spans="1:9" x14ac:dyDescent="0.35">
      <c r="A4189" t="s">
        <v>575</v>
      </c>
      <c r="B4189" t="s">
        <v>60</v>
      </c>
      <c r="C4189" t="s">
        <v>60</v>
      </c>
      <c r="D4189" t="s">
        <v>173</v>
      </c>
      <c r="E4189" t="s">
        <v>316</v>
      </c>
      <c r="G4189" t="str">
        <f>[1]Results!A67</f>
        <v>PM10: Urban</v>
      </c>
      <c r="H4189" s="8">
        <f ca="1">[1]Results!I67</f>
        <v>9.1134502079892794</v>
      </c>
      <c r="I4189" t="s">
        <v>172</v>
      </c>
    </row>
    <row r="4190" spans="1:9" x14ac:dyDescent="0.35">
      <c r="A4190" t="s">
        <v>575</v>
      </c>
      <c r="B4190" t="s">
        <v>60</v>
      </c>
      <c r="C4190" t="s">
        <v>60</v>
      </c>
      <c r="D4190" t="s">
        <v>173</v>
      </c>
      <c r="E4190" t="s">
        <v>316</v>
      </c>
      <c r="G4190" t="str">
        <f>[1]Results!A68</f>
        <v>PM2.5: Urban</v>
      </c>
      <c r="H4190" s="8">
        <f ca="1">[1]Results!I68</f>
        <v>2.5324927843161102</v>
      </c>
      <c r="I4190" t="s">
        <v>172</v>
      </c>
    </row>
    <row r="4191" spans="1:9" x14ac:dyDescent="0.35">
      <c r="A4191" t="s">
        <v>575</v>
      </c>
      <c r="B4191" t="s">
        <v>60</v>
      </c>
      <c r="C4191" t="s">
        <v>60</v>
      </c>
      <c r="D4191" t="s">
        <v>173</v>
      </c>
      <c r="E4191" t="s">
        <v>316</v>
      </c>
      <c r="G4191" t="str">
        <f>[1]Results!A69</f>
        <v>SOx: Urban</v>
      </c>
      <c r="H4191" s="8">
        <f ca="1">[1]Results!I69</f>
        <v>1.739941144930671</v>
      </c>
      <c r="I4191" t="s">
        <v>172</v>
      </c>
    </row>
    <row r="4192" spans="1:9" x14ac:dyDescent="0.35">
      <c r="A4192" t="s">
        <v>575</v>
      </c>
      <c r="B4192" t="s">
        <v>60</v>
      </c>
      <c r="C4192" t="s">
        <v>60</v>
      </c>
      <c r="D4192" t="s">
        <v>173</v>
      </c>
      <c r="E4192" t="s">
        <v>316</v>
      </c>
      <c r="G4192" t="str">
        <f>[1]Results!A70</f>
        <v>BC: Urban</v>
      </c>
      <c r="H4192" s="8">
        <f ca="1">[1]Results!I70</f>
        <v>0.82327739523681387</v>
      </c>
      <c r="I4192" t="s">
        <v>172</v>
      </c>
    </row>
    <row r="4193" spans="1:13" x14ac:dyDescent="0.35">
      <c r="A4193" t="s">
        <v>575</v>
      </c>
      <c r="B4193" t="s">
        <v>60</v>
      </c>
      <c r="C4193" t="s">
        <v>60</v>
      </c>
      <c r="D4193" t="s">
        <v>173</v>
      </c>
      <c r="E4193" t="s">
        <v>316</v>
      </c>
      <c r="G4193" t="str">
        <f>[1]Results!A71</f>
        <v>OC: Urban</v>
      </c>
      <c r="H4193" s="8">
        <f ca="1">[1]Results!I71</f>
        <v>0.48300515527398452</v>
      </c>
      <c r="I4193" t="s">
        <v>172</v>
      </c>
    </row>
    <row r="4194" spans="1:13" x14ac:dyDescent="0.35">
      <c r="A4194" t="s">
        <v>572</v>
      </c>
      <c r="B4194" t="s">
        <v>552</v>
      </c>
      <c r="C4194" t="s">
        <v>540</v>
      </c>
      <c r="D4194" t="s">
        <v>376</v>
      </c>
      <c r="E4194" t="s">
        <v>316</v>
      </c>
      <c r="G4194" t="s">
        <v>537</v>
      </c>
    </row>
    <row r="4195" spans="1:13" x14ac:dyDescent="0.35">
      <c r="A4195" t="s">
        <v>572</v>
      </c>
      <c r="B4195" t="s">
        <v>552</v>
      </c>
      <c r="C4195" t="s">
        <v>540</v>
      </c>
      <c r="D4195" t="s">
        <v>376</v>
      </c>
      <c r="E4195" t="s">
        <v>316</v>
      </c>
      <c r="G4195" t="str">
        <f>[1]Coal!A72</f>
        <v>Total energy</v>
      </c>
      <c r="H4195" s="8">
        <f ca="1">SUM(K4195:M4195)</f>
        <v>20844.802457312318</v>
      </c>
      <c r="I4195" t="s">
        <v>290</v>
      </c>
      <c r="K4195" s="7">
        <f ca="1">[1]Coal!B72</f>
        <v>20844.802457312318</v>
      </c>
    </row>
    <row r="4196" spans="1:13" x14ac:dyDescent="0.35">
      <c r="A4196" t="s">
        <v>572</v>
      </c>
      <c r="B4196" t="s">
        <v>552</v>
      </c>
      <c r="C4196" t="s">
        <v>540</v>
      </c>
      <c r="D4196" t="s">
        <v>376</v>
      </c>
      <c r="E4196" t="s">
        <v>316</v>
      </c>
      <c r="G4196" t="str">
        <f>[1]Coal!A73</f>
        <v>Fossil fuels</v>
      </c>
      <c r="H4196" s="8">
        <f t="shared" ref="H4196:H4235" ca="1" si="45">SUM(K4196:M4196)</f>
        <v>19725.457776295458</v>
      </c>
      <c r="I4196" t="s">
        <v>290</v>
      </c>
      <c r="K4196" s="7">
        <f ca="1">[1]Coal!B73</f>
        <v>19725.457776295458</v>
      </c>
    </row>
    <row r="4197" spans="1:13" x14ac:dyDescent="0.35">
      <c r="A4197" t="s">
        <v>572</v>
      </c>
      <c r="B4197" t="s">
        <v>552</v>
      </c>
      <c r="C4197" t="s">
        <v>540</v>
      </c>
      <c r="D4197" t="s">
        <v>376</v>
      </c>
      <c r="E4197" t="s">
        <v>316</v>
      </c>
      <c r="G4197" t="str">
        <f>[1]Coal!A74</f>
        <v>Coal</v>
      </c>
      <c r="H4197" s="8">
        <f t="shared" ca="1" si="45"/>
        <v>1236.7163642128662</v>
      </c>
      <c r="I4197" t="s">
        <v>290</v>
      </c>
      <c r="K4197" s="7">
        <f ca="1">[1]Coal!B74</f>
        <v>1236.716364212866</v>
      </c>
    </row>
    <row r="4198" spans="1:13" x14ac:dyDescent="0.35">
      <c r="A4198" t="s">
        <v>572</v>
      </c>
      <c r="B4198" t="s">
        <v>552</v>
      </c>
      <c r="C4198" t="s">
        <v>540</v>
      </c>
      <c r="D4198" t="s">
        <v>376</v>
      </c>
      <c r="E4198" t="s">
        <v>316</v>
      </c>
      <c r="G4198" t="str">
        <f>[1]Coal!A75</f>
        <v>Natural gas</v>
      </c>
      <c r="H4198" s="8">
        <f t="shared" ca="1" si="45"/>
        <v>3276.0857421689288</v>
      </c>
      <c r="I4198" t="s">
        <v>290</v>
      </c>
      <c r="K4198" s="7">
        <f ca="1">[1]Coal!B75</f>
        <v>3276.0857421689288</v>
      </c>
    </row>
    <row r="4199" spans="1:13" x14ac:dyDescent="0.35">
      <c r="A4199" t="s">
        <v>572</v>
      </c>
      <c r="B4199" t="s">
        <v>552</v>
      </c>
      <c r="C4199" t="s">
        <v>540</v>
      </c>
      <c r="D4199" t="s">
        <v>376</v>
      </c>
      <c r="E4199" t="s">
        <v>316</v>
      </c>
      <c r="G4199" t="str">
        <f>[1]Coal!A76</f>
        <v>Petroleum</v>
      </c>
      <c r="H4199" s="8">
        <f t="shared" ca="1" si="45"/>
        <v>15212.655669913664</v>
      </c>
      <c r="I4199" t="s">
        <v>290</v>
      </c>
      <c r="K4199" s="7">
        <f ca="1">[1]Coal!B76</f>
        <v>15212.655669913664</v>
      </c>
    </row>
    <row r="4200" spans="1:13" x14ac:dyDescent="0.35">
      <c r="A4200" t="s">
        <v>572</v>
      </c>
      <c r="B4200" t="s">
        <v>552</v>
      </c>
      <c r="C4200" t="s">
        <v>540</v>
      </c>
      <c r="D4200" t="s">
        <v>376</v>
      </c>
      <c r="E4200" t="s">
        <v>316</v>
      </c>
      <c r="G4200" t="str">
        <f>[1]Coal!A77</f>
        <v>Water consumption</v>
      </c>
      <c r="H4200" s="8">
        <f t="shared" ca="1" si="45"/>
        <v>3.8041165330058018</v>
      </c>
      <c r="I4200" t="s">
        <v>179</v>
      </c>
      <c r="K4200" s="7">
        <f ca="1">[1]Coal!B77</f>
        <v>3.8041165330058018</v>
      </c>
    </row>
    <row r="4201" spans="1:13" x14ac:dyDescent="0.35">
      <c r="A4201" t="s">
        <v>572</v>
      </c>
      <c r="B4201" t="s">
        <v>552</v>
      </c>
      <c r="C4201" t="s">
        <v>540</v>
      </c>
      <c r="D4201" t="s">
        <v>376</v>
      </c>
      <c r="E4201" t="s">
        <v>316</v>
      </c>
      <c r="G4201" t="s">
        <v>539</v>
      </c>
    </row>
    <row r="4202" spans="1:13" x14ac:dyDescent="0.35">
      <c r="A4202" t="s">
        <v>572</v>
      </c>
      <c r="B4202" t="s">
        <v>552</v>
      </c>
      <c r="C4202" t="s">
        <v>540</v>
      </c>
      <c r="D4202" t="s">
        <v>376</v>
      </c>
      <c r="E4202" t="s">
        <v>316</v>
      </c>
      <c r="G4202" t="str">
        <f>[1]Coal!A78</f>
        <v>VOC</v>
      </c>
      <c r="H4202" s="8">
        <f t="shared" ca="1" si="45"/>
        <v>7.8401952610832568</v>
      </c>
      <c r="I4202" t="s">
        <v>172</v>
      </c>
      <c r="K4202" s="7">
        <f ca="1">[1]Coal!B78</f>
        <v>7.3686503298125867</v>
      </c>
      <c r="M4202" s="7">
        <f>[1]EF!AD6</f>
        <v>0.47154493127067021</v>
      </c>
    </row>
    <row r="4203" spans="1:13" x14ac:dyDescent="0.35">
      <c r="A4203" t="s">
        <v>572</v>
      </c>
      <c r="B4203" t="s">
        <v>552</v>
      </c>
      <c r="C4203" t="s">
        <v>540</v>
      </c>
      <c r="D4203" t="s">
        <v>376</v>
      </c>
      <c r="E4203" t="s">
        <v>316</v>
      </c>
      <c r="G4203" t="str">
        <f>[1]Coal!A79</f>
        <v>CO</v>
      </c>
      <c r="H4203" s="8">
        <f t="shared" ca="1" si="45"/>
        <v>25.776966092872822</v>
      </c>
      <c r="I4203" t="s">
        <v>172</v>
      </c>
      <c r="K4203" s="7">
        <f ca="1">[1]Coal!B79</f>
        <v>1.8221567132241883</v>
      </c>
      <c r="M4203" s="7">
        <f>[1]EF!AD7</f>
        <v>23.954809379648633</v>
      </c>
    </row>
    <row r="4204" spans="1:13" x14ac:dyDescent="0.35">
      <c r="A4204" t="s">
        <v>572</v>
      </c>
      <c r="B4204" t="s">
        <v>552</v>
      </c>
      <c r="C4204" t="s">
        <v>540</v>
      </c>
      <c r="D4204" t="s">
        <v>376</v>
      </c>
      <c r="E4204" t="s">
        <v>316</v>
      </c>
      <c r="G4204" t="str">
        <f>[1]Coal!A80</f>
        <v>NOx</v>
      </c>
      <c r="H4204" s="8">
        <f t="shared" ca="1" si="45"/>
        <v>127.05477705962369</v>
      </c>
      <c r="I4204" t="s">
        <v>172</v>
      </c>
      <c r="K4204" s="7">
        <f ca="1">[1]Coal!B80</f>
        <v>5.4239023501844024</v>
      </c>
      <c r="M4204" s="7">
        <f>[1]EF!AD8</f>
        <v>121.63087470943928</v>
      </c>
    </row>
    <row r="4205" spans="1:13" x14ac:dyDescent="0.35">
      <c r="A4205" t="s">
        <v>572</v>
      </c>
      <c r="B4205" t="s">
        <v>552</v>
      </c>
      <c r="C4205" t="s">
        <v>540</v>
      </c>
      <c r="D4205" t="s">
        <v>376</v>
      </c>
      <c r="E4205" t="s">
        <v>316</v>
      </c>
      <c r="G4205" t="str">
        <f>[1]Coal!A81</f>
        <v>PM10</v>
      </c>
      <c r="H4205" s="8">
        <f t="shared" ca="1" si="45"/>
        <v>11.17221520721214</v>
      </c>
      <c r="I4205" t="s">
        <v>172</v>
      </c>
      <c r="K4205" s="7">
        <f ca="1">[1]Coal!B81</f>
        <v>8.5088137474081798</v>
      </c>
      <c r="M4205" s="7">
        <f>[1]EF!AD9</f>
        <v>2.6634014598039615</v>
      </c>
    </row>
    <row r="4206" spans="1:13" x14ac:dyDescent="0.35">
      <c r="A4206" t="s">
        <v>572</v>
      </c>
      <c r="B4206" t="s">
        <v>552</v>
      </c>
      <c r="C4206" t="s">
        <v>540</v>
      </c>
      <c r="D4206" t="s">
        <v>376</v>
      </c>
      <c r="E4206" t="s">
        <v>316</v>
      </c>
      <c r="G4206" t="str">
        <f>[1]Coal!A82</f>
        <v>PM2.5</v>
      </c>
      <c r="H4206" s="8">
        <f t="shared" ca="1" si="45"/>
        <v>3.7122088341758781</v>
      </c>
      <c r="I4206" t="s">
        <v>172</v>
      </c>
      <c r="K4206" s="7">
        <f ca="1">[1]Coal!B82</f>
        <v>1.1911242078656112</v>
      </c>
      <c r="M4206" s="7">
        <f>[1]EF!AD10</f>
        <v>2.5210846263102669</v>
      </c>
    </row>
    <row r="4207" spans="1:13" x14ac:dyDescent="0.35">
      <c r="A4207" t="s">
        <v>572</v>
      </c>
      <c r="B4207" t="s">
        <v>552</v>
      </c>
      <c r="C4207" t="s">
        <v>540</v>
      </c>
      <c r="D4207" t="s">
        <v>376</v>
      </c>
      <c r="E4207" t="s">
        <v>316</v>
      </c>
      <c r="G4207" t="str">
        <f>[1]Coal!A83</f>
        <v>SOx</v>
      </c>
      <c r="H4207" s="8">
        <f t="shared" ca="1" si="45"/>
        <v>224.48119239142164</v>
      </c>
      <c r="I4207" t="s">
        <v>172</v>
      </c>
      <c r="K4207" s="7">
        <f ca="1">[1]Coal!B83</f>
        <v>6.793192391421659</v>
      </c>
      <c r="M4207" s="7">
        <f>[1]EF!AD11</f>
        <v>217.68799999999999</v>
      </c>
    </row>
    <row r="4208" spans="1:13" x14ac:dyDescent="0.35">
      <c r="A4208" t="s">
        <v>572</v>
      </c>
      <c r="B4208" t="s">
        <v>552</v>
      </c>
      <c r="C4208" t="s">
        <v>540</v>
      </c>
      <c r="D4208" t="s">
        <v>376</v>
      </c>
      <c r="E4208" t="s">
        <v>316</v>
      </c>
      <c r="G4208" t="str">
        <f>[1]Coal!A84</f>
        <v>BC</v>
      </c>
      <c r="H4208" s="8">
        <f t="shared" ca="1" si="45"/>
        <v>0.14412941755700337</v>
      </c>
      <c r="I4208" t="s">
        <v>172</v>
      </c>
      <c r="K4208" s="7">
        <f ca="1">[1]Coal!B84</f>
        <v>3.5722778625661908E-2</v>
      </c>
      <c r="M4208" s="7">
        <f>[1]EF!AD12</f>
        <v>0.10840663893134148</v>
      </c>
    </row>
    <row r="4209" spans="1:13" x14ac:dyDescent="0.35">
      <c r="A4209" t="s">
        <v>572</v>
      </c>
      <c r="B4209" t="s">
        <v>552</v>
      </c>
      <c r="C4209" t="s">
        <v>540</v>
      </c>
      <c r="D4209" t="s">
        <v>376</v>
      </c>
      <c r="E4209" t="s">
        <v>316</v>
      </c>
      <c r="G4209" t="str">
        <f>[1]Coal!A85</f>
        <v>OC</v>
      </c>
      <c r="H4209" s="8">
        <f t="shared" ca="1" si="45"/>
        <v>0.28302711550810367</v>
      </c>
      <c r="I4209" t="s">
        <v>172</v>
      </c>
      <c r="K4209" s="7">
        <f ca="1">[1]Coal!B85</f>
        <v>7.88192607769721E-2</v>
      </c>
      <c r="M4209" s="7">
        <f>[1]EF!AD13</f>
        <v>0.20420785473113159</v>
      </c>
    </row>
    <row r="4210" spans="1:13" x14ac:dyDescent="0.35">
      <c r="A4210" t="s">
        <v>572</v>
      </c>
      <c r="B4210" t="s">
        <v>552</v>
      </c>
      <c r="C4210" t="s">
        <v>540</v>
      </c>
      <c r="D4210" t="s">
        <v>376</v>
      </c>
      <c r="E4210" t="s">
        <v>316</v>
      </c>
      <c r="G4210" t="str">
        <f>[1]Coal!A86</f>
        <v>CH4</v>
      </c>
      <c r="H4210" s="8">
        <f t="shared" ca="1" si="45"/>
        <v>148.93605312292073</v>
      </c>
      <c r="I4210" t="s">
        <v>172</v>
      </c>
      <c r="K4210" s="7">
        <f ca="1">[1]Coal!B86</f>
        <v>147.69005312292072</v>
      </c>
      <c r="M4210" s="7">
        <f>[1]EF!AD14</f>
        <v>1.246</v>
      </c>
    </row>
    <row r="4211" spans="1:13" x14ac:dyDescent="0.35">
      <c r="A4211" t="s">
        <v>572</v>
      </c>
      <c r="B4211" t="s">
        <v>552</v>
      </c>
      <c r="C4211" t="s">
        <v>540</v>
      </c>
      <c r="D4211" t="s">
        <v>376</v>
      </c>
      <c r="E4211" t="s">
        <v>316</v>
      </c>
      <c r="G4211" t="str">
        <f>[1]Coal!A87</f>
        <v>N2O</v>
      </c>
      <c r="H4211" s="8">
        <f t="shared" ca="1" si="45"/>
        <v>0.88807143792264764</v>
      </c>
      <c r="I4211" t="s">
        <v>172</v>
      </c>
      <c r="K4211" s="7">
        <f ca="1">[1]Coal!B87</f>
        <v>3.1071437922647618E-2</v>
      </c>
      <c r="M4211" s="7">
        <f>[1]EF!AD15</f>
        <v>0.85699999999999998</v>
      </c>
    </row>
    <row r="4212" spans="1:13" x14ac:dyDescent="0.35">
      <c r="A4212" t="s">
        <v>572</v>
      </c>
      <c r="B4212" t="s">
        <v>552</v>
      </c>
      <c r="C4212" t="s">
        <v>540</v>
      </c>
      <c r="D4212" t="s">
        <v>376</v>
      </c>
      <c r="E4212" t="s">
        <v>316</v>
      </c>
      <c r="G4212" t="str">
        <f>[1]Coal!A88</f>
        <v>CO2</v>
      </c>
      <c r="H4212" s="8">
        <f t="shared" ca="1" si="45"/>
        <v>101526.86115769204</v>
      </c>
      <c r="I4212" t="s">
        <v>172</v>
      </c>
      <c r="K4212" s="7">
        <f ca="1">[1]Coal!B88</f>
        <v>1525.2546887413607</v>
      </c>
      <c r="M4212" s="7">
        <f>[1]EF!AD16</f>
        <v>100001.60646895067</v>
      </c>
    </row>
    <row r="4213" spans="1:13" x14ac:dyDescent="0.35">
      <c r="A4213" t="s">
        <v>572</v>
      </c>
      <c r="B4213" t="s">
        <v>552</v>
      </c>
      <c r="C4213" t="s">
        <v>540</v>
      </c>
      <c r="D4213" t="s">
        <v>376</v>
      </c>
      <c r="E4213" t="s">
        <v>316</v>
      </c>
      <c r="G4213" t="str">
        <f>[1]Coal!A89</f>
        <v>CO2 (w/ C in VOC &amp; CO)</v>
      </c>
      <c r="H4213" s="8">
        <f t="shared" ca="1" si="45"/>
        <v>1551.0837047233906</v>
      </c>
      <c r="I4213" t="s">
        <v>172</v>
      </c>
      <c r="K4213" s="7">
        <f ca="1">[1]Coal!B89</f>
        <v>1551.0837047233906</v>
      </c>
    </row>
    <row r="4214" spans="1:13" x14ac:dyDescent="0.35">
      <c r="A4214" t="s">
        <v>572</v>
      </c>
      <c r="B4214" t="s">
        <v>552</v>
      </c>
      <c r="C4214" t="s">
        <v>540</v>
      </c>
      <c r="D4214" t="s">
        <v>376</v>
      </c>
      <c r="E4214" t="s">
        <v>316</v>
      </c>
      <c r="G4214" t="str">
        <f>[1]Coal!A90</f>
        <v>GHGs</v>
      </c>
      <c r="H4214" s="8">
        <f t="shared" ca="1" si="45"/>
        <v>5960.729790339311</v>
      </c>
      <c r="I4214" t="s">
        <v>172</v>
      </c>
      <c r="K4214" s="7">
        <f ca="1">[1]Coal!B90</f>
        <v>5960.729790339311</v>
      </c>
    </row>
    <row r="4215" spans="1:13" x14ac:dyDescent="0.35">
      <c r="A4215" t="s">
        <v>572</v>
      </c>
      <c r="B4215" t="s">
        <v>552</v>
      </c>
      <c r="C4215" t="s">
        <v>541</v>
      </c>
      <c r="D4215" t="s">
        <v>376</v>
      </c>
      <c r="E4215" t="s">
        <v>316</v>
      </c>
      <c r="G4215" t="s">
        <v>537</v>
      </c>
    </row>
    <row r="4216" spans="1:13" x14ac:dyDescent="0.35">
      <c r="A4216" t="s">
        <v>572</v>
      </c>
      <c r="B4216" t="s">
        <v>552</v>
      </c>
      <c r="C4216" t="s">
        <v>541</v>
      </c>
      <c r="D4216" t="s">
        <v>376</v>
      </c>
      <c r="E4216" t="s">
        <v>316</v>
      </c>
      <c r="G4216" t="str">
        <f>[1]Coal!A72</f>
        <v>Total energy</v>
      </c>
      <c r="H4216" s="8">
        <f t="shared" ca="1" si="45"/>
        <v>20844.802457312318</v>
      </c>
      <c r="I4216" t="s">
        <v>290</v>
      </c>
      <c r="K4216" s="7">
        <f ca="1">[1]Coal!B72</f>
        <v>20844.802457312318</v>
      </c>
    </row>
    <row r="4217" spans="1:13" x14ac:dyDescent="0.35">
      <c r="A4217" t="s">
        <v>572</v>
      </c>
      <c r="B4217" t="s">
        <v>552</v>
      </c>
      <c r="C4217" t="s">
        <v>541</v>
      </c>
      <c r="D4217" t="s">
        <v>376</v>
      </c>
      <c r="E4217" t="s">
        <v>316</v>
      </c>
      <c r="G4217" t="str">
        <f>[1]Coal!A73</f>
        <v>Fossil fuels</v>
      </c>
      <c r="H4217" s="8">
        <f t="shared" ca="1" si="45"/>
        <v>19725.457776295458</v>
      </c>
      <c r="I4217" t="s">
        <v>290</v>
      </c>
      <c r="K4217" s="7">
        <f ca="1">[1]Coal!B73</f>
        <v>19725.457776295458</v>
      </c>
    </row>
    <row r="4218" spans="1:13" x14ac:dyDescent="0.35">
      <c r="A4218" t="s">
        <v>572</v>
      </c>
      <c r="B4218" t="s">
        <v>552</v>
      </c>
      <c r="C4218" t="s">
        <v>541</v>
      </c>
      <c r="D4218" t="s">
        <v>376</v>
      </c>
      <c r="E4218" t="s">
        <v>316</v>
      </c>
      <c r="G4218" t="str">
        <f>[1]Coal!A74</f>
        <v>Coal</v>
      </c>
      <c r="H4218" s="8">
        <f t="shared" ca="1" si="45"/>
        <v>1236.7163642128662</v>
      </c>
      <c r="I4218" t="s">
        <v>290</v>
      </c>
      <c r="K4218" s="7">
        <f ca="1">[1]Coal!B74</f>
        <v>1236.716364212866</v>
      </c>
    </row>
    <row r="4219" spans="1:13" x14ac:dyDescent="0.35">
      <c r="A4219" t="s">
        <v>572</v>
      </c>
      <c r="B4219" t="s">
        <v>552</v>
      </c>
      <c r="C4219" t="s">
        <v>541</v>
      </c>
      <c r="D4219" t="s">
        <v>376</v>
      </c>
      <c r="E4219" t="s">
        <v>316</v>
      </c>
      <c r="G4219" t="str">
        <f>[1]Coal!A75</f>
        <v>Natural gas</v>
      </c>
      <c r="H4219" s="8">
        <f t="shared" ca="1" si="45"/>
        <v>3276.0857421689288</v>
      </c>
      <c r="I4219" t="s">
        <v>290</v>
      </c>
      <c r="K4219" s="7">
        <f ca="1">[1]Coal!B75</f>
        <v>3276.0857421689288</v>
      </c>
    </row>
    <row r="4220" spans="1:13" x14ac:dyDescent="0.35">
      <c r="A4220" t="s">
        <v>572</v>
      </c>
      <c r="B4220" t="s">
        <v>552</v>
      </c>
      <c r="C4220" t="s">
        <v>541</v>
      </c>
      <c r="D4220" t="s">
        <v>376</v>
      </c>
      <c r="E4220" t="s">
        <v>316</v>
      </c>
      <c r="G4220" t="str">
        <f>[1]Coal!A76</f>
        <v>Petroleum</v>
      </c>
      <c r="H4220" s="8">
        <f t="shared" ca="1" si="45"/>
        <v>15212.655669913664</v>
      </c>
      <c r="I4220" t="s">
        <v>290</v>
      </c>
      <c r="K4220" s="7">
        <f ca="1">[1]Coal!B76</f>
        <v>15212.655669913664</v>
      </c>
    </row>
    <row r="4221" spans="1:13" x14ac:dyDescent="0.35">
      <c r="A4221" t="s">
        <v>572</v>
      </c>
      <c r="B4221" t="s">
        <v>552</v>
      </c>
      <c r="C4221" t="s">
        <v>541</v>
      </c>
      <c r="D4221" t="s">
        <v>376</v>
      </c>
      <c r="E4221" t="s">
        <v>316</v>
      </c>
      <c r="G4221" t="str">
        <f>[1]Coal!A77</f>
        <v>Water consumption</v>
      </c>
      <c r="H4221" s="8">
        <f t="shared" ca="1" si="45"/>
        <v>3.8041165330058018</v>
      </c>
      <c r="I4221" t="s">
        <v>179</v>
      </c>
      <c r="K4221" s="7">
        <f ca="1">[1]Coal!B77</f>
        <v>3.8041165330058018</v>
      </c>
    </row>
    <row r="4222" spans="1:13" x14ac:dyDescent="0.35">
      <c r="A4222" t="s">
        <v>572</v>
      </c>
      <c r="B4222" t="s">
        <v>552</v>
      </c>
      <c r="C4222" t="s">
        <v>541</v>
      </c>
      <c r="D4222" t="s">
        <v>376</v>
      </c>
      <c r="E4222" t="s">
        <v>316</v>
      </c>
      <c r="G4222" t="s">
        <v>539</v>
      </c>
    </row>
    <row r="4223" spans="1:13" x14ac:dyDescent="0.35">
      <c r="A4223" t="s">
        <v>572</v>
      </c>
      <c r="B4223" t="s">
        <v>552</v>
      </c>
      <c r="C4223" t="s">
        <v>541</v>
      </c>
      <c r="D4223" t="s">
        <v>376</v>
      </c>
      <c r="E4223" t="s">
        <v>316</v>
      </c>
      <c r="G4223" t="str">
        <f>[1]Coal!A78</f>
        <v>VOC</v>
      </c>
      <c r="H4223" s="8">
        <f t="shared" ca="1" si="45"/>
        <v>7.4906503298125866</v>
      </c>
      <c r="I4223" t="s">
        <v>172</v>
      </c>
      <c r="K4223" s="7">
        <f ca="1">[1]Coal!B78</f>
        <v>7.3686503298125867</v>
      </c>
      <c r="M4223" s="7">
        <f>[1]EF!AC6</f>
        <v>0.12199999999999996</v>
      </c>
    </row>
    <row r="4224" spans="1:13" x14ac:dyDescent="0.35">
      <c r="A4224" t="s">
        <v>572</v>
      </c>
      <c r="B4224" t="s">
        <v>552</v>
      </c>
      <c r="C4224" t="s">
        <v>541</v>
      </c>
      <c r="D4224" t="s">
        <v>376</v>
      </c>
      <c r="E4224" t="s">
        <v>316</v>
      </c>
      <c r="G4224" t="str">
        <f>[1]Coal!A79</f>
        <v>CO</v>
      </c>
      <c r="H4224" s="8">
        <f t="shared" ca="1" si="45"/>
        <v>4.0571567132241881</v>
      </c>
      <c r="I4224" t="s">
        <v>172</v>
      </c>
      <c r="K4224" s="7">
        <f ca="1">[1]Coal!B79</f>
        <v>1.8221567132241883</v>
      </c>
      <c r="M4224" s="7">
        <f>[1]EF!AC7</f>
        <v>2.2349999999999994</v>
      </c>
    </row>
    <row r="4225" spans="1:13" x14ac:dyDescent="0.35">
      <c r="A4225" t="s">
        <v>572</v>
      </c>
      <c r="B4225" t="s">
        <v>552</v>
      </c>
      <c r="C4225" t="s">
        <v>541</v>
      </c>
      <c r="D4225" t="s">
        <v>376</v>
      </c>
      <c r="E4225" t="s">
        <v>316</v>
      </c>
      <c r="G4225" t="str">
        <f>[1]Coal!A80</f>
        <v>NOx</v>
      </c>
      <c r="H4225" s="8">
        <f t="shared" ca="1" si="45"/>
        <v>17.325902350184403</v>
      </c>
      <c r="I4225" t="s">
        <v>172</v>
      </c>
      <c r="K4225" s="7">
        <f ca="1">[1]Coal!B80</f>
        <v>5.4239023501844024</v>
      </c>
      <c r="M4225" s="7">
        <f>[1]EF!AC8</f>
        <v>11.902000000000001</v>
      </c>
    </row>
    <row r="4226" spans="1:13" x14ac:dyDescent="0.35">
      <c r="A4226" t="s">
        <v>572</v>
      </c>
      <c r="B4226" t="s">
        <v>552</v>
      </c>
      <c r="C4226" t="s">
        <v>541</v>
      </c>
      <c r="D4226" t="s">
        <v>376</v>
      </c>
      <c r="E4226" t="s">
        <v>316</v>
      </c>
      <c r="G4226" t="str">
        <f>[1]Coal!A81</f>
        <v>PM10</v>
      </c>
      <c r="H4226" s="8">
        <f t="shared" ca="1" si="45"/>
        <v>260.34981374740818</v>
      </c>
      <c r="I4226" t="s">
        <v>172</v>
      </c>
      <c r="K4226" s="7">
        <f ca="1">[1]Coal!B81</f>
        <v>8.5088137474081798</v>
      </c>
      <c r="M4226" s="7">
        <f>[1]EF!AC9</f>
        <v>251.84100000000001</v>
      </c>
    </row>
    <row r="4227" spans="1:13" x14ac:dyDescent="0.35">
      <c r="A4227" t="s">
        <v>572</v>
      </c>
      <c r="B4227" t="s">
        <v>552</v>
      </c>
      <c r="C4227" t="s">
        <v>541</v>
      </c>
      <c r="D4227" t="s">
        <v>376</v>
      </c>
      <c r="E4227" t="s">
        <v>316</v>
      </c>
      <c r="G4227" t="str">
        <f>[1]Coal!A82</f>
        <v>PM2.5</v>
      </c>
      <c r="H4227" s="8">
        <f t="shared" ca="1" si="45"/>
        <v>74.602124207865614</v>
      </c>
      <c r="I4227" t="s">
        <v>172</v>
      </c>
      <c r="K4227" s="7">
        <f ca="1">[1]Coal!B82</f>
        <v>1.1911242078656112</v>
      </c>
      <c r="M4227" s="7">
        <f>[1]EF!AC10</f>
        <v>73.411000000000001</v>
      </c>
    </row>
    <row r="4228" spans="1:13" x14ac:dyDescent="0.35">
      <c r="A4228" t="s">
        <v>572</v>
      </c>
      <c r="B4228" t="s">
        <v>552</v>
      </c>
      <c r="C4228" t="s">
        <v>541</v>
      </c>
      <c r="D4228" t="s">
        <v>376</v>
      </c>
      <c r="E4228" t="s">
        <v>316</v>
      </c>
      <c r="G4228" t="str">
        <f>[1]Coal!A83</f>
        <v>SOx</v>
      </c>
      <c r="H4228" s="8">
        <f t="shared" ca="1" si="45"/>
        <v>10.903192391421658</v>
      </c>
      <c r="I4228" t="s">
        <v>172</v>
      </c>
      <c r="K4228" s="7">
        <f ca="1">[1]Coal!B83</f>
        <v>6.793192391421659</v>
      </c>
      <c r="M4228" s="7">
        <f>[1]EF!AC11</f>
        <v>4.1099999999999994</v>
      </c>
    </row>
    <row r="4229" spans="1:13" x14ac:dyDescent="0.35">
      <c r="A4229" t="s">
        <v>572</v>
      </c>
      <c r="B4229" t="s">
        <v>552</v>
      </c>
      <c r="C4229" t="s">
        <v>541</v>
      </c>
      <c r="D4229" t="s">
        <v>376</v>
      </c>
      <c r="E4229" t="s">
        <v>316</v>
      </c>
      <c r="G4229" t="str">
        <f>[1]Coal!A84</f>
        <v>BC</v>
      </c>
      <c r="H4229" s="8">
        <f t="shared" ca="1" si="45"/>
        <v>3.192395778625662</v>
      </c>
      <c r="I4229" t="s">
        <v>172</v>
      </c>
      <c r="K4229" s="7">
        <f ca="1">[1]Coal!B84</f>
        <v>3.5722778625661908E-2</v>
      </c>
      <c r="M4229" s="7">
        <f>[1]EF!AC12</f>
        <v>3.1566730000000001</v>
      </c>
    </row>
    <row r="4230" spans="1:13" x14ac:dyDescent="0.35">
      <c r="A4230" t="s">
        <v>572</v>
      </c>
      <c r="B4230" t="s">
        <v>552</v>
      </c>
      <c r="C4230" t="s">
        <v>541</v>
      </c>
      <c r="D4230" t="s">
        <v>376</v>
      </c>
      <c r="E4230" t="s">
        <v>316</v>
      </c>
      <c r="G4230" t="str">
        <f>[1]Coal!A85</f>
        <v>OC</v>
      </c>
      <c r="H4230" s="8">
        <f t="shared" ca="1" si="45"/>
        <v>6.0251102607769713</v>
      </c>
      <c r="I4230" t="s">
        <v>172</v>
      </c>
      <c r="K4230" s="7">
        <f ca="1">[1]Coal!B85</f>
        <v>7.88192607769721E-2</v>
      </c>
      <c r="M4230" s="7">
        <f>[1]EF!AC13</f>
        <v>5.9462909999999995</v>
      </c>
    </row>
    <row r="4231" spans="1:13" x14ac:dyDescent="0.35">
      <c r="A4231" t="s">
        <v>572</v>
      </c>
      <c r="B4231" t="s">
        <v>552</v>
      </c>
      <c r="C4231" t="s">
        <v>541</v>
      </c>
      <c r="D4231" t="s">
        <v>376</v>
      </c>
      <c r="E4231" t="s">
        <v>316</v>
      </c>
      <c r="G4231" t="str">
        <f>[1]Coal!A86</f>
        <v>CH4</v>
      </c>
      <c r="H4231" s="8">
        <f t="shared" ca="1" si="45"/>
        <v>148.74005312292073</v>
      </c>
      <c r="I4231" t="s">
        <v>172</v>
      </c>
      <c r="K4231" s="7">
        <f ca="1">[1]Coal!B86</f>
        <v>147.69005312292072</v>
      </c>
      <c r="M4231" s="7">
        <f>[1]EF!AC14</f>
        <v>1.0499999999999996</v>
      </c>
    </row>
    <row r="4232" spans="1:13" x14ac:dyDescent="0.35">
      <c r="A4232" t="s">
        <v>572</v>
      </c>
      <c r="B4232" t="s">
        <v>552</v>
      </c>
      <c r="C4232" t="s">
        <v>541</v>
      </c>
      <c r="D4232" t="s">
        <v>376</v>
      </c>
      <c r="E4232" t="s">
        <v>316</v>
      </c>
      <c r="G4232" t="str">
        <f>[1]Coal!A87</f>
        <v>N2O</v>
      </c>
      <c r="H4232" s="8">
        <f t="shared" ca="1" si="45"/>
        <v>1.6120714379226473</v>
      </c>
      <c r="I4232" t="s">
        <v>172</v>
      </c>
      <c r="K4232" s="7">
        <f ca="1">[1]Coal!B87</f>
        <v>3.1071437922647618E-2</v>
      </c>
      <c r="M4232" s="7">
        <f>[1]EF!AC15</f>
        <v>1.5809999999999997</v>
      </c>
    </row>
    <row r="4233" spans="1:13" x14ac:dyDescent="0.35">
      <c r="A4233" t="s">
        <v>572</v>
      </c>
      <c r="B4233" t="s">
        <v>552</v>
      </c>
      <c r="C4233" t="s">
        <v>541</v>
      </c>
      <c r="D4233" t="s">
        <v>376</v>
      </c>
      <c r="E4233" t="s">
        <v>316</v>
      </c>
      <c r="G4233" t="str">
        <f>[1]Coal!A88</f>
        <v>CO2</v>
      </c>
      <c r="H4233" s="8">
        <f t="shared" ca="1" si="45"/>
        <v>101562.620701753</v>
      </c>
      <c r="I4233" t="s">
        <v>172</v>
      </c>
      <c r="K4233" s="7">
        <f ca="1">[1]Coal!B88</f>
        <v>1525.2546887413607</v>
      </c>
      <c r="M4233" s="7">
        <f>[1]EF!AC16</f>
        <v>100037.36601301163</v>
      </c>
    </row>
    <row r="4234" spans="1:13" x14ac:dyDescent="0.35">
      <c r="A4234" t="s">
        <v>572</v>
      </c>
      <c r="B4234" t="s">
        <v>552</v>
      </c>
      <c r="C4234" t="s">
        <v>541</v>
      </c>
      <c r="D4234" t="s">
        <v>376</v>
      </c>
      <c r="E4234" t="s">
        <v>316</v>
      </c>
      <c r="G4234" t="str">
        <f>[1]Coal!A89</f>
        <v>CO2 (w/ C in VOC &amp; CO)</v>
      </c>
      <c r="H4234" s="8">
        <f t="shared" ca="1" si="45"/>
        <v>1551.0837047233906</v>
      </c>
      <c r="I4234" t="s">
        <v>172</v>
      </c>
      <c r="K4234" s="7">
        <f ca="1">[1]Coal!B89</f>
        <v>1551.0837047233906</v>
      </c>
    </row>
    <row r="4235" spans="1:13" x14ac:dyDescent="0.35">
      <c r="A4235" t="s">
        <v>572</v>
      </c>
      <c r="B4235" t="s">
        <v>552</v>
      </c>
      <c r="C4235" t="s">
        <v>541</v>
      </c>
      <c r="D4235" t="s">
        <v>376</v>
      </c>
      <c r="E4235" t="s">
        <v>316</v>
      </c>
      <c r="G4235" t="str">
        <f>[1]Coal!A90</f>
        <v>GHGs</v>
      </c>
      <c r="H4235" s="8">
        <f t="shared" ca="1" si="45"/>
        <v>5960.729790339311</v>
      </c>
      <c r="I4235" t="s">
        <v>172</v>
      </c>
      <c r="K4235" s="7">
        <f ca="1">[1]Coal!B90</f>
        <v>5960.729790339311</v>
      </c>
    </row>
    <row r="4236" spans="1:13" x14ac:dyDescent="0.35">
      <c r="A4236" t="s">
        <v>296</v>
      </c>
      <c r="B4236" t="s">
        <v>2</v>
      </c>
      <c r="C4236" t="s">
        <v>176</v>
      </c>
      <c r="D4236" t="s">
        <v>175</v>
      </c>
      <c r="E4236" t="s">
        <v>122</v>
      </c>
      <c r="F4236" t="s">
        <v>176</v>
      </c>
      <c r="G4236" t="s">
        <v>537</v>
      </c>
    </row>
    <row r="4237" spans="1:13" x14ac:dyDescent="0.35">
      <c r="A4237" t="s">
        <v>296</v>
      </c>
      <c r="B4237" t="s">
        <v>2</v>
      </c>
      <c r="C4237" t="s">
        <v>176</v>
      </c>
      <c r="D4237" t="s">
        <v>175</v>
      </c>
      <c r="E4237" t="s">
        <v>122</v>
      </c>
      <c r="F4237" t="s">
        <v>176</v>
      </c>
      <c r="G4237" t="str">
        <f>[1]Electric!A204</f>
        <v>Total energy</v>
      </c>
      <c r="H4237" s="8">
        <f ca="1">K4237+L4237</f>
        <v>1754619.8639911239</v>
      </c>
      <c r="I4237" t="s">
        <v>170</v>
      </c>
      <c r="K4237" s="7">
        <f ca="1">[1]Electric!B204</f>
        <v>84479.663399867277</v>
      </c>
      <c r="L4237" s="7">
        <f>[1]Electric!C204</f>
        <v>1670140.2005912566</v>
      </c>
    </row>
    <row r="4238" spans="1:13" x14ac:dyDescent="0.35">
      <c r="A4238" t="s">
        <v>296</v>
      </c>
      <c r="B4238" t="s">
        <v>2</v>
      </c>
      <c r="C4238" t="s">
        <v>176</v>
      </c>
      <c r="D4238" t="s">
        <v>175</v>
      </c>
      <c r="E4238" t="s">
        <v>122</v>
      </c>
      <c r="F4238" t="s">
        <v>176</v>
      </c>
      <c r="G4238" t="str">
        <f>[1]Electric!A205</f>
        <v>Fossil fuels</v>
      </c>
      <c r="H4238" s="8">
        <f t="shared" ref="H4238:H4256" ca="1" si="46">K4238+L4238</f>
        <v>1163954.7278008342</v>
      </c>
      <c r="I4238" t="s">
        <v>170</v>
      </c>
      <c r="K4238" s="7">
        <f ca="1">[1]Electric!B205</f>
        <v>82802.685356582311</v>
      </c>
      <c r="L4238" s="7">
        <f>[1]Electric!C205</f>
        <v>1081152.0424442519</v>
      </c>
    </row>
    <row r="4239" spans="1:13" x14ac:dyDescent="0.35">
      <c r="A4239" t="s">
        <v>296</v>
      </c>
      <c r="B4239" t="s">
        <v>2</v>
      </c>
      <c r="C4239" t="s">
        <v>176</v>
      </c>
      <c r="D4239" t="s">
        <v>175</v>
      </c>
      <c r="E4239" t="s">
        <v>122</v>
      </c>
      <c r="F4239" t="s">
        <v>176</v>
      </c>
      <c r="G4239" t="str">
        <f>[1]Electric!A206</f>
        <v>Coal</v>
      </c>
      <c r="H4239" s="8">
        <f t="shared" ca="1" si="46"/>
        <v>320313.29720925773</v>
      </c>
      <c r="I4239" t="s">
        <v>170</v>
      </c>
      <c r="K4239" s="7">
        <f ca="1">[1]Electric!B206</f>
        <v>1108.9083490050875</v>
      </c>
      <c r="L4239" s="7">
        <f>[1]Electric!C206</f>
        <v>319204.38886025263</v>
      </c>
    </row>
    <row r="4240" spans="1:13" x14ac:dyDescent="0.35">
      <c r="A4240" t="s">
        <v>296</v>
      </c>
      <c r="B4240" t="s">
        <v>2</v>
      </c>
      <c r="C4240" t="s">
        <v>176</v>
      </c>
      <c r="D4240" t="s">
        <v>175</v>
      </c>
      <c r="E4240" t="s">
        <v>122</v>
      </c>
      <c r="F4240" t="s">
        <v>176</v>
      </c>
      <c r="G4240" t="str">
        <f>[1]Electric!A207</f>
        <v>Natural gas</v>
      </c>
      <c r="H4240" s="8">
        <f t="shared" ca="1" si="46"/>
        <v>834304.50721849781</v>
      </c>
      <c r="I4240" t="s">
        <v>170</v>
      </c>
      <c r="K4240" s="7">
        <f ca="1">[1]Electric!B207</f>
        <v>75801.02149518652</v>
      </c>
      <c r="L4240" s="7">
        <f>[1]Electric!C207</f>
        <v>758503.48572331131</v>
      </c>
    </row>
    <row r="4241" spans="1:12" x14ac:dyDescent="0.35">
      <c r="A4241" t="s">
        <v>296</v>
      </c>
      <c r="B4241" t="s">
        <v>2</v>
      </c>
      <c r="C4241" t="s">
        <v>176</v>
      </c>
      <c r="D4241" t="s">
        <v>175</v>
      </c>
      <c r="E4241" t="s">
        <v>122</v>
      </c>
      <c r="F4241" t="s">
        <v>176</v>
      </c>
      <c r="G4241" t="str">
        <f>[1]Electric!A208</f>
        <v>Petroleum</v>
      </c>
      <c r="H4241" s="8">
        <f t="shared" ca="1" si="46"/>
        <v>9336.9233730786837</v>
      </c>
      <c r="I4241" t="s">
        <v>170</v>
      </c>
      <c r="K4241" s="7">
        <f ca="1">[1]Electric!B208</f>
        <v>5892.7555123907096</v>
      </c>
      <c r="L4241" s="7">
        <f>[1]Electric!C208</f>
        <v>3444.1678606879732</v>
      </c>
    </row>
    <row r="4242" spans="1:12" x14ac:dyDescent="0.35">
      <c r="A4242" t="s">
        <v>296</v>
      </c>
      <c r="B4242" t="s">
        <v>2</v>
      </c>
      <c r="C4242" t="s">
        <v>176</v>
      </c>
      <c r="D4242" t="s">
        <v>175</v>
      </c>
      <c r="E4242" t="s">
        <v>122</v>
      </c>
      <c r="F4242" t="s">
        <v>176</v>
      </c>
      <c r="G4242" t="str">
        <f>[1]Electric!A209</f>
        <v>Water consumption</v>
      </c>
      <c r="H4242" s="8">
        <f t="shared" ca="1" si="46"/>
        <v>141.57659723955371</v>
      </c>
      <c r="I4242" t="s">
        <v>171</v>
      </c>
      <c r="K4242" s="7">
        <f ca="1">[1]Electric!B209</f>
        <v>6.2704068791739918</v>
      </c>
      <c r="L4242" s="7">
        <f>[1]Electric!C209</f>
        <v>135.3061903603797</v>
      </c>
    </row>
    <row r="4243" spans="1:12" x14ac:dyDescent="0.35">
      <c r="A4243" t="s">
        <v>296</v>
      </c>
      <c r="B4243" t="s">
        <v>2</v>
      </c>
      <c r="C4243" t="s">
        <v>176</v>
      </c>
      <c r="D4243" t="s">
        <v>175</v>
      </c>
      <c r="E4243" t="s">
        <v>122</v>
      </c>
      <c r="F4243" t="s">
        <v>176</v>
      </c>
      <c r="G4243" t="s">
        <v>539</v>
      </c>
    </row>
    <row r="4244" spans="1:12" x14ac:dyDescent="0.35">
      <c r="A4244" t="s">
        <v>296</v>
      </c>
      <c r="B4244" t="s">
        <v>2</v>
      </c>
      <c r="C4244" t="s">
        <v>176</v>
      </c>
      <c r="D4244" t="s">
        <v>175</v>
      </c>
      <c r="E4244" t="s">
        <v>122</v>
      </c>
      <c r="F4244" t="s">
        <v>176</v>
      </c>
      <c r="G4244" t="str">
        <f>[1]Electric!A210</f>
        <v>VOC</v>
      </c>
      <c r="H4244" s="8">
        <f t="shared" ca="1" si="46"/>
        <v>10.894776136067209</v>
      </c>
      <c r="I4244" t="s">
        <v>172</v>
      </c>
      <c r="K4244" s="7">
        <f ca="1">[1]Electric!B210</f>
        <v>9.5804316217817131</v>
      </c>
      <c r="L4244" s="7">
        <f>[1]Electric!C210</f>
        <v>1.3143445142854966</v>
      </c>
    </row>
    <row r="4245" spans="1:12" x14ac:dyDescent="0.35">
      <c r="A4245" t="s">
        <v>296</v>
      </c>
      <c r="B4245" t="s">
        <v>2</v>
      </c>
      <c r="C4245" t="s">
        <v>176</v>
      </c>
      <c r="D4245" t="s">
        <v>175</v>
      </c>
      <c r="E4245" t="s">
        <v>122</v>
      </c>
      <c r="F4245" t="s">
        <v>176</v>
      </c>
      <c r="G4245" t="str">
        <f>[1]Electric!A211</f>
        <v>CO</v>
      </c>
      <c r="H4245" s="8">
        <f t="shared" ca="1" si="46"/>
        <v>38.439116439962902</v>
      </c>
      <c r="I4245" t="s">
        <v>172</v>
      </c>
      <c r="K4245" s="7">
        <f ca="1">[1]Electric!B211</f>
        <v>20.82461177742826</v>
      </c>
      <c r="L4245" s="7">
        <f>[1]Electric!C211</f>
        <v>17.614504662534646</v>
      </c>
    </row>
    <row r="4246" spans="1:12" x14ac:dyDescent="0.35">
      <c r="A4246" t="s">
        <v>296</v>
      </c>
      <c r="B4246" t="s">
        <v>2</v>
      </c>
      <c r="C4246" t="s">
        <v>176</v>
      </c>
      <c r="D4246" t="s">
        <v>175</v>
      </c>
      <c r="E4246" t="s">
        <v>122</v>
      </c>
      <c r="F4246" t="s">
        <v>176</v>
      </c>
      <c r="G4246" t="str">
        <f>[1]Electric!A212</f>
        <v>NOx</v>
      </c>
      <c r="H4246" s="8">
        <f t="shared" ca="1" si="46"/>
        <v>61.847208431157533</v>
      </c>
      <c r="I4246" t="s">
        <v>172</v>
      </c>
      <c r="K4246" s="7">
        <f ca="1">[1]Electric!B212</f>
        <v>25.434397512018698</v>
      </c>
      <c r="L4246" s="7">
        <f>[1]Electric!C212</f>
        <v>36.412810919138835</v>
      </c>
    </row>
    <row r="4247" spans="1:12" x14ac:dyDescent="0.35">
      <c r="A4247" t="s">
        <v>296</v>
      </c>
      <c r="B4247" t="s">
        <v>2</v>
      </c>
      <c r="C4247" t="s">
        <v>176</v>
      </c>
      <c r="D4247" t="s">
        <v>175</v>
      </c>
      <c r="E4247" t="s">
        <v>122</v>
      </c>
      <c r="F4247" t="s">
        <v>176</v>
      </c>
      <c r="G4247" t="str">
        <f>[1]Electric!A213</f>
        <v>PM10</v>
      </c>
      <c r="H4247" s="8">
        <f t="shared" ca="1" si="46"/>
        <v>7.8316144640452618</v>
      </c>
      <c r="I4247" t="s">
        <v>172</v>
      </c>
      <c r="K4247" s="7">
        <f ca="1">[1]Electric!B213</f>
        <v>3.0333722041768034</v>
      </c>
      <c r="L4247" s="7">
        <f>[1]Electric!C213</f>
        <v>4.7982422598684584</v>
      </c>
    </row>
    <row r="4248" spans="1:12" x14ac:dyDescent="0.35">
      <c r="A4248" t="s">
        <v>296</v>
      </c>
      <c r="B4248" t="s">
        <v>2</v>
      </c>
      <c r="C4248" t="s">
        <v>176</v>
      </c>
      <c r="D4248" t="s">
        <v>175</v>
      </c>
      <c r="E4248" t="s">
        <v>122</v>
      </c>
      <c r="F4248" t="s">
        <v>176</v>
      </c>
      <c r="G4248" t="str">
        <f>[1]Electric!A214</f>
        <v>PM2.5</v>
      </c>
      <c r="H4248" s="8">
        <f t="shared" ca="1" si="46"/>
        <v>4.8592922664427398</v>
      </c>
      <c r="I4248" t="s">
        <v>172</v>
      </c>
      <c r="K4248" s="7">
        <f ca="1">[1]Electric!B214</f>
        <v>0.6774824252593733</v>
      </c>
      <c r="L4248" s="7">
        <f>[1]Electric!C214</f>
        <v>4.1818098411833668</v>
      </c>
    </row>
    <row r="4249" spans="1:12" x14ac:dyDescent="0.35">
      <c r="A4249" t="s">
        <v>296</v>
      </c>
      <c r="B4249" t="s">
        <v>2</v>
      </c>
      <c r="C4249" t="s">
        <v>176</v>
      </c>
      <c r="D4249" t="s">
        <v>175</v>
      </c>
      <c r="E4249" t="s">
        <v>122</v>
      </c>
      <c r="F4249" t="s">
        <v>176</v>
      </c>
      <c r="G4249" t="str">
        <f>[1]Electric!A215</f>
        <v>SOx</v>
      </c>
      <c r="H4249" s="8">
        <f t="shared" ca="1" si="46"/>
        <v>42.987093462749066</v>
      </c>
      <c r="I4249" t="s">
        <v>172</v>
      </c>
      <c r="K4249" s="7">
        <f ca="1">[1]Electric!B215</f>
        <v>10.597573304349659</v>
      </c>
      <c r="L4249" s="7">
        <f>[1]Electric!C215</f>
        <v>32.389520158399407</v>
      </c>
    </row>
    <row r="4250" spans="1:12" x14ac:dyDescent="0.35">
      <c r="A4250" t="s">
        <v>296</v>
      </c>
      <c r="B4250" t="s">
        <v>2</v>
      </c>
      <c r="C4250" t="s">
        <v>176</v>
      </c>
      <c r="D4250" t="s">
        <v>175</v>
      </c>
      <c r="E4250" t="s">
        <v>122</v>
      </c>
      <c r="F4250" t="s">
        <v>176</v>
      </c>
      <c r="G4250" t="str">
        <f>[1]Electric!A216</f>
        <v>BC</v>
      </c>
      <c r="H4250" s="8">
        <f t="shared" ca="1" si="46"/>
        <v>0.27659331858816905</v>
      </c>
      <c r="I4250" t="s">
        <v>172</v>
      </c>
      <c r="K4250" s="7">
        <f ca="1">[1]Electric!B216</f>
        <v>7.2798883237593787E-2</v>
      </c>
      <c r="L4250" s="7">
        <f>[1]Electric!C216</f>
        <v>0.20379443535057529</v>
      </c>
    </row>
    <row r="4251" spans="1:12" x14ac:dyDescent="0.35">
      <c r="A4251" t="s">
        <v>296</v>
      </c>
      <c r="B4251" t="s">
        <v>2</v>
      </c>
      <c r="C4251" t="s">
        <v>176</v>
      </c>
      <c r="D4251" t="s">
        <v>175</v>
      </c>
      <c r="E4251" t="s">
        <v>122</v>
      </c>
      <c r="F4251" t="s">
        <v>176</v>
      </c>
      <c r="G4251" t="str">
        <f>[1]Electric!A217</f>
        <v>OC</v>
      </c>
      <c r="H4251" s="8">
        <f t="shared" ca="1" si="46"/>
        <v>1.7070821515666879</v>
      </c>
      <c r="I4251" t="s">
        <v>172</v>
      </c>
      <c r="K4251" s="7">
        <f ca="1">[1]Electric!B217</f>
        <v>0.14848384390475008</v>
      </c>
      <c r="L4251" s="7">
        <f>[1]Electric!C217</f>
        <v>1.5585983076619379</v>
      </c>
    </row>
    <row r="4252" spans="1:12" x14ac:dyDescent="0.35">
      <c r="A4252" t="s">
        <v>296</v>
      </c>
      <c r="B4252" t="s">
        <v>2</v>
      </c>
      <c r="C4252" t="s">
        <v>176</v>
      </c>
      <c r="D4252" t="s">
        <v>175</v>
      </c>
      <c r="E4252" t="s">
        <v>122</v>
      </c>
      <c r="F4252" t="s">
        <v>176</v>
      </c>
      <c r="G4252" t="str">
        <f>[1]Electric!A218</f>
        <v>CH4</v>
      </c>
      <c r="H4252" s="8">
        <f t="shared" ca="1" si="46"/>
        <v>193.78797387209912</v>
      </c>
      <c r="I4252" t="s">
        <v>172</v>
      </c>
      <c r="K4252" s="7">
        <f ca="1">[1]Electric!B218</f>
        <v>187.4510397088323</v>
      </c>
      <c r="L4252" s="7">
        <f>[1]Electric!C218</f>
        <v>6.3369341632668119</v>
      </c>
    </row>
    <row r="4253" spans="1:12" x14ac:dyDescent="0.35">
      <c r="A4253" t="s">
        <v>296</v>
      </c>
      <c r="B4253" t="s">
        <v>2</v>
      </c>
      <c r="C4253" t="s">
        <v>176</v>
      </c>
      <c r="D4253" t="s">
        <v>175</v>
      </c>
      <c r="E4253" t="s">
        <v>122</v>
      </c>
      <c r="F4253" t="s">
        <v>176</v>
      </c>
      <c r="G4253" t="str">
        <f>[1]Electric!A219</f>
        <v>N2O</v>
      </c>
      <c r="H4253" s="8">
        <f t="shared" ca="1" si="46"/>
        <v>1.5580861844477525</v>
      </c>
      <c r="I4253" t="s">
        <v>172</v>
      </c>
      <c r="K4253" s="7">
        <f ca="1">[1]Electric!B219</f>
        <v>0.61611267947568971</v>
      </c>
      <c r="L4253" s="7">
        <f>[1]Electric!C219</f>
        <v>0.94197350497206267</v>
      </c>
    </row>
    <row r="4254" spans="1:12" x14ac:dyDescent="0.35">
      <c r="A4254" t="s">
        <v>296</v>
      </c>
      <c r="B4254" t="s">
        <v>2</v>
      </c>
      <c r="C4254" t="s">
        <v>176</v>
      </c>
      <c r="D4254" t="s">
        <v>175</v>
      </c>
      <c r="E4254" t="s">
        <v>122</v>
      </c>
      <c r="F4254" t="s">
        <v>176</v>
      </c>
      <c r="G4254" t="str">
        <f>[1]Electric!A220</f>
        <v>CO2</v>
      </c>
      <c r="H4254" s="8">
        <f t="shared" ca="1" si="46"/>
        <v>82591.432816527289</v>
      </c>
      <c r="I4254" t="s">
        <v>172</v>
      </c>
      <c r="K4254" s="7">
        <f ca="1">[1]Electric!B220</f>
        <v>5079.5637911808217</v>
      </c>
      <c r="L4254" s="7">
        <f>[1]Electric!C220</f>
        <v>77511.869025346474</v>
      </c>
    </row>
    <row r="4255" spans="1:12" x14ac:dyDescent="0.35">
      <c r="A4255" t="s">
        <v>296</v>
      </c>
      <c r="B4255" t="s">
        <v>2</v>
      </c>
      <c r="C4255" t="s">
        <v>176</v>
      </c>
      <c r="D4255" t="s">
        <v>175</v>
      </c>
      <c r="E4255" t="s">
        <v>122</v>
      </c>
      <c r="F4255" t="s">
        <v>176</v>
      </c>
      <c r="G4255" t="str">
        <f>[1]Electric!A221</f>
        <v>CO2 (w/ C in VOC &amp; CO)</v>
      </c>
      <c r="H4255" s="8">
        <f t="shared" ca="1" si="46"/>
        <v>82685.792527985599</v>
      </c>
      <c r="I4255" t="s">
        <v>172</v>
      </c>
      <c r="K4255" s="7">
        <f ca="1">[1]Electric!B221</f>
        <v>5142.1471930046664</v>
      </c>
      <c r="L4255" s="7">
        <f>[1]Electric!C221</f>
        <v>77543.645334980931</v>
      </c>
    </row>
    <row r="4256" spans="1:12" x14ac:dyDescent="0.35">
      <c r="A4256" t="s">
        <v>296</v>
      </c>
      <c r="B4256" t="s">
        <v>2</v>
      </c>
      <c r="C4256" t="s">
        <v>176</v>
      </c>
      <c r="D4256" t="s">
        <v>175</v>
      </c>
      <c r="E4256" t="s">
        <v>122</v>
      </c>
      <c r="F4256" t="s">
        <v>176</v>
      </c>
      <c r="G4256" t="str">
        <f>[1]Electric!A222</f>
        <v>GHGs</v>
      </c>
      <c r="H4256" s="8">
        <f t="shared" ca="1" si="46"/>
        <v>88886.031677728388</v>
      </c>
      <c r="I4256" t="s">
        <v>172</v>
      </c>
      <c r="K4256" s="7">
        <f ca="1">[1]Electric!B222</f>
        <v>10896.386937824733</v>
      </c>
      <c r="L4256" s="7">
        <f>[1]Electric!C222</f>
        <v>77989.644739903655</v>
      </c>
    </row>
    <row r="4257" spans="1:9" x14ac:dyDescent="0.35">
      <c r="A4257" t="s">
        <v>572</v>
      </c>
      <c r="B4257" t="s">
        <v>542</v>
      </c>
      <c r="C4257" t="s">
        <v>542</v>
      </c>
      <c r="D4257" t="s">
        <v>155</v>
      </c>
      <c r="E4257" t="s">
        <v>122</v>
      </c>
      <c r="G4257" t="s">
        <v>537</v>
      </c>
    </row>
    <row r="4258" spans="1:9" x14ac:dyDescent="0.35">
      <c r="A4258" t="s">
        <v>572</v>
      </c>
      <c r="B4258" t="s">
        <v>542</v>
      </c>
      <c r="C4258" t="s">
        <v>542</v>
      </c>
      <c r="D4258" t="s">
        <v>155</v>
      </c>
      <c r="E4258" t="s">
        <v>122</v>
      </c>
      <c r="G4258" t="s">
        <v>517</v>
      </c>
      <c r="H4258" s="8">
        <f ca="1">[1]Inputs!K1505</f>
        <v>78141.771497558453</v>
      </c>
      <c r="I4258" t="s">
        <v>325</v>
      </c>
    </row>
    <row r="4259" spans="1:9" x14ac:dyDescent="0.35">
      <c r="A4259" t="s">
        <v>572</v>
      </c>
      <c r="B4259" t="s">
        <v>542</v>
      </c>
      <c r="C4259" t="s">
        <v>542</v>
      </c>
      <c r="D4259" t="s">
        <v>155</v>
      </c>
      <c r="E4259" t="s">
        <v>122</v>
      </c>
      <c r="G4259" t="s">
        <v>518</v>
      </c>
      <c r="H4259" s="8">
        <f ca="1">[1]Inputs!K1506</f>
        <v>77476.469259499907</v>
      </c>
      <c r="I4259" t="s">
        <v>325</v>
      </c>
    </row>
    <row r="4260" spans="1:9" x14ac:dyDescent="0.35">
      <c r="A4260" t="s">
        <v>572</v>
      </c>
      <c r="B4260" t="s">
        <v>542</v>
      </c>
      <c r="C4260" t="s">
        <v>542</v>
      </c>
      <c r="D4260" t="s">
        <v>155</v>
      </c>
      <c r="E4260" t="s">
        <v>122</v>
      </c>
      <c r="G4260" t="s">
        <v>376</v>
      </c>
      <c r="H4260" s="8">
        <f ca="1">[1]Inputs!K1507</f>
        <v>3814.779313978368</v>
      </c>
      <c r="I4260" t="s">
        <v>325</v>
      </c>
    </row>
    <row r="4261" spans="1:9" x14ac:dyDescent="0.35">
      <c r="A4261" t="s">
        <v>572</v>
      </c>
      <c r="B4261" t="s">
        <v>542</v>
      </c>
      <c r="C4261" t="s">
        <v>542</v>
      </c>
      <c r="D4261" t="s">
        <v>155</v>
      </c>
      <c r="E4261" t="s">
        <v>122</v>
      </c>
      <c r="G4261" t="s">
        <v>519</v>
      </c>
      <c r="H4261" s="8">
        <f ca="1">[1]Inputs!K1508</f>
        <v>7974.6542832516006</v>
      </c>
      <c r="I4261" t="s">
        <v>325</v>
      </c>
    </row>
    <row r="4262" spans="1:9" x14ac:dyDescent="0.35">
      <c r="A4262" t="s">
        <v>572</v>
      </c>
      <c r="B4262" t="s">
        <v>542</v>
      </c>
      <c r="C4262" t="s">
        <v>542</v>
      </c>
      <c r="D4262" t="s">
        <v>155</v>
      </c>
      <c r="E4262" t="s">
        <v>122</v>
      </c>
      <c r="G4262" t="s">
        <v>194</v>
      </c>
      <c r="H4262" s="8">
        <f ca="1">[1]Inputs!K1509</f>
        <v>65687.035662269947</v>
      </c>
      <c r="I4262" t="s">
        <v>325</v>
      </c>
    </row>
    <row r="4263" spans="1:9" x14ac:dyDescent="0.35">
      <c r="A4263" t="s">
        <v>572</v>
      </c>
      <c r="B4263" t="s">
        <v>542</v>
      </c>
      <c r="C4263" t="s">
        <v>542</v>
      </c>
      <c r="D4263" t="s">
        <v>155</v>
      </c>
      <c r="E4263" t="s">
        <v>122</v>
      </c>
      <c r="G4263" t="s">
        <v>533</v>
      </c>
      <c r="H4263" s="8">
        <f ca="1">[1]Inputs!K1510</f>
        <v>25.928071860863955</v>
      </c>
      <c r="I4263" t="s">
        <v>182</v>
      </c>
    </row>
    <row r="4264" spans="1:9" x14ac:dyDescent="0.35">
      <c r="A4264" t="s">
        <v>572</v>
      </c>
      <c r="B4264" t="s">
        <v>542</v>
      </c>
      <c r="C4264" t="s">
        <v>542</v>
      </c>
      <c r="D4264" t="s">
        <v>155</v>
      </c>
      <c r="E4264" t="s">
        <v>122</v>
      </c>
      <c r="G4264" t="s">
        <v>539</v>
      </c>
    </row>
    <row r="4265" spans="1:9" x14ac:dyDescent="0.35">
      <c r="A4265" t="s">
        <v>572</v>
      </c>
      <c r="B4265" t="s">
        <v>542</v>
      </c>
      <c r="C4265" t="s">
        <v>542</v>
      </c>
      <c r="D4265" t="s">
        <v>155</v>
      </c>
      <c r="E4265" t="s">
        <v>122</v>
      </c>
      <c r="G4265" t="s">
        <v>381</v>
      </c>
      <c r="H4265" s="8">
        <f ca="1">[1]Inputs!K1511</f>
        <v>2.6491595440254452</v>
      </c>
      <c r="I4265" t="s">
        <v>127</v>
      </c>
    </row>
    <row r="4266" spans="1:9" x14ac:dyDescent="0.35">
      <c r="A4266" t="s">
        <v>572</v>
      </c>
      <c r="B4266" t="s">
        <v>542</v>
      </c>
      <c r="C4266" t="s">
        <v>542</v>
      </c>
      <c r="D4266" t="s">
        <v>155</v>
      </c>
      <c r="E4266" t="s">
        <v>122</v>
      </c>
      <c r="G4266" t="s">
        <v>382</v>
      </c>
      <c r="H4266" s="8">
        <f ca="1">[1]Inputs!K1512</f>
        <v>16.079005805752445</v>
      </c>
      <c r="I4266" t="s">
        <v>127</v>
      </c>
    </row>
    <row r="4267" spans="1:9" x14ac:dyDescent="0.35">
      <c r="A4267" t="s">
        <v>572</v>
      </c>
      <c r="B4267" t="s">
        <v>542</v>
      </c>
      <c r="C4267" t="s">
        <v>542</v>
      </c>
      <c r="D4267" t="s">
        <v>155</v>
      </c>
      <c r="E4267" t="s">
        <v>122</v>
      </c>
      <c r="G4267" t="s">
        <v>383</v>
      </c>
      <c r="H4267" s="8">
        <f ca="1">[1]Inputs!K1513</f>
        <v>13.382270791822023</v>
      </c>
      <c r="I4267" t="s">
        <v>127</v>
      </c>
    </row>
    <row r="4268" spans="1:9" x14ac:dyDescent="0.35">
      <c r="A4268" t="s">
        <v>572</v>
      </c>
      <c r="B4268" t="s">
        <v>542</v>
      </c>
      <c r="C4268" t="s">
        <v>542</v>
      </c>
      <c r="D4268" t="s">
        <v>155</v>
      </c>
      <c r="E4268" t="s">
        <v>122</v>
      </c>
      <c r="G4268" t="s">
        <v>384</v>
      </c>
      <c r="H4268" s="8">
        <f ca="1">[1]Inputs!K1514</f>
        <v>3.0196983295535169</v>
      </c>
      <c r="I4268" t="s">
        <v>127</v>
      </c>
    </row>
    <row r="4269" spans="1:9" x14ac:dyDescent="0.35">
      <c r="A4269" t="s">
        <v>572</v>
      </c>
      <c r="B4269" t="s">
        <v>542</v>
      </c>
      <c r="C4269" t="s">
        <v>542</v>
      </c>
      <c r="D4269" t="s">
        <v>155</v>
      </c>
      <c r="E4269" t="s">
        <v>122</v>
      </c>
      <c r="G4269" t="s">
        <v>385</v>
      </c>
      <c r="H4269" s="8">
        <f ca="1">[1]Inputs!K1515</f>
        <v>0.47148337231033266</v>
      </c>
      <c r="I4269" t="s">
        <v>127</v>
      </c>
    </row>
    <row r="4270" spans="1:9" x14ac:dyDescent="0.35">
      <c r="A4270" t="s">
        <v>572</v>
      </c>
      <c r="B4270" t="s">
        <v>542</v>
      </c>
      <c r="C4270" t="s">
        <v>542</v>
      </c>
      <c r="D4270" t="s">
        <v>155</v>
      </c>
      <c r="E4270" t="s">
        <v>122</v>
      </c>
      <c r="G4270" t="s">
        <v>386</v>
      </c>
      <c r="H4270" s="8">
        <f ca="1">[1]Inputs!K1516</f>
        <v>1.5230867312778127</v>
      </c>
      <c r="I4270" t="s">
        <v>127</v>
      </c>
    </row>
    <row r="4271" spans="1:9" x14ac:dyDescent="0.35">
      <c r="A4271" t="s">
        <v>572</v>
      </c>
      <c r="B4271" t="s">
        <v>542</v>
      </c>
      <c r="C4271" t="s">
        <v>542</v>
      </c>
      <c r="D4271" t="s">
        <v>155</v>
      </c>
      <c r="E4271" t="s">
        <v>122</v>
      </c>
      <c r="G4271" t="s">
        <v>387</v>
      </c>
      <c r="H4271" s="8">
        <f ca="1">[1]Inputs!K1517</f>
        <v>7.2993780720426768E-2</v>
      </c>
      <c r="I4271" t="s">
        <v>127</v>
      </c>
    </row>
    <row r="4272" spans="1:9" x14ac:dyDescent="0.35">
      <c r="A4272" t="s">
        <v>572</v>
      </c>
      <c r="B4272" t="s">
        <v>542</v>
      </c>
      <c r="C4272" t="s">
        <v>542</v>
      </c>
      <c r="D4272" t="s">
        <v>155</v>
      </c>
      <c r="E4272" t="s">
        <v>122</v>
      </c>
      <c r="G4272" t="s">
        <v>388</v>
      </c>
      <c r="H4272" s="8">
        <f ca="1">[1]Inputs!K1518</f>
        <v>7.8780669428046915E-2</v>
      </c>
      <c r="I4272" t="s">
        <v>127</v>
      </c>
    </row>
    <row r="4273" spans="1:12" x14ac:dyDescent="0.35">
      <c r="A4273" t="s">
        <v>572</v>
      </c>
      <c r="B4273" t="s">
        <v>542</v>
      </c>
      <c r="C4273" t="s">
        <v>542</v>
      </c>
      <c r="D4273" t="s">
        <v>155</v>
      </c>
      <c r="E4273" t="s">
        <v>122</v>
      </c>
      <c r="G4273" t="s">
        <v>378</v>
      </c>
      <c r="H4273" s="8">
        <f ca="1">[1]Inputs!K1519</f>
        <v>7.6162422146409856</v>
      </c>
      <c r="I4273" t="s">
        <v>127</v>
      </c>
    </row>
    <row r="4274" spans="1:12" x14ac:dyDescent="0.35">
      <c r="A4274" t="s">
        <v>572</v>
      </c>
      <c r="B4274" t="s">
        <v>542</v>
      </c>
      <c r="C4274" t="s">
        <v>542</v>
      </c>
      <c r="D4274" t="s">
        <v>155</v>
      </c>
      <c r="E4274" t="s">
        <v>122</v>
      </c>
      <c r="G4274" t="s">
        <v>379</v>
      </c>
      <c r="H4274" s="8">
        <f ca="1">[1]Inputs!K1520</f>
        <v>5.5503961611212058E-2</v>
      </c>
      <c r="I4274" t="s">
        <v>127</v>
      </c>
    </row>
    <row r="4275" spans="1:12" x14ac:dyDescent="0.35">
      <c r="A4275" t="s">
        <v>572</v>
      </c>
      <c r="B4275" t="s">
        <v>542</v>
      </c>
      <c r="C4275" t="s">
        <v>542</v>
      </c>
      <c r="D4275" t="s">
        <v>155</v>
      </c>
      <c r="E4275" t="s">
        <v>122</v>
      </c>
      <c r="G4275" t="s">
        <v>374</v>
      </c>
      <c r="H4275" s="8">
        <f ca="1">[1]Inputs!K1521</f>
        <v>6046.6751129970071</v>
      </c>
      <c r="I4275" t="s">
        <v>127</v>
      </c>
    </row>
    <row r="4276" spans="1:12" x14ac:dyDescent="0.35">
      <c r="A4276" t="s">
        <v>572</v>
      </c>
      <c r="B4276" t="s">
        <v>542</v>
      </c>
      <c r="C4276" t="s">
        <v>542</v>
      </c>
      <c r="D4276" t="s">
        <v>155</v>
      </c>
      <c r="E4276" t="s">
        <v>122</v>
      </c>
      <c r="G4276" t="s">
        <v>377</v>
      </c>
      <c r="H4276" s="8">
        <f ca="1">[1]Inputs!K1522</f>
        <v>6080.1986693658782</v>
      </c>
      <c r="I4276" t="s">
        <v>127</v>
      </c>
    </row>
    <row r="4277" spans="1:12" x14ac:dyDescent="0.35">
      <c r="A4277" t="s">
        <v>572</v>
      </c>
      <c r="B4277" t="s">
        <v>542</v>
      </c>
      <c r="C4277" t="s">
        <v>542</v>
      </c>
      <c r="D4277" t="s">
        <v>155</v>
      </c>
      <c r="E4277" t="s">
        <v>122</v>
      </c>
      <c r="G4277" t="s">
        <v>380</v>
      </c>
      <c r="H4277" s="8">
        <f ca="1">[1]Inputs!K1523</f>
        <v>6322.3152688820401</v>
      </c>
      <c r="I4277" t="s">
        <v>127</v>
      </c>
    </row>
    <row r="4278" spans="1:12" x14ac:dyDescent="0.35">
      <c r="A4278" t="s">
        <v>572</v>
      </c>
      <c r="B4278" t="s">
        <v>542</v>
      </c>
      <c r="C4278" t="s">
        <v>542</v>
      </c>
      <c r="D4278" t="s">
        <v>155</v>
      </c>
      <c r="E4278" t="s">
        <v>122</v>
      </c>
      <c r="G4278" t="s">
        <v>389</v>
      </c>
      <c r="H4278" s="8">
        <f ca="1">[1]Inputs!K1524</f>
        <v>0.20468515013789412</v>
      </c>
      <c r="I4278" t="s">
        <v>127</v>
      </c>
    </row>
    <row r="4279" spans="1:12" x14ac:dyDescent="0.35">
      <c r="A4279" t="s">
        <v>572</v>
      </c>
      <c r="B4279" t="s">
        <v>542</v>
      </c>
      <c r="C4279" t="s">
        <v>542</v>
      </c>
      <c r="D4279" t="s">
        <v>155</v>
      </c>
      <c r="E4279" t="s">
        <v>122</v>
      </c>
      <c r="G4279" t="s">
        <v>390</v>
      </c>
      <c r="H4279" s="8">
        <f ca="1">[1]Inputs!K1525</f>
        <v>0.11827855343079285</v>
      </c>
      <c r="I4279" t="s">
        <v>127</v>
      </c>
    </row>
    <row r="4280" spans="1:12" x14ac:dyDescent="0.35">
      <c r="A4280" t="s">
        <v>572</v>
      </c>
      <c r="B4280" t="s">
        <v>542</v>
      </c>
      <c r="C4280" t="s">
        <v>542</v>
      </c>
      <c r="D4280" t="s">
        <v>155</v>
      </c>
      <c r="E4280" t="s">
        <v>122</v>
      </c>
      <c r="G4280" t="s">
        <v>391</v>
      </c>
      <c r="H4280" s="8">
        <f ca="1">[1]Inputs!K1526</f>
        <v>0.18127914679481755</v>
      </c>
      <c r="I4280" t="s">
        <v>127</v>
      </c>
    </row>
    <row r="4281" spans="1:12" x14ac:dyDescent="0.35">
      <c r="A4281" t="s">
        <v>572</v>
      </c>
      <c r="B4281" t="s">
        <v>542</v>
      </c>
      <c r="C4281" t="s">
        <v>542</v>
      </c>
      <c r="D4281" t="s">
        <v>155</v>
      </c>
      <c r="E4281" t="s">
        <v>122</v>
      </c>
      <c r="G4281" t="s">
        <v>392</v>
      </c>
      <c r="H4281" s="8">
        <f ca="1">[1]Inputs!K1527</f>
        <v>3.1805709193790332E-2</v>
      </c>
      <c r="I4281" t="s">
        <v>127</v>
      </c>
    </row>
    <row r="4282" spans="1:12" x14ac:dyDescent="0.35">
      <c r="A4282" t="s">
        <v>572</v>
      </c>
      <c r="B4282" t="s">
        <v>542</v>
      </c>
      <c r="C4282" t="s">
        <v>542</v>
      </c>
      <c r="D4282" t="s">
        <v>155</v>
      </c>
      <c r="E4282" t="s">
        <v>122</v>
      </c>
      <c r="G4282" t="s">
        <v>393</v>
      </c>
      <c r="H4282" s="8">
        <f ca="1">[1]Inputs!K1528</f>
        <v>2.7432547596143671E-2</v>
      </c>
      <c r="I4282" t="s">
        <v>127</v>
      </c>
    </row>
    <row r="4283" spans="1:12" x14ac:dyDescent="0.35">
      <c r="A4283" t="s">
        <v>572</v>
      </c>
      <c r="B4283" t="s">
        <v>542</v>
      </c>
      <c r="C4283" t="s">
        <v>542</v>
      </c>
      <c r="D4283" t="s">
        <v>155</v>
      </c>
      <c r="E4283" t="s">
        <v>122</v>
      </c>
      <c r="G4283" t="s">
        <v>394</v>
      </c>
      <c r="H4283" s="8">
        <f ca="1">[1]Inputs!K1529</f>
        <v>6.0796880471873135E-2</v>
      </c>
      <c r="I4283" t="s">
        <v>127</v>
      </c>
    </row>
    <row r="4284" spans="1:12" x14ac:dyDescent="0.35">
      <c r="A4284" t="s">
        <v>572</v>
      </c>
      <c r="B4284" t="s">
        <v>542</v>
      </c>
      <c r="C4284" t="s">
        <v>542</v>
      </c>
      <c r="D4284" t="s">
        <v>155</v>
      </c>
      <c r="E4284" t="s">
        <v>122</v>
      </c>
      <c r="G4284" t="s">
        <v>543</v>
      </c>
      <c r="H4284" s="8">
        <f ca="1">[1]Inputs!K1530</f>
        <v>3.4660964929964862E-3</v>
      </c>
      <c r="I4284" t="s">
        <v>127</v>
      </c>
    </row>
    <row r="4285" spans="1:12" x14ac:dyDescent="0.35">
      <c r="A4285" t="s">
        <v>572</v>
      </c>
      <c r="B4285" t="s">
        <v>542</v>
      </c>
      <c r="C4285" t="s">
        <v>542</v>
      </c>
      <c r="D4285" t="s">
        <v>155</v>
      </c>
      <c r="E4285" t="s">
        <v>122</v>
      </c>
      <c r="G4285" t="s">
        <v>544</v>
      </c>
      <c r="H4285" s="8">
        <f ca="1">[1]Inputs!K1531</f>
        <v>4.9523771202089114E-3</v>
      </c>
      <c r="I4285" t="s">
        <v>127</v>
      </c>
    </row>
    <row r="4286" spans="1:12" x14ac:dyDescent="0.35">
      <c r="A4286" t="s">
        <v>296</v>
      </c>
      <c r="B4286" t="s">
        <v>11</v>
      </c>
      <c r="C4286" t="s">
        <v>178</v>
      </c>
      <c r="D4286" t="s">
        <v>11</v>
      </c>
      <c r="E4286" t="s">
        <v>122</v>
      </c>
      <c r="F4286" t="s">
        <v>178</v>
      </c>
      <c r="G4286" t="str">
        <f>[1]Hydrogen!A305</f>
        <v>Loss factor</v>
      </c>
    </row>
    <row r="4287" spans="1:12" x14ac:dyDescent="0.35">
      <c r="A4287" t="s">
        <v>296</v>
      </c>
      <c r="B4287" t="s">
        <v>11</v>
      </c>
      <c r="C4287" t="s">
        <v>178</v>
      </c>
      <c r="D4287" t="s">
        <v>11</v>
      </c>
      <c r="E4287" t="s">
        <v>122</v>
      </c>
      <c r="F4287" t="s">
        <v>178</v>
      </c>
      <c r="G4287" t="s">
        <v>537</v>
      </c>
    </row>
    <row r="4288" spans="1:12" x14ac:dyDescent="0.35">
      <c r="A4288" t="s">
        <v>296</v>
      </c>
      <c r="B4288" t="s">
        <v>11</v>
      </c>
      <c r="C4288" t="s">
        <v>178</v>
      </c>
      <c r="D4288" t="s">
        <v>11</v>
      </c>
      <c r="E4288" t="s">
        <v>122</v>
      </c>
      <c r="F4288" t="s">
        <v>178</v>
      </c>
      <c r="G4288" t="str">
        <f>[1]Hydrogen!A306</f>
        <v>Total energy</v>
      </c>
      <c r="H4288" s="8">
        <f t="shared" ref="H4288:H4317" ca="1" si="47">SUM(K4288:L4288)</f>
        <v>448672.50328318548</v>
      </c>
      <c r="I4288" t="s">
        <v>290</v>
      </c>
      <c r="K4288" s="7">
        <f ca="1">[1]Hydrogen!B306</f>
        <v>112783.41371228261</v>
      </c>
      <c r="L4288" s="7">
        <f ca="1">[1]Hydrogen!C306</f>
        <v>335889.08957090287</v>
      </c>
    </row>
    <row r="4289" spans="1:12" x14ac:dyDescent="0.35">
      <c r="A4289" t="s">
        <v>296</v>
      </c>
      <c r="B4289" t="s">
        <v>11</v>
      </c>
      <c r="C4289" t="s">
        <v>178</v>
      </c>
      <c r="D4289" t="s">
        <v>11</v>
      </c>
      <c r="E4289" t="s">
        <v>122</v>
      </c>
      <c r="F4289" t="s">
        <v>178</v>
      </c>
      <c r="G4289" t="str">
        <f>[1]Hydrogen!A307</f>
        <v>Fossil fuels</v>
      </c>
      <c r="H4289" s="8">
        <f t="shared" ca="1" si="47"/>
        <v>389480.94584981259</v>
      </c>
      <c r="I4289" t="s">
        <v>290</v>
      </c>
      <c r="K4289" s="7">
        <f ca="1">[1]Hydrogen!B307</f>
        <v>111916.68545298433</v>
      </c>
      <c r="L4289" s="7">
        <f ca="1">[1]Hydrogen!C307</f>
        <v>277564.26039682823</v>
      </c>
    </row>
    <row r="4290" spans="1:12" x14ac:dyDescent="0.35">
      <c r="A4290" t="s">
        <v>296</v>
      </c>
      <c r="B4290" t="s">
        <v>11</v>
      </c>
      <c r="C4290" t="s">
        <v>178</v>
      </c>
      <c r="D4290" t="s">
        <v>11</v>
      </c>
      <c r="E4290" t="s">
        <v>122</v>
      </c>
      <c r="F4290" t="s">
        <v>178</v>
      </c>
      <c r="G4290" t="str">
        <f>[1]Hydrogen!A308</f>
        <v>Coal</v>
      </c>
      <c r="H4290" s="8">
        <f t="shared" ca="1" si="47"/>
        <v>32091.808368259815</v>
      </c>
      <c r="I4290" t="s">
        <v>290</v>
      </c>
      <c r="K4290" s="7">
        <f ca="1">[1]Hydrogen!B308</f>
        <v>469.87432671315912</v>
      </c>
      <c r="L4290" s="7">
        <f ca="1">[1]Hydrogen!C308</f>
        <v>31621.934041546658</v>
      </c>
    </row>
    <row r="4291" spans="1:12" x14ac:dyDescent="0.35">
      <c r="A4291" t="s">
        <v>296</v>
      </c>
      <c r="B4291" t="s">
        <v>11</v>
      </c>
      <c r="C4291" t="s">
        <v>178</v>
      </c>
      <c r="D4291" t="s">
        <v>11</v>
      </c>
      <c r="E4291" t="s">
        <v>122</v>
      </c>
      <c r="F4291" t="s">
        <v>178</v>
      </c>
      <c r="G4291" t="str">
        <f>[1]Hydrogen!A309</f>
        <v>Natural gas</v>
      </c>
      <c r="H4291" s="8">
        <f t="shared" ca="1" si="47"/>
        <v>334778.90644244343</v>
      </c>
      <c r="I4291" t="s">
        <v>290</v>
      </c>
      <c r="K4291" s="7">
        <f ca="1">[1]Hydrogen!B309</f>
        <v>111001.66124835781</v>
      </c>
      <c r="L4291" s="7">
        <f ca="1">[1]Hydrogen!C309</f>
        <v>223777.24519408564</v>
      </c>
    </row>
    <row r="4292" spans="1:12" x14ac:dyDescent="0.35">
      <c r="A4292" t="s">
        <v>296</v>
      </c>
      <c r="B4292" t="s">
        <v>11</v>
      </c>
      <c r="C4292" t="s">
        <v>178</v>
      </c>
      <c r="D4292" t="s">
        <v>11</v>
      </c>
      <c r="E4292" t="s">
        <v>122</v>
      </c>
      <c r="F4292" t="s">
        <v>178</v>
      </c>
      <c r="G4292" t="str">
        <f>[1]Hydrogen!A310</f>
        <v>Petroleum</v>
      </c>
      <c r="H4292" s="8">
        <f t="shared" ca="1" si="47"/>
        <v>22610.231039109283</v>
      </c>
      <c r="I4292" t="s">
        <v>290</v>
      </c>
      <c r="K4292" s="7">
        <f ca="1">[1]Hydrogen!B310</f>
        <v>445.14987791335921</v>
      </c>
      <c r="L4292" s="7">
        <f ca="1">[1]Hydrogen!C310</f>
        <v>22165.081161195925</v>
      </c>
    </row>
    <row r="4293" spans="1:12" x14ac:dyDescent="0.35">
      <c r="A4293" t="s">
        <v>296</v>
      </c>
      <c r="B4293" t="s">
        <v>11</v>
      </c>
      <c r="C4293" t="s">
        <v>178</v>
      </c>
      <c r="D4293" t="s">
        <v>11</v>
      </c>
      <c r="E4293" t="s">
        <v>122</v>
      </c>
      <c r="F4293" t="s">
        <v>178</v>
      </c>
      <c r="G4293" t="str">
        <f>[1]Hydrogen!A311</f>
        <v>Water consumption</v>
      </c>
      <c r="H4293" s="8">
        <f t="shared" ca="1" si="47"/>
        <v>55.012834200834931</v>
      </c>
      <c r="I4293" t="s">
        <v>179</v>
      </c>
      <c r="K4293" s="7">
        <f ca="1">[1]Hydrogen!B311</f>
        <v>3.4301057421488639</v>
      </c>
      <c r="L4293" s="7">
        <f ca="1">[1]Hydrogen!C311</f>
        <v>51.58272845868607</v>
      </c>
    </row>
    <row r="4294" spans="1:12" x14ac:dyDescent="0.35">
      <c r="A4294" t="s">
        <v>296</v>
      </c>
      <c r="B4294" t="s">
        <v>11</v>
      </c>
      <c r="C4294" t="s">
        <v>178</v>
      </c>
      <c r="D4294" t="s">
        <v>11</v>
      </c>
      <c r="E4294" t="s">
        <v>122</v>
      </c>
      <c r="F4294" t="s">
        <v>178</v>
      </c>
      <c r="G4294" t="s">
        <v>539</v>
      </c>
    </row>
    <row r="4295" spans="1:12" x14ac:dyDescent="0.35">
      <c r="A4295" t="s">
        <v>296</v>
      </c>
      <c r="B4295" t="s">
        <v>11</v>
      </c>
      <c r="C4295" t="s">
        <v>178</v>
      </c>
      <c r="D4295" t="s">
        <v>11</v>
      </c>
      <c r="E4295" t="s">
        <v>122</v>
      </c>
      <c r="F4295" t="s">
        <v>178</v>
      </c>
      <c r="G4295" t="str">
        <f>[1]Hydrogen!A312</f>
        <v>VOC</v>
      </c>
      <c r="H4295" s="8">
        <f t="shared" ca="1" si="47"/>
        <v>15.497279215090884</v>
      </c>
      <c r="I4295" t="s">
        <v>172</v>
      </c>
      <c r="K4295" s="7">
        <f ca="1">[1]Hydrogen!B312</f>
        <v>11.104540825517535</v>
      </c>
      <c r="L4295" s="7">
        <f ca="1">[1]Hydrogen!C312</f>
        <v>4.3927383895733492</v>
      </c>
    </row>
    <row r="4296" spans="1:12" x14ac:dyDescent="0.35">
      <c r="A4296" t="s">
        <v>296</v>
      </c>
      <c r="B4296" t="s">
        <v>11</v>
      </c>
      <c r="C4296" t="s">
        <v>178</v>
      </c>
      <c r="D4296" t="s">
        <v>11</v>
      </c>
      <c r="E4296" t="s">
        <v>122</v>
      </c>
      <c r="F4296" t="s">
        <v>178</v>
      </c>
      <c r="G4296" t="str">
        <f>[1]Hydrogen!A313</f>
        <v>CO</v>
      </c>
      <c r="H4296" s="8">
        <f t="shared" ca="1" si="47"/>
        <v>46.038386987950055</v>
      </c>
      <c r="I4296" t="s">
        <v>172</v>
      </c>
      <c r="K4296" s="7">
        <f ca="1">[1]Hydrogen!B313</f>
        <v>35.002438113452641</v>
      </c>
      <c r="L4296" s="7">
        <f ca="1">[1]Hydrogen!C313</f>
        <v>11.035948874497414</v>
      </c>
    </row>
    <row r="4297" spans="1:12" x14ac:dyDescent="0.35">
      <c r="A4297" t="s">
        <v>296</v>
      </c>
      <c r="B4297" t="s">
        <v>11</v>
      </c>
      <c r="C4297" t="s">
        <v>178</v>
      </c>
      <c r="D4297" t="s">
        <v>11</v>
      </c>
      <c r="E4297" t="s">
        <v>122</v>
      </c>
      <c r="F4297" t="s">
        <v>178</v>
      </c>
      <c r="G4297" t="str">
        <f>[1]Hydrogen!A314</f>
        <v>NOx</v>
      </c>
      <c r="H4297" s="8">
        <f t="shared" ca="1" si="47"/>
        <v>53.58863769656466</v>
      </c>
      <c r="I4297" t="s">
        <v>172</v>
      </c>
      <c r="K4297" s="7">
        <f ca="1">[1]Hydrogen!B314</f>
        <v>41.174689099790641</v>
      </c>
      <c r="L4297" s="7">
        <f ca="1">[1]Hydrogen!C314</f>
        <v>12.413948596774016</v>
      </c>
    </row>
    <row r="4298" spans="1:12" x14ac:dyDescent="0.35">
      <c r="A4298" t="s">
        <v>296</v>
      </c>
      <c r="B4298" t="s">
        <v>11</v>
      </c>
      <c r="C4298" t="s">
        <v>178</v>
      </c>
      <c r="D4298" t="s">
        <v>11</v>
      </c>
      <c r="E4298" t="s">
        <v>122</v>
      </c>
      <c r="F4298" t="s">
        <v>178</v>
      </c>
      <c r="G4298" t="str">
        <f>[1]Hydrogen!A315</f>
        <v>PM10</v>
      </c>
      <c r="H4298" s="8">
        <f t="shared" ca="1" si="47"/>
        <v>3.0285032138165917</v>
      </c>
      <c r="I4298" t="s">
        <v>172</v>
      </c>
      <c r="K4298" s="7">
        <f ca="1">[1]Hydrogen!B315</f>
        <v>0.40007472391996535</v>
      </c>
      <c r="L4298" s="7">
        <f ca="1">[1]Hydrogen!C315</f>
        <v>2.6284284898966264</v>
      </c>
    </row>
    <row r="4299" spans="1:12" x14ac:dyDescent="0.35">
      <c r="A4299" t="s">
        <v>296</v>
      </c>
      <c r="B4299" t="s">
        <v>11</v>
      </c>
      <c r="C4299" t="s">
        <v>178</v>
      </c>
      <c r="D4299" t="s">
        <v>11</v>
      </c>
      <c r="E4299" t="s">
        <v>122</v>
      </c>
      <c r="F4299" t="s">
        <v>178</v>
      </c>
      <c r="G4299" t="str">
        <f>[1]Hydrogen!A316</f>
        <v>PM2.5</v>
      </c>
      <c r="H4299" s="8">
        <f t="shared" ca="1" si="47"/>
        <v>2.5052146145125662</v>
      </c>
      <c r="I4299" t="s">
        <v>172</v>
      </c>
      <c r="K4299" s="7">
        <f ca="1">[1]Hydrogen!B316</f>
        <v>0.38201886499500626</v>
      </c>
      <c r="L4299" s="7">
        <f ca="1">[1]Hydrogen!C316</f>
        <v>2.12319574951756</v>
      </c>
    </row>
    <row r="4300" spans="1:12" x14ac:dyDescent="0.35">
      <c r="A4300" t="s">
        <v>296</v>
      </c>
      <c r="B4300" t="s">
        <v>11</v>
      </c>
      <c r="C4300" t="s">
        <v>178</v>
      </c>
      <c r="D4300" t="s">
        <v>11</v>
      </c>
      <c r="E4300" t="s">
        <v>122</v>
      </c>
      <c r="F4300" t="s">
        <v>178</v>
      </c>
      <c r="G4300" t="str">
        <f>[1]Hydrogen!A317</f>
        <v>SOx</v>
      </c>
      <c r="H4300" s="8">
        <f t="shared" ca="1" si="47"/>
        <v>17.276240391555131</v>
      </c>
      <c r="I4300" t="s">
        <v>172</v>
      </c>
      <c r="K4300" s="7">
        <f ca="1">[1]Hydrogen!B317</f>
        <v>11.163310961568397</v>
      </c>
      <c r="L4300" s="7">
        <f ca="1">[1]Hydrogen!C317</f>
        <v>6.1129294299867336</v>
      </c>
    </row>
    <row r="4301" spans="1:12" x14ac:dyDescent="0.35">
      <c r="A4301" t="s">
        <v>296</v>
      </c>
      <c r="B4301" t="s">
        <v>11</v>
      </c>
      <c r="C4301" t="s">
        <v>178</v>
      </c>
      <c r="D4301" t="s">
        <v>11</v>
      </c>
      <c r="E4301" t="s">
        <v>122</v>
      </c>
      <c r="F4301" t="s">
        <v>178</v>
      </c>
      <c r="G4301" t="str">
        <f>[1]Hydrogen!A318</f>
        <v>BC</v>
      </c>
      <c r="H4301" s="8">
        <f t="shared" ca="1" si="47"/>
        <v>0.21568057130435608</v>
      </c>
      <c r="I4301" t="s">
        <v>172</v>
      </c>
      <c r="K4301" s="7">
        <f ca="1">[1]Hydrogen!B318</f>
        <v>7.8848660609282251E-2</v>
      </c>
      <c r="L4301" s="7">
        <f ca="1">[1]Hydrogen!C318</f>
        <v>0.13683191069507383</v>
      </c>
    </row>
    <row r="4302" spans="1:12" x14ac:dyDescent="0.35">
      <c r="A4302" t="s">
        <v>296</v>
      </c>
      <c r="B4302" t="s">
        <v>11</v>
      </c>
      <c r="C4302" t="s">
        <v>178</v>
      </c>
      <c r="D4302" t="s">
        <v>11</v>
      </c>
      <c r="E4302" t="s">
        <v>122</v>
      </c>
      <c r="F4302" t="s">
        <v>178</v>
      </c>
      <c r="G4302" t="str">
        <f>[1]Hydrogen!A319</f>
        <v>OC</v>
      </c>
      <c r="H4302" s="8">
        <f t="shared" ca="1" si="47"/>
        <v>0.60329577949863133</v>
      </c>
      <c r="I4302" t="s">
        <v>172</v>
      </c>
      <c r="K4302" s="7">
        <f ca="1">[1]Hydrogen!B319</f>
        <v>0.16158155637384408</v>
      </c>
      <c r="L4302" s="7">
        <f ca="1">[1]Hydrogen!C319</f>
        <v>0.4417142231247872</v>
      </c>
    </row>
    <row r="4303" spans="1:12" x14ac:dyDescent="0.35">
      <c r="A4303" t="s">
        <v>296</v>
      </c>
      <c r="B4303" t="s">
        <v>11</v>
      </c>
      <c r="C4303" t="s">
        <v>178</v>
      </c>
      <c r="D4303" t="s">
        <v>11</v>
      </c>
      <c r="E4303" t="s">
        <v>122</v>
      </c>
      <c r="F4303" t="s">
        <v>178</v>
      </c>
      <c r="G4303" t="str">
        <f>[1]Hydrogen!A320</f>
        <v>CH4</v>
      </c>
      <c r="H4303" s="8">
        <f t="shared" ca="1" si="47"/>
        <v>280.26903185883998</v>
      </c>
      <c r="I4303" t="s">
        <v>172</v>
      </c>
      <c r="K4303" s="7">
        <f ca="1">[1]Hydrogen!B320</f>
        <v>223.07560920275893</v>
      </c>
      <c r="L4303" s="7">
        <f ca="1">[1]Hydrogen!C320</f>
        <v>57.193422656081054</v>
      </c>
    </row>
    <row r="4304" spans="1:12" x14ac:dyDescent="0.35">
      <c r="A4304" t="s">
        <v>296</v>
      </c>
      <c r="B4304" t="s">
        <v>11</v>
      </c>
      <c r="C4304" t="s">
        <v>178</v>
      </c>
      <c r="D4304" t="s">
        <v>11</v>
      </c>
      <c r="E4304" t="s">
        <v>122</v>
      </c>
      <c r="F4304" t="s">
        <v>178</v>
      </c>
      <c r="G4304" t="str">
        <f>[1]Hydrogen!A321</f>
        <v>N2O</v>
      </c>
      <c r="H4304" s="8">
        <f t="shared" ca="1" si="47"/>
        <v>1.924550919487511</v>
      </c>
      <c r="I4304" t="s">
        <v>172</v>
      </c>
      <c r="K4304" s="7">
        <f ca="1">[1]Hydrogen!B321</f>
        <v>1.4162676113646875</v>
      </c>
      <c r="L4304" s="7">
        <f ca="1">[1]Hydrogen!C321</f>
        <v>0.50828330812282363</v>
      </c>
    </row>
    <row r="4305" spans="1:12" x14ac:dyDescent="0.35">
      <c r="A4305" t="s">
        <v>296</v>
      </c>
      <c r="B4305" t="s">
        <v>11</v>
      </c>
      <c r="C4305" t="s">
        <v>178</v>
      </c>
      <c r="D4305" t="s">
        <v>11</v>
      </c>
      <c r="E4305" t="s">
        <v>122</v>
      </c>
      <c r="F4305" t="s">
        <v>178</v>
      </c>
      <c r="G4305" t="str">
        <f>[1]Hydrogen!A322</f>
        <v>CO2</v>
      </c>
      <c r="H4305" s="8">
        <f t="shared" ca="1" si="47"/>
        <v>84171.777530334133</v>
      </c>
      <c r="I4305" t="s">
        <v>172</v>
      </c>
      <c r="K4305" s="7">
        <f ca="1">[1]Hydrogen!B322</f>
        <v>6546.1773981246943</v>
      </c>
      <c r="L4305" s="7">
        <f ca="1">[1]Hydrogen!C322</f>
        <v>77625.600132209438</v>
      </c>
    </row>
    <row r="4306" spans="1:12" x14ac:dyDescent="0.35">
      <c r="A4306" t="s">
        <v>296</v>
      </c>
      <c r="B4306" t="s">
        <v>11</v>
      </c>
      <c r="C4306" t="s">
        <v>178</v>
      </c>
      <c r="D4306" t="s">
        <v>11</v>
      </c>
      <c r="E4306" t="s">
        <v>122</v>
      </c>
      <c r="F4306" t="s">
        <v>178</v>
      </c>
      <c r="G4306" t="str">
        <f>[1]Hydrogen!A323</f>
        <v>CO2 (w/ C in VOC &amp; CO)</v>
      </c>
      <c r="H4306" s="8">
        <f t="shared" ca="1" si="47"/>
        <v>84292.423420583189</v>
      </c>
      <c r="I4306" t="s">
        <v>172</v>
      </c>
      <c r="K4306" s="7">
        <f ca="1">[1]Hydrogen!B323</f>
        <v>6635.7903816853641</v>
      </c>
      <c r="L4306" s="7">
        <f ca="1">[1]Hydrogen!C323</f>
        <v>77656.633038897824</v>
      </c>
    </row>
    <row r="4307" spans="1:12" x14ac:dyDescent="0.35">
      <c r="A4307" t="s">
        <v>296</v>
      </c>
      <c r="B4307" t="s">
        <v>11</v>
      </c>
      <c r="C4307" t="s">
        <v>178</v>
      </c>
      <c r="D4307" t="s">
        <v>11</v>
      </c>
      <c r="E4307" t="s">
        <v>122</v>
      </c>
      <c r="F4307" t="s">
        <v>178</v>
      </c>
      <c r="G4307" t="str">
        <f>[1]Hydrogen!A324</f>
        <v>GHGs</v>
      </c>
      <c r="H4307" s="8">
        <f t="shared" ca="1" si="47"/>
        <v>93169.842970996702</v>
      </c>
      <c r="I4307" t="s">
        <v>172</v>
      </c>
      <c r="K4307" s="7">
        <f ca="1">[1]Hydrogen!B324</f>
        <v>13670.084593830139</v>
      </c>
      <c r="L4307" s="7">
        <f ca="1">[1]Hydrogen!C324</f>
        <v>79499.758377166567</v>
      </c>
    </row>
    <row r="4308" spans="1:12" x14ac:dyDescent="0.35">
      <c r="A4308" t="s">
        <v>296</v>
      </c>
      <c r="B4308" t="s">
        <v>11</v>
      </c>
      <c r="C4308" t="s">
        <v>178</v>
      </c>
      <c r="D4308" t="s">
        <v>11</v>
      </c>
      <c r="E4308" t="s">
        <v>122</v>
      </c>
      <c r="F4308" t="s">
        <v>178</v>
      </c>
      <c r="G4308" t="str">
        <f>[1]Hydrogen!A325</f>
        <v>4.2) Urban Emissions: Grams per mmBtu of H2 Throughput at Each Stage</v>
      </c>
    </row>
    <row r="4309" spans="1:12" x14ac:dyDescent="0.35">
      <c r="A4309" t="s">
        <v>296</v>
      </c>
      <c r="B4309" t="s">
        <v>11</v>
      </c>
      <c r="C4309" t="s">
        <v>178</v>
      </c>
      <c r="D4309" t="s">
        <v>11</v>
      </c>
      <c r="E4309" t="s">
        <v>122</v>
      </c>
      <c r="F4309" t="s">
        <v>178</v>
      </c>
      <c r="G4309" t="str">
        <f>[1]Hydrogen!A326</f>
        <v>Loss factor</v>
      </c>
    </row>
    <row r="4310" spans="1:12" x14ac:dyDescent="0.35">
      <c r="A4310" t="s">
        <v>296</v>
      </c>
      <c r="B4310" t="s">
        <v>11</v>
      </c>
      <c r="C4310" t="s">
        <v>178</v>
      </c>
      <c r="D4310" t="s">
        <v>11</v>
      </c>
      <c r="E4310" t="s">
        <v>122</v>
      </c>
      <c r="F4310" t="s">
        <v>178</v>
      </c>
      <c r="G4310" t="str">
        <f>[1]Hydrogen!A327</f>
        <v>VOC</v>
      </c>
      <c r="H4310" s="8">
        <f t="shared" ca="1" si="47"/>
        <v>1.2353899230074155</v>
      </c>
      <c r="I4310" t="s">
        <v>172</v>
      </c>
      <c r="K4310" s="7">
        <f ca="1">[1]Hydrogen!B327</f>
        <v>0.59353451100338561</v>
      </c>
      <c r="L4310" s="7">
        <f ca="1">[1]Hydrogen!C327</f>
        <v>0.64185541200402985</v>
      </c>
    </row>
    <row r="4311" spans="1:12" x14ac:dyDescent="0.35">
      <c r="A4311" t="s">
        <v>296</v>
      </c>
      <c r="B4311" t="s">
        <v>11</v>
      </c>
      <c r="C4311" t="s">
        <v>178</v>
      </c>
      <c r="D4311" t="s">
        <v>11</v>
      </c>
      <c r="E4311" t="s">
        <v>122</v>
      </c>
      <c r="F4311" t="s">
        <v>178</v>
      </c>
      <c r="G4311" t="str">
        <f>[1]Hydrogen!A328</f>
        <v>CO</v>
      </c>
      <c r="H4311" s="8">
        <f t="shared" ca="1" si="47"/>
        <v>6.6970641052405906</v>
      </c>
      <c r="I4311" t="s">
        <v>172</v>
      </c>
      <c r="K4311" s="7">
        <f ca="1">[1]Hydrogen!B328</f>
        <v>2.9050640511977055</v>
      </c>
      <c r="L4311" s="7">
        <f ca="1">[1]Hydrogen!C328</f>
        <v>3.7920000540428846</v>
      </c>
    </row>
    <row r="4312" spans="1:12" x14ac:dyDescent="0.35">
      <c r="A4312" t="s">
        <v>296</v>
      </c>
      <c r="B4312" t="s">
        <v>11</v>
      </c>
      <c r="C4312" t="s">
        <v>178</v>
      </c>
      <c r="D4312" t="s">
        <v>11</v>
      </c>
      <c r="E4312" t="s">
        <v>122</v>
      </c>
      <c r="F4312" t="s">
        <v>178</v>
      </c>
      <c r="G4312" t="str">
        <f>[1]Hydrogen!A329</f>
        <v>NOx</v>
      </c>
      <c r="H4312" s="8">
        <f t="shared" ca="1" si="47"/>
        <v>6.6123272366531189</v>
      </c>
      <c r="I4312" t="s">
        <v>172</v>
      </c>
      <c r="K4312" s="7">
        <f ca="1">[1]Hydrogen!B329</f>
        <v>3.4344502324846116</v>
      </c>
      <c r="L4312" s="7">
        <f ca="1">[1]Hydrogen!C329</f>
        <v>3.1778770041685078</v>
      </c>
    </row>
    <row r="4313" spans="1:12" x14ac:dyDescent="0.35">
      <c r="A4313" t="s">
        <v>296</v>
      </c>
      <c r="B4313" t="s">
        <v>11</v>
      </c>
      <c r="C4313" t="s">
        <v>178</v>
      </c>
      <c r="D4313" t="s">
        <v>11</v>
      </c>
      <c r="E4313" t="s">
        <v>122</v>
      </c>
      <c r="F4313" t="s">
        <v>178</v>
      </c>
      <c r="G4313" t="str">
        <f>[1]Hydrogen!A330</f>
        <v>PM10</v>
      </c>
      <c r="H4313" s="8">
        <f t="shared" ca="1" si="47"/>
        <v>0.71082047213174926</v>
      </c>
      <c r="I4313" t="s">
        <v>172</v>
      </c>
      <c r="K4313" s="7">
        <f ca="1">[1]Hydrogen!B330</f>
        <v>1.0808895722152623E-2</v>
      </c>
      <c r="L4313" s="7">
        <f ca="1">[1]Hydrogen!C330</f>
        <v>0.70001157640959666</v>
      </c>
    </row>
    <row r="4314" spans="1:12" x14ac:dyDescent="0.35">
      <c r="A4314" t="s">
        <v>296</v>
      </c>
      <c r="B4314" t="s">
        <v>11</v>
      </c>
      <c r="C4314" t="s">
        <v>178</v>
      </c>
      <c r="D4314" t="s">
        <v>11</v>
      </c>
      <c r="E4314" t="s">
        <v>122</v>
      </c>
      <c r="F4314" t="s">
        <v>178</v>
      </c>
      <c r="G4314" t="str">
        <f>[1]Hydrogen!A331</f>
        <v>PM2.5</v>
      </c>
      <c r="H4314" s="8">
        <f t="shared" ca="1" si="47"/>
        <v>0.56385818482414918</v>
      </c>
      <c r="I4314" t="s">
        <v>172</v>
      </c>
      <c r="K4314" s="7">
        <f ca="1">[1]Hydrogen!B331</f>
        <v>1.03119861358313E-2</v>
      </c>
      <c r="L4314" s="7">
        <f ca="1">[1]Hydrogen!C331</f>
        <v>0.55354619868831789</v>
      </c>
    </row>
    <row r="4315" spans="1:12" x14ac:dyDescent="0.35">
      <c r="A4315" t="s">
        <v>296</v>
      </c>
      <c r="B4315" t="s">
        <v>11</v>
      </c>
      <c r="C4315" t="s">
        <v>178</v>
      </c>
      <c r="D4315" t="s">
        <v>11</v>
      </c>
      <c r="E4315" t="s">
        <v>122</v>
      </c>
      <c r="F4315" t="s">
        <v>178</v>
      </c>
      <c r="G4315" t="str">
        <f>[1]Hydrogen!A332</f>
        <v>SOx</v>
      </c>
      <c r="H4315" s="8">
        <f t="shared" ca="1" si="47"/>
        <v>1.3486247829035929</v>
      </c>
      <c r="I4315" t="s">
        <v>172</v>
      </c>
      <c r="K4315" s="7">
        <f ca="1">[1]Hydrogen!B332</f>
        <v>0.1297828394812473</v>
      </c>
      <c r="L4315" s="7">
        <f ca="1">[1]Hydrogen!C332</f>
        <v>1.2188419434223456</v>
      </c>
    </row>
    <row r="4316" spans="1:12" x14ac:dyDescent="0.35">
      <c r="A4316" t="s">
        <v>296</v>
      </c>
      <c r="B4316" t="s">
        <v>11</v>
      </c>
      <c r="C4316" t="s">
        <v>178</v>
      </c>
      <c r="D4316" t="s">
        <v>11</v>
      </c>
      <c r="E4316" t="s">
        <v>122</v>
      </c>
      <c r="F4316" t="s">
        <v>178</v>
      </c>
      <c r="G4316" t="str">
        <f>[1]Hydrogen!A333</f>
        <v>BC</v>
      </c>
      <c r="H4316" s="8">
        <f t="shared" ca="1" si="47"/>
        <v>3.3490492628163657E-2</v>
      </c>
      <c r="I4316" t="s">
        <v>172</v>
      </c>
      <c r="K4316" s="7">
        <f ca="1">[1]Hydrogen!B333</f>
        <v>1.7689442204078399E-3</v>
      </c>
      <c r="L4316" s="7">
        <f ca="1">[1]Hydrogen!C333</f>
        <v>3.1721548407755817E-2</v>
      </c>
    </row>
    <row r="4317" spans="1:12" x14ac:dyDescent="0.35">
      <c r="A4317" t="s">
        <v>296</v>
      </c>
      <c r="B4317" t="s">
        <v>11</v>
      </c>
      <c r="C4317" t="s">
        <v>178</v>
      </c>
      <c r="D4317" t="s">
        <v>11</v>
      </c>
      <c r="E4317" t="s">
        <v>122</v>
      </c>
      <c r="F4317" t="s">
        <v>178</v>
      </c>
      <c r="G4317" t="str">
        <f>[1]Hydrogen!A334</f>
        <v>OC</v>
      </c>
      <c r="H4317" s="8">
        <f t="shared" ca="1" si="47"/>
        <v>0.11613937910253352</v>
      </c>
      <c r="I4317" t="s">
        <v>172</v>
      </c>
      <c r="K4317" s="7">
        <f ca="1">[1]Hydrogen!B334</f>
        <v>4.1955403663000634E-3</v>
      </c>
      <c r="L4317" s="7">
        <f ca="1">[1]Hydrogen!C334</f>
        <v>0.11194383873623347</v>
      </c>
    </row>
    <row r="4318" spans="1:12" x14ac:dyDescent="0.35">
      <c r="A4318" t="s">
        <v>574</v>
      </c>
      <c r="B4318" t="s">
        <v>11</v>
      </c>
      <c r="C4318" t="s">
        <v>11</v>
      </c>
      <c r="D4318" t="s">
        <v>11</v>
      </c>
      <c r="E4318" t="s">
        <v>192</v>
      </c>
      <c r="G4318" t="str">
        <f>[1]Hydrogen!A207</f>
        <v>Energy use: Btu/mmBtu of fuel throughput (except as noted)</v>
      </c>
      <c r="J4318" t="s">
        <v>545</v>
      </c>
    </row>
    <row r="4319" spans="1:12" x14ac:dyDescent="0.35">
      <c r="A4319" t="s">
        <v>574</v>
      </c>
      <c r="B4319" t="s">
        <v>11</v>
      </c>
      <c r="C4319" t="s">
        <v>11</v>
      </c>
      <c r="D4319" t="s">
        <v>11</v>
      </c>
      <c r="E4319" t="s">
        <v>192</v>
      </c>
      <c r="G4319" t="str">
        <f>[1]Hydrogen!A208</f>
        <v xml:space="preserve">     Residual oil</v>
      </c>
      <c r="H4319" s="8">
        <f t="shared" ref="H4319:H4359" si="48">SUM(K4319:L4319)</f>
        <v>0</v>
      </c>
      <c r="I4319" t="s">
        <v>290</v>
      </c>
      <c r="K4319" s="7">
        <f>[1]Hydrogen!AJ208</f>
        <v>0</v>
      </c>
      <c r="L4319" s="7">
        <f>[1]Hydrogen!AK208</f>
        <v>0</v>
      </c>
    </row>
    <row r="4320" spans="1:12" x14ac:dyDescent="0.35">
      <c r="A4320" t="s">
        <v>574</v>
      </c>
      <c r="B4320" t="s">
        <v>11</v>
      </c>
      <c r="C4320" t="s">
        <v>11</v>
      </c>
      <c r="D4320" t="s">
        <v>11</v>
      </c>
      <c r="E4320" t="s">
        <v>192</v>
      </c>
      <c r="G4320" t="str">
        <f>[1]Hydrogen!A209</f>
        <v xml:space="preserve">     Diesel fuel</v>
      </c>
      <c r="H4320" s="8">
        <f t="shared" si="48"/>
        <v>0</v>
      </c>
      <c r="I4320" t="s">
        <v>290</v>
      </c>
      <c r="K4320" s="7">
        <f>[1]Hydrogen!AJ209</f>
        <v>0</v>
      </c>
      <c r="L4320" s="7">
        <f>[1]Hydrogen!AK209</f>
        <v>0</v>
      </c>
    </row>
    <row r="4321" spans="1:12" x14ac:dyDescent="0.35">
      <c r="A4321" t="s">
        <v>574</v>
      </c>
      <c r="B4321" t="s">
        <v>11</v>
      </c>
      <c r="C4321" t="s">
        <v>11</v>
      </c>
      <c r="D4321" t="s">
        <v>11</v>
      </c>
      <c r="E4321" t="s">
        <v>192</v>
      </c>
      <c r="G4321" t="str">
        <f>[1]Hydrogen!A210</f>
        <v xml:space="preserve">     Gasoline</v>
      </c>
      <c r="H4321" s="8">
        <f t="shared" si="48"/>
        <v>0</v>
      </c>
      <c r="I4321" t="s">
        <v>290</v>
      </c>
      <c r="K4321" s="7">
        <f>[1]Hydrogen!AJ210</f>
        <v>0</v>
      </c>
      <c r="L4321" s="7">
        <f>[1]Hydrogen!AK210</f>
        <v>0</v>
      </c>
    </row>
    <row r="4322" spans="1:12" x14ac:dyDescent="0.35">
      <c r="A4322" t="s">
        <v>574</v>
      </c>
      <c r="B4322" t="s">
        <v>11</v>
      </c>
      <c r="C4322" t="s">
        <v>11</v>
      </c>
      <c r="D4322" t="s">
        <v>11</v>
      </c>
      <c r="E4322" t="s">
        <v>192</v>
      </c>
      <c r="G4322" t="str">
        <f>[1]Hydrogen!A211</f>
        <v xml:space="preserve">     Natural gas: process fuel</v>
      </c>
      <c r="H4322" s="8">
        <f t="shared" si="48"/>
        <v>0</v>
      </c>
      <c r="I4322" t="s">
        <v>290</v>
      </c>
      <c r="K4322" s="7">
        <f>[1]Hydrogen!AJ211</f>
        <v>0</v>
      </c>
      <c r="L4322" s="7">
        <f>[1]Hydrogen!AK211</f>
        <v>0</v>
      </c>
    </row>
    <row r="4323" spans="1:12" x14ac:dyDescent="0.35">
      <c r="A4323" t="s">
        <v>574</v>
      </c>
      <c r="B4323" t="s">
        <v>11</v>
      </c>
      <c r="C4323" t="s">
        <v>11</v>
      </c>
      <c r="D4323" t="s">
        <v>11</v>
      </c>
      <c r="E4323" t="s">
        <v>192</v>
      </c>
      <c r="G4323" t="str">
        <f>[1]Hydrogen!A212</f>
        <v xml:space="preserve">     Coal: process fuel</v>
      </c>
      <c r="H4323" s="8">
        <f t="shared" si="48"/>
        <v>0</v>
      </c>
      <c r="I4323" t="s">
        <v>290</v>
      </c>
      <c r="K4323" s="7">
        <f>[1]Hydrogen!AJ212</f>
        <v>0</v>
      </c>
      <c r="L4323" s="7">
        <f>[1]Hydrogen!AK212</f>
        <v>0</v>
      </c>
    </row>
    <row r="4324" spans="1:12" x14ac:dyDescent="0.35">
      <c r="A4324" t="s">
        <v>574</v>
      </c>
      <c r="B4324" t="s">
        <v>11</v>
      </c>
      <c r="C4324" t="s">
        <v>11</v>
      </c>
      <c r="D4324" t="s">
        <v>11</v>
      </c>
      <c r="E4324" t="s">
        <v>192</v>
      </c>
      <c r="G4324" t="str">
        <f>[1]Hydrogen!A213</f>
        <v xml:space="preserve">     Natural gas: feed loss</v>
      </c>
      <c r="H4324" s="8">
        <f t="shared" si="48"/>
        <v>0</v>
      </c>
      <c r="I4324" t="s">
        <v>290</v>
      </c>
      <c r="K4324" s="7">
        <f>[1]Hydrogen!AJ213</f>
        <v>0</v>
      </c>
      <c r="L4324" s="7">
        <f>[1]Hydrogen!AK213</f>
        <v>0</v>
      </c>
    </row>
    <row r="4325" spans="1:12" x14ac:dyDescent="0.35">
      <c r="A4325" t="s">
        <v>574</v>
      </c>
      <c r="B4325" t="s">
        <v>11</v>
      </c>
      <c r="C4325" t="s">
        <v>11</v>
      </c>
      <c r="D4325" t="s">
        <v>11</v>
      </c>
      <c r="E4325" t="s">
        <v>192</v>
      </c>
      <c r="G4325" t="str">
        <f>[1]Hydrogen!A214</f>
        <v xml:space="preserve">     Natural gas flared</v>
      </c>
      <c r="H4325" s="8">
        <f t="shared" si="48"/>
        <v>0</v>
      </c>
      <c r="I4325" t="s">
        <v>290</v>
      </c>
      <c r="K4325" s="7">
        <f>[1]Hydrogen!AJ214</f>
        <v>0</v>
      </c>
      <c r="L4325" s="7">
        <f>[1]Hydrogen!AK214</f>
        <v>0</v>
      </c>
    </row>
    <row r="4326" spans="1:12" x14ac:dyDescent="0.35">
      <c r="A4326" t="s">
        <v>574</v>
      </c>
      <c r="B4326" t="s">
        <v>11</v>
      </c>
      <c r="C4326" t="s">
        <v>11</v>
      </c>
      <c r="D4326" t="s">
        <v>11</v>
      </c>
      <c r="E4326" t="s">
        <v>192</v>
      </c>
      <c r="G4326" t="str">
        <f>[1]Hydrogen!A215</f>
        <v xml:space="preserve">     N-butane</v>
      </c>
      <c r="H4326" s="8">
        <f t="shared" si="48"/>
        <v>0</v>
      </c>
      <c r="I4326" t="s">
        <v>290</v>
      </c>
      <c r="K4326" s="7">
        <f>[1]Hydrogen!AJ215</f>
        <v>0</v>
      </c>
      <c r="L4326" s="7">
        <f>[1]Hydrogen!AK215</f>
        <v>0</v>
      </c>
    </row>
    <row r="4327" spans="1:12" x14ac:dyDescent="0.35">
      <c r="A4327" t="s">
        <v>574</v>
      </c>
      <c r="B4327" t="s">
        <v>11</v>
      </c>
      <c r="C4327" t="s">
        <v>11</v>
      </c>
      <c r="D4327" t="s">
        <v>11</v>
      </c>
      <c r="E4327" t="s">
        <v>192</v>
      </c>
      <c r="G4327" t="str">
        <f>[1]Hydrogen!A216</f>
        <v xml:space="preserve">     Hydrogen</v>
      </c>
      <c r="H4327" s="8">
        <f t="shared" si="48"/>
        <v>0</v>
      </c>
      <c r="I4327" t="s">
        <v>290</v>
      </c>
      <c r="K4327" s="7">
        <f>[1]Hydrogen!AJ216</f>
        <v>0</v>
      </c>
      <c r="L4327" s="7">
        <f>[1]Hydrogen!AK216</f>
        <v>0</v>
      </c>
    </row>
    <row r="4328" spans="1:12" x14ac:dyDescent="0.35">
      <c r="A4328" t="s">
        <v>574</v>
      </c>
      <c r="B4328" t="s">
        <v>11</v>
      </c>
      <c r="C4328" t="s">
        <v>11</v>
      </c>
      <c r="D4328" t="s">
        <v>11</v>
      </c>
      <c r="E4328" t="s">
        <v>192</v>
      </c>
      <c r="G4328" t="str">
        <f>[1]Hydrogen!A217</f>
        <v xml:space="preserve">     Electricity</v>
      </c>
      <c r="H4328" s="8">
        <f t="shared" si="48"/>
        <v>94280.195092446782</v>
      </c>
      <c r="I4328" t="s">
        <v>290</v>
      </c>
      <c r="K4328" s="7">
        <f>[1]Hydrogen!AJ217</f>
        <v>0</v>
      </c>
      <c r="L4328" s="7">
        <f>[1]Hydrogen!AK217</f>
        <v>94280.195092446782</v>
      </c>
    </row>
    <row r="4329" spans="1:12" x14ac:dyDescent="0.35">
      <c r="A4329" t="s">
        <v>574</v>
      </c>
      <c r="B4329" t="s">
        <v>11</v>
      </c>
      <c r="C4329" t="s">
        <v>11</v>
      </c>
      <c r="D4329" t="s">
        <v>11</v>
      </c>
      <c r="E4329" t="s">
        <v>192</v>
      </c>
      <c r="G4329" t="str">
        <f>[1]Hydrogen!A218</f>
        <v xml:space="preserve">     Feedstock loss</v>
      </c>
      <c r="H4329" s="8">
        <f t="shared" si="48"/>
        <v>0</v>
      </c>
      <c r="I4329" t="s">
        <v>290</v>
      </c>
      <c r="K4329" s="7">
        <f>[1]Hydrogen!AJ218</f>
        <v>0</v>
      </c>
      <c r="L4329" s="7">
        <f>[1]Hydrogen!AK218</f>
        <v>0</v>
      </c>
    </row>
    <row r="4330" spans="1:12" x14ac:dyDescent="0.35">
      <c r="A4330" t="s">
        <v>574</v>
      </c>
      <c r="B4330" t="s">
        <v>11</v>
      </c>
      <c r="C4330" t="s">
        <v>11</v>
      </c>
      <c r="D4330" t="s">
        <v>11</v>
      </c>
      <c r="E4330" t="s">
        <v>192</v>
      </c>
      <c r="G4330" t="str">
        <f>[1]Hydrogen!A219</f>
        <v xml:space="preserve">     Total energy</v>
      </c>
      <c r="H4330" s="8">
        <f t="shared" ca="1" si="48"/>
        <v>189366.70549538737</v>
      </c>
      <c r="I4330" t="s">
        <v>290</v>
      </c>
      <c r="K4330" s="7">
        <f ca="1">[1]Hydrogen!AJ219</f>
        <v>23940.802405221784</v>
      </c>
      <c r="L4330" s="7">
        <f ca="1">[1]Hydrogen!AK219</f>
        <v>165425.90309016558</v>
      </c>
    </row>
    <row r="4331" spans="1:12" x14ac:dyDescent="0.35">
      <c r="A4331" t="s">
        <v>574</v>
      </c>
      <c r="B4331" t="s">
        <v>11</v>
      </c>
      <c r="C4331" t="s">
        <v>11</v>
      </c>
      <c r="D4331" t="s">
        <v>11</v>
      </c>
      <c r="E4331" t="s">
        <v>192</v>
      </c>
      <c r="G4331" t="str">
        <f>[1]Hydrogen!A220</f>
        <v xml:space="preserve">     Fossil fuels</v>
      </c>
      <c r="H4331" s="8">
        <f t="shared" ca="1" si="48"/>
        <v>133511.53788280208</v>
      </c>
      <c r="I4331" t="s">
        <v>290</v>
      </c>
      <c r="K4331" s="7">
        <f ca="1">[1]Hydrogen!AJ220</f>
        <v>23773.659066963632</v>
      </c>
      <c r="L4331" s="7">
        <f ca="1">[1]Hydrogen!AK220</f>
        <v>109737.87881583844</v>
      </c>
    </row>
    <row r="4332" spans="1:12" x14ac:dyDescent="0.35">
      <c r="A4332" t="s">
        <v>574</v>
      </c>
      <c r="B4332" t="s">
        <v>11</v>
      </c>
      <c r="C4332" t="s">
        <v>11</v>
      </c>
      <c r="D4332" t="s">
        <v>11</v>
      </c>
      <c r="E4332" t="s">
        <v>192</v>
      </c>
      <c r="G4332" t="str">
        <f>[1]Hydrogen!A221</f>
        <v xml:space="preserve">     Coal</v>
      </c>
      <c r="H4332" s="8">
        <f t="shared" ca="1" si="48"/>
        <v>30282.678365714186</v>
      </c>
      <c r="I4332" t="s">
        <v>290</v>
      </c>
      <c r="K4332" s="7">
        <f ca="1">[1]Hydrogen!AJ221</f>
        <v>83.478214120476835</v>
      </c>
      <c r="L4332" s="7">
        <f ca="1">[1]Hydrogen!AK221</f>
        <v>30199.200151593708</v>
      </c>
    </row>
    <row r="4333" spans="1:12" x14ac:dyDescent="0.35">
      <c r="A4333" t="s">
        <v>574</v>
      </c>
      <c r="B4333" t="s">
        <v>11</v>
      </c>
      <c r="C4333" t="s">
        <v>11</v>
      </c>
      <c r="D4333" t="s">
        <v>11</v>
      </c>
      <c r="E4333" t="s">
        <v>192</v>
      </c>
      <c r="G4333" t="str">
        <f>[1]Hydrogen!A222</f>
        <v xml:space="preserve">     Natural gas</v>
      </c>
      <c r="H4333" s="8">
        <f t="shared" ca="1" si="48"/>
        <v>81171.894655672848</v>
      </c>
      <c r="I4333" t="s">
        <v>290</v>
      </c>
      <c r="K4333" s="7">
        <f ca="1">[1]Hydrogen!AJ222</f>
        <v>2513.5029486051935</v>
      </c>
      <c r="L4333" s="7">
        <f ca="1">[1]Hydrogen!AK222</f>
        <v>78658.391707067654</v>
      </c>
    </row>
    <row r="4334" spans="1:12" x14ac:dyDescent="0.35">
      <c r="A4334" t="s">
        <v>574</v>
      </c>
      <c r="B4334" t="s">
        <v>11</v>
      </c>
      <c r="C4334" t="s">
        <v>11</v>
      </c>
      <c r="D4334" t="s">
        <v>11</v>
      </c>
      <c r="E4334" t="s">
        <v>192</v>
      </c>
      <c r="G4334" t="str">
        <f>[1]Hydrogen!A223</f>
        <v xml:space="preserve">     Petroleum</v>
      </c>
      <c r="H4334" s="8">
        <f t="shared" ca="1" si="48"/>
        <v>22056.964861415046</v>
      </c>
      <c r="I4334" t="s">
        <v>290</v>
      </c>
      <c r="K4334" s="7">
        <f ca="1">[1]Hydrogen!AJ223</f>
        <v>21176.67790423796</v>
      </c>
      <c r="L4334" s="7">
        <f ca="1">[1]Hydrogen!AK223</f>
        <v>880.28695717708456</v>
      </c>
    </row>
    <row r="4335" spans="1:12" x14ac:dyDescent="0.35">
      <c r="A4335" t="s">
        <v>574</v>
      </c>
      <c r="B4335" t="s">
        <v>11</v>
      </c>
      <c r="C4335" t="s">
        <v>11</v>
      </c>
      <c r="D4335" t="s">
        <v>11</v>
      </c>
      <c r="E4335" t="s">
        <v>192</v>
      </c>
      <c r="G4335" t="str">
        <f>[1]Hydrogen!$A$224</f>
        <v>Water consumption, gallons/mmBtu of fuel throughput</v>
      </c>
      <c r="H4335" s="8">
        <f t="shared" ca="1" si="48"/>
        <v>13.807617480269979</v>
      </c>
      <c r="I4335" t="s">
        <v>179</v>
      </c>
      <c r="K4335" s="7">
        <f ca="1">[1]Hydrogen!AJ224</f>
        <v>0.45974827200009311</v>
      </c>
      <c r="L4335" s="7">
        <f ca="1">[1]Hydrogen!AK224</f>
        <v>13.347869208269886</v>
      </c>
    </row>
    <row r="4336" spans="1:12" x14ac:dyDescent="0.35">
      <c r="A4336" t="s">
        <v>574</v>
      </c>
      <c r="B4336" t="s">
        <v>11</v>
      </c>
      <c r="C4336" t="s">
        <v>11</v>
      </c>
      <c r="D4336" t="s">
        <v>11</v>
      </c>
      <c r="E4336" t="s">
        <v>192</v>
      </c>
      <c r="G4336" t="str">
        <f>[1]Hydrogen!A276</f>
        <v>Total emissions: grams/mmBtu of fuel throughput</v>
      </c>
    </row>
    <row r="4337" spans="1:12" x14ac:dyDescent="0.35">
      <c r="A4337" t="s">
        <v>574</v>
      </c>
      <c r="B4337" t="s">
        <v>11</v>
      </c>
      <c r="C4337" t="s">
        <v>11</v>
      </c>
      <c r="D4337" t="s">
        <v>11</v>
      </c>
      <c r="E4337" t="s">
        <v>192</v>
      </c>
      <c r="G4337" t="str">
        <f>[1]Hydrogen!A277</f>
        <v xml:space="preserve">     VOC</v>
      </c>
      <c r="H4337" s="8">
        <f t="shared" ca="1" si="48"/>
        <v>1.3406199871935938</v>
      </c>
      <c r="I4337" t="s">
        <v>172</v>
      </c>
      <c r="K4337" s="7">
        <f ca="1">[1]Hydrogen!AJ277</f>
        <v>0.31345836759664381</v>
      </c>
      <c r="L4337" s="7">
        <f ca="1">[1]Hydrogen!AK277</f>
        <v>1.02716161959695</v>
      </c>
    </row>
    <row r="4338" spans="1:12" x14ac:dyDescent="0.35">
      <c r="A4338" t="s">
        <v>574</v>
      </c>
      <c r="B4338" t="s">
        <v>11</v>
      </c>
      <c r="C4338" t="s">
        <v>11</v>
      </c>
      <c r="D4338" t="s">
        <v>11</v>
      </c>
      <c r="E4338" t="s">
        <v>192</v>
      </c>
      <c r="G4338" t="str">
        <f>[1]Hydrogen!A278</f>
        <v xml:space="preserve">     CO</v>
      </c>
      <c r="H4338" s="8">
        <f t="shared" ca="1" si="48"/>
        <v>9.0055983573746339</v>
      </c>
      <c r="I4338" t="s">
        <v>172</v>
      </c>
      <c r="K4338" s="7">
        <f ca="1">[1]Hydrogen!AJ278</f>
        <v>5.3815509602336524</v>
      </c>
      <c r="L4338" s="7">
        <f ca="1">[1]Hydrogen!AK278</f>
        <v>3.6240473971409806</v>
      </c>
    </row>
    <row r="4339" spans="1:12" x14ac:dyDescent="0.35">
      <c r="A4339" t="s">
        <v>574</v>
      </c>
      <c r="B4339" t="s">
        <v>11</v>
      </c>
      <c r="C4339" t="s">
        <v>11</v>
      </c>
      <c r="D4339" t="s">
        <v>11</v>
      </c>
      <c r="E4339" t="s">
        <v>192</v>
      </c>
      <c r="G4339" t="str">
        <f>[1]Hydrogen!A279</f>
        <v xml:space="preserve">     NOx</v>
      </c>
      <c r="H4339" s="8">
        <f t="shared" ca="1" si="48"/>
        <v>9.3102028591868482</v>
      </c>
      <c r="I4339" t="s">
        <v>172</v>
      </c>
      <c r="K4339" s="7">
        <f ca="1">[1]Hydrogen!AJ279</f>
        <v>3.4792359823740968</v>
      </c>
      <c r="L4339" s="7">
        <f ca="1">[1]Hydrogen!AK279</f>
        <v>5.8309668768127514</v>
      </c>
    </row>
    <row r="4340" spans="1:12" x14ac:dyDescent="0.35">
      <c r="A4340" t="s">
        <v>574</v>
      </c>
      <c r="B4340" t="s">
        <v>11</v>
      </c>
      <c r="C4340" t="s">
        <v>11</v>
      </c>
      <c r="D4340" t="s">
        <v>11</v>
      </c>
      <c r="E4340" t="s">
        <v>192</v>
      </c>
      <c r="G4340" t="str">
        <f>[1]Hydrogen!A280</f>
        <v xml:space="preserve">     PM10</v>
      </c>
      <c r="H4340" s="8">
        <f t="shared" ca="1" si="48"/>
        <v>0.95917384004691375</v>
      </c>
      <c r="I4340" t="s">
        <v>172</v>
      </c>
      <c r="K4340" s="7">
        <f ca="1">[1]Hydrogen!AJ280</f>
        <v>0.22080770048789847</v>
      </c>
      <c r="L4340" s="7">
        <f ca="1">[1]Hydrogen!AK280</f>
        <v>0.73836613955901531</v>
      </c>
    </row>
    <row r="4341" spans="1:12" x14ac:dyDescent="0.35">
      <c r="A4341" t="s">
        <v>574</v>
      </c>
      <c r="B4341" t="s">
        <v>11</v>
      </c>
      <c r="C4341" t="s">
        <v>11</v>
      </c>
      <c r="D4341" t="s">
        <v>11</v>
      </c>
      <c r="E4341" t="s">
        <v>192</v>
      </c>
      <c r="G4341" t="str">
        <f>[1]Hydrogen!A281</f>
        <v xml:space="preserve">     PM2.5</v>
      </c>
      <c r="H4341" s="8">
        <f t="shared" ca="1" si="48"/>
        <v>0.51247509909879807</v>
      </c>
      <c r="I4341" t="s">
        <v>172</v>
      </c>
      <c r="K4341" s="7">
        <f ca="1">[1]Hydrogen!AJ281</f>
        <v>5.434007620735868E-2</v>
      </c>
      <c r="L4341" s="7">
        <f ca="1">[1]Hydrogen!AK281</f>
        <v>0.45813502289143937</v>
      </c>
    </row>
    <row r="4342" spans="1:12" x14ac:dyDescent="0.35">
      <c r="A4342" t="s">
        <v>574</v>
      </c>
      <c r="B4342" t="s">
        <v>11</v>
      </c>
      <c r="C4342" t="s">
        <v>11</v>
      </c>
      <c r="D4342" t="s">
        <v>11</v>
      </c>
      <c r="E4342" t="s">
        <v>192</v>
      </c>
      <c r="G4342" t="str">
        <f>[1]Hydrogen!A282</f>
        <v xml:space="preserve">     SOx</v>
      </c>
      <c r="H4342" s="8">
        <f t="shared" ca="1" si="48"/>
        <v>4.1599435274530743</v>
      </c>
      <c r="I4342" t="s">
        <v>172</v>
      </c>
      <c r="K4342" s="7">
        <f ca="1">[1]Hydrogen!AJ282</f>
        <v>0.10711196932784904</v>
      </c>
      <c r="L4342" s="7">
        <f ca="1">[1]Hydrogen!AK282</f>
        <v>4.0528315581252254</v>
      </c>
    </row>
    <row r="4343" spans="1:12" x14ac:dyDescent="0.35">
      <c r="A4343" t="s">
        <v>574</v>
      </c>
      <c r="B4343" t="s">
        <v>11</v>
      </c>
      <c r="C4343" t="s">
        <v>11</v>
      </c>
      <c r="D4343" t="s">
        <v>11</v>
      </c>
      <c r="E4343" t="s">
        <v>192</v>
      </c>
      <c r="G4343" t="str">
        <f>[1]Hydrogen!A283</f>
        <v xml:space="preserve">     BC</v>
      </c>
      <c r="H4343" s="8">
        <f t="shared" ca="1" si="48"/>
        <v>3.0470738467854683E-2</v>
      </c>
      <c r="I4343" t="s">
        <v>172</v>
      </c>
      <c r="K4343" s="7">
        <f ca="1">[1]Hydrogen!AJ283</f>
        <v>4.3934664300948178E-3</v>
      </c>
      <c r="L4343" s="7">
        <f ca="1">[1]Hydrogen!AK283</f>
        <v>2.6077272037759863E-2</v>
      </c>
    </row>
    <row r="4344" spans="1:12" x14ac:dyDescent="0.35">
      <c r="A4344" t="s">
        <v>574</v>
      </c>
      <c r="B4344" t="s">
        <v>11</v>
      </c>
      <c r="C4344" t="s">
        <v>11</v>
      </c>
      <c r="D4344" t="s">
        <v>11</v>
      </c>
      <c r="E4344" t="s">
        <v>192</v>
      </c>
      <c r="G4344" t="str">
        <f>[1]Hydrogen!A284</f>
        <v xml:space="preserve">     OC</v>
      </c>
      <c r="H4344" s="8">
        <f t="shared" ca="1" si="48"/>
        <v>0.16879059492303655</v>
      </c>
      <c r="I4344" t="s">
        <v>172</v>
      </c>
      <c r="K4344" s="7">
        <f ca="1">[1]Hydrogen!AJ284</f>
        <v>7.8465566344954104E-3</v>
      </c>
      <c r="L4344" s="7">
        <f ca="1">[1]Hydrogen!AK284</f>
        <v>0.16094403828854115</v>
      </c>
    </row>
    <row r="4345" spans="1:12" x14ac:dyDescent="0.35">
      <c r="A4345" t="s">
        <v>574</v>
      </c>
      <c r="B4345" t="s">
        <v>11</v>
      </c>
      <c r="C4345" t="s">
        <v>11</v>
      </c>
      <c r="D4345" t="s">
        <v>11</v>
      </c>
      <c r="E4345" t="s">
        <v>192</v>
      </c>
      <c r="G4345" t="str">
        <f>[1]Hydrogen!A285</f>
        <v xml:space="preserve">     CH4: combustion</v>
      </c>
      <c r="H4345" s="8">
        <f t="shared" ca="1" si="48"/>
        <v>20.543443833479394</v>
      </c>
      <c r="I4345" t="s">
        <v>172</v>
      </c>
      <c r="K4345" s="7">
        <f ca="1">[1]Hydrogen!AJ285</f>
        <v>2.2730758502479111</v>
      </c>
      <c r="L4345" s="7">
        <f ca="1">[1]Hydrogen!AK285</f>
        <v>18.270367983231484</v>
      </c>
    </row>
    <row r="4346" spans="1:12" x14ac:dyDescent="0.35">
      <c r="A4346" t="s">
        <v>574</v>
      </c>
      <c r="B4346" t="s">
        <v>11</v>
      </c>
      <c r="C4346" t="s">
        <v>11</v>
      </c>
      <c r="D4346" t="s">
        <v>11</v>
      </c>
      <c r="E4346" t="s">
        <v>192</v>
      </c>
      <c r="G4346" t="str">
        <f>[1]Hydrogen!A286</f>
        <v xml:space="preserve">     N2O</v>
      </c>
      <c r="H4346" s="8">
        <f t="shared" ca="1" si="48"/>
        <v>0.15530431542915324</v>
      </c>
      <c r="I4346" t="s">
        <v>172</v>
      </c>
      <c r="K4346" s="7">
        <f ca="1">[1]Hydrogen!AJ286</f>
        <v>8.4076459885731175E-3</v>
      </c>
      <c r="L4346" s="7">
        <f ca="1">[1]Hydrogen!AK286</f>
        <v>0.14689666944058014</v>
      </c>
    </row>
    <row r="4347" spans="1:12" x14ac:dyDescent="0.35">
      <c r="A4347" t="s">
        <v>574</v>
      </c>
      <c r="B4347" t="s">
        <v>11</v>
      </c>
      <c r="C4347" t="s">
        <v>11</v>
      </c>
      <c r="D4347" t="s">
        <v>11</v>
      </c>
      <c r="E4347" t="s">
        <v>192</v>
      </c>
      <c r="G4347" t="str">
        <f>[1]Hydrogen!A287</f>
        <v xml:space="preserve">     CO2</v>
      </c>
      <c r="H4347" s="8">
        <f t="shared" ca="1" si="48"/>
        <v>9616.2864496115581</v>
      </c>
      <c r="I4347" t="s">
        <v>172</v>
      </c>
      <c r="K4347" s="7">
        <f ca="1">[1]Hydrogen!AJ287</f>
        <v>1829.5500507046534</v>
      </c>
      <c r="L4347" s="7">
        <f ca="1">[1]Hydrogen!AK287</f>
        <v>7786.7363989069045</v>
      </c>
    </row>
    <row r="4348" spans="1:12" x14ac:dyDescent="0.35">
      <c r="A4348" t="s">
        <v>574</v>
      </c>
      <c r="B4348" t="s">
        <v>11</v>
      </c>
      <c r="C4348" t="s">
        <v>11</v>
      </c>
      <c r="D4348" t="s">
        <v>11</v>
      </c>
      <c r="E4348" t="s">
        <v>192</v>
      </c>
      <c r="G4348" t="str">
        <f>[1]Hydrogen!A288</f>
        <v xml:space="preserve">     CH4: leakage</v>
      </c>
      <c r="H4348" s="8">
        <f t="shared" si="48"/>
        <v>0</v>
      </c>
      <c r="I4348" t="s">
        <v>172</v>
      </c>
      <c r="K4348" s="7">
        <f>[1]Hydrogen!AJ288</f>
        <v>0</v>
      </c>
      <c r="L4348" s="7">
        <f>[1]Hydrogen!AK288</f>
        <v>0</v>
      </c>
    </row>
    <row r="4349" spans="1:12" x14ac:dyDescent="0.35">
      <c r="A4349" t="s">
        <v>574</v>
      </c>
      <c r="B4349" t="s">
        <v>11</v>
      </c>
      <c r="C4349" t="s">
        <v>11</v>
      </c>
      <c r="D4349" t="s">
        <v>11</v>
      </c>
      <c r="E4349" t="s">
        <v>192</v>
      </c>
      <c r="G4349" t="str">
        <f>[1]Hydrogen!A289</f>
        <v xml:space="preserve">     VOC evaporation</v>
      </c>
      <c r="H4349" s="8">
        <f t="shared" si="48"/>
        <v>0</v>
      </c>
      <c r="I4349" t="s">
        <v>172</v>
      </c>
      <c r="K4349" s="7">
        <f>[1]Hydrogen!AJ289</f>
        <v>0</v>
      </c>
      <c r="L4349" s="7">
        <f>[1]Hydrogen!AK289</f>
        <v>0</v>
      </c>
    </row>
    <row r="4350" spans="1:12" x14ac:dyDescent="0.35">
      <c r="A4350" t="s">
        <v>574</v>
      </c>
      <c r="B4350" t="s">
        <v>11</v>
      </c>
      <c r="C4350" t="s">
        <v>11</v>
      </c>
      <c r="D4350" t="s">
        <v>11</v>
      </c>
      <c r="E4350" t="s">
        <v>192</v>
      </c>
      <c r="G4350" t="str">
        <f>[1]Hydrogen!A290</f>
        <v xml:space="preserve">     Misc. Items</v>
      </c>
      <c r="H4350" s="8">
        <f t="shared" si="48"/>
        <v>0</v>
      </c>
      <c r="I4350" t="s">
        <v>172</v>
      </c>
      <c r="K4350" s="7">
        <f>[1]Hydrogen!AJ290</f>
        <v>0</v>
      </c>
      <c r="L4350" s="7">
        <f>[1]Hydrogen!AK290</f>
        <v>0</v>
      </c>
    </row>
    <row r="4351" spans="1:12" x14ac:dyDescent="0.35">
      <c r="A4351" t="s">
        <v>574</v>
      </c>
      <c r="B4351" t="s">
        <v>11</v>
      </c>
      <c r="C4351" t="s">
        <v>11</v>
      </c>
      <c r="D4351" t="s">
        <v>11</v>
      </c>
      <c r="E4351" t="s">
        <v>192</v>
      </c>
      <c r="G4351" t="str">
        <f>[1]Hydrogen!A291</f>
        <v>Urban emissions: grams/mmBtu of fuel throughput</v>
      </c>
    </row>
    <row r="4352" spans="1:12" x14ac:dyDescent="0.35">
      <c r="A4352" t="s">
        <v>574</v>
      </c>
      <c r="B4352" t="s">
        <v>11</v>
      </c>
      <c r="C4352" t="s">
        <v>11</v>
      </c>
      <c r="D4352" t="s">
        <v>11</v>
      </c>
      <c r="E4352" t="s">
        <v>192</v>
      </c>
      <c r="G4352" t="str">
        <f>[1]Hydrogen!A292</f>
        <v xml:space="preserve">     VOC</v>
      </c>
      <c r="H4352" s="8">
        <f t="shared" ca="1" si="48"/>
        <v>0.23614199194961744</v>
      </c>
      <c r="I4352" t="s">
        <v>172</v>
      </c>
      <c r="K4352" s="7">
        <f ca="1">[1]Hydrogen!AJ292</f>
        <v>0.16739328539989293</v>
      </c>
      <c r="L4352" s="7">
        <f ca="1">[1]Hydrogen!AK292</f>
        <v>6.8748706549724523E-2</v>
      </c>
    </row>
    <row r="4353" spans="1:12" x14ac:dyDescent="0.35">
      <c r="A4353" t="s">
        <v>574</v>
      </c>
      <c r="B4353" t="s">
        <v>11</v>
      </c>
      <c r="C4353" t="s">
        <v>11</v>
      </c>
      <c r="D4353" t="s">
        <v>11</v>
      </c>
      <c r="E4353" t="s">
        <v>192</v>
      </c>
      <c r="G4353" t="str">
        <f>[1]Hydrogen!A293</f>
        <v xml:space="preserve">     CO</v>
      </c>
      <c r="H4353" s="8">
        <f t="shared" ca="1" si="48"/>
        <v>4.2299105181231811</v>
      </c>
      <c r="I4353" t="s">
        <v>172</v>
      </c>
      <c r="K4353" s="7">
        <f ca="1">[1]Hydrogen!AJ293</f>
        <v>3.5531732469915482</v>
      </c>
      <c r="L4353" s="7">
        <f ca="1">[1]Hydrogen!AK293</f>
        <v>0.67673727113163262</v>
      </c>
    </row>
    <row r="4354" spans="1:12" x14ac:dyDescent="0.35">
      <c r="A4354" t="s">
        <v>574</v>
      </c>
      <c r="B4354" t="s">
        <v>11</v>
      </c>
      <c r="C4354" t="s">
        <v>11</v>
      </c>
      <c r="D4354" t="s">
        <v>11</v>
      </c>
      <c r="E4354" t="s">
        <v>192</v>
      </c>
      <c r="G4354" t="str">
        <f>[1]Hydrogen!A294</f>
        <v xml:space="preserve">     NOx</v>
      </c>
      <c r="H4354" s="8">
        <f t="shared" ca="1" si="48"/>
        <v>3.5056093017463308</v>
      </c>
      <c r="I4354" t="s">
        <v>172</v>
      </c>
      <c r="K4354" s="7">
        <f ca="1">[1]Hydrogen!AJ294</f>
        <v>2.1786115340065284</v>
      </c>
      <c r="L4354" s="7">
        <f ca="1">[1]Hydrogen!AK294</f>
        <v>1.3269977677398024</v>
      </c>
    </row>
    <row r="4355" spans="1:12" x14ac:dyDescent="0.35">
      <c r="A4355" t="s">
        <v>574</v>
      </c>
      <c r="B4355" t="s">
        <v>11</v>
      </c>
      <c r="C4355" t="s">
        <v>11</v>
      </c>
      <c r="D4355" t="s">
        <v>11</v>
      </c>
      <c r="E4355" t="s">
        <v>192</v>
      </c>
      <c r="G4355" t="str">
        <f>[1]Hydrogen!A295</f>
        <v xml:space="preserve">     PM10</v>
      </c>
      <c r="H4355" s="8">
        <f t="shared" ca="1" si="48"/>
        <v>0.29822070094991893</v>
      </c>
      <c r="I4355" t="s">
        <v>172</v>
      </c>
      <c r="K4355" s="7">
        <f ca="1">[1]Hydrogen!AJ295</f>
        <v>0.1432506997203406</v>
      </c>
      <c r="L4355" s="7">
        <f ca="1">[1]Hydrogen!AK295</f>
        <v>0.15497000122957832</v>
      </c>
    </row>
    <row r="4356" spans="1:12" x14ac:dyDescent="0.35">
      <c r="A4356" t="s">
        <v>574</v>
      </c>
      <c r="B4356" t="s">
        <v>11</v>
      </c>
      <c r="C4356" t="s">
        <v>11</v>
      </c>
      <c r="D4356" t="s">
        <v>11</v>
      </c>
      <c r="E4356" t="s">
        <v>192</v>
      </c>
      <c r="G4356" t="str">
        <f>[1]Hydrogen!A296</f>
        <v xml:space="preserve">     PM2.5</v>
      </c>
      <c r="H4356" s="8">
        <f t="shared" ca="1" si="48"/>
        <v>0.1637114937895395</v>
      </c>
      <c r="I4356" t="s">
        <v>172</v>
      </c>
      <c r="K4356" s="7">
        <f ca="1">[1]Hydrogen!AJ296</f>
        <v>3.0200160742660815E-2</v>
      </c>
      <c r="L4356" s="7">
        <f ca="1">[1]Hydrogen!AK296</f>
        <v>0.13351133304687868</v>
      </c>
    </row>
    <row r="4357" spans="1:12" x14ac:dyDescent="0.35">
      <c r="A4357" t="s">
        <v>574</v>
      </c>
      <c r="B4357" t="s">
        <v>11</v>
      </c>
      <c r="C4357" t="s">
        <v>11</v>
      </c>
      <c r="D4357" t="s">
        <v>11</v>
      </c>
      <c r="E4357" t="s">
        <v>192</v>
      </c>
      <c r="G4357" t="str">
        <f>[1]Hydrogen!A297</f>
        <v xml:space="preserve">     SOx</v>
      </c>
      <c r="H4357" s="8">
        <f t="shared" ca="1" si="48"/>
        <v>1.1519159507195542</v>
      </c>
      <c r="I4357" t="s">
        <v>172</v>
      </c>
      <c r="K4357" s="7">
        <f ca="1">[1]Hydrogen!AJ297</f>
        <v>2.5790338117181962E-2</v>
      </c>
      <c r="L4357" s="7">
        <f ca="1">[1]Hydrogen!AK297</f>
        <v>1.1261256126023722</v>
      </c>
    </row>
    <row r="4358" spans="1:12" x14ac:dyDescent="0.35">
      <c r="A4358" t="s">
        <v>574</v>
      </c>
      <c r="B4358" t="s">
        <v>11</v>
      </c>
      <c r="C4358" t="s">
        <v>11</v>
      </c>
      <c r="D4358" t="s">
        <v>11</v>
      </c>
      <c r="E4358" t="s">
        <v>192</v>
      </c>
      <c r="G4358" t="str">
        <f>[1]Hydrogen!A298</f>
        <v xml:space="preserve">     BC</v>
      </c>
      <c r="H4358" s="8">
        <f t="shared" ca="1" si="48"/>
        <v>8.0123288836205248E-3</v>
      </c>
      <c r="I4358" t="s">
        <v>172</v>
      </c>
      <c r="K4358" s="7">
        <f ca="1">[1]Hydrogen!AJ298</f>
        <v>1.6906575907635773E-3</v>
      </c>
      <c r="L4358" s="7">
        <f ca="1">[1]Hydrogen!AK298</f>
        <v>6.3216712928569471E-3</v>
      </c>
    </row>
    <row r="4359" spans="1:12" x14ac:dyDescent="0.35">
      <c r="A4359" t="s">
        <v>574</v>
      </c>
      <c r="B4359" t="s">
        <v>11</v>
      </c>
      <c r="C4359" t="s">
        <v>11</v>
      </c>
      <c r="D4359" t="s">
        <v>11</v>
      </c>
      <c r="E4359" t="s">
        <v>192</v>
      </c>
      <c r="G4359" t="str">
        <f>[1]Hydrogen!A299</f>
        <v xml:space="preserve">     OC</v>
      </c>
      <c r="H4359" s="8">
        <f t="shared" ca="1" si="48"/>
        <v>4.9238601661764095E-2</v>
      </c>
      <c r="I4359" t="s">
        <v>172</v>
      </c>
      <c r="K4359" s="7">
        <f ca="1">[1]Hydrogen!AJ299</f>
        <v>2.5493297840003698E-3</v>
      </c>
      <c r="L4359" s="7">
        <f ca="1">[1]Hydrogen!AK299</f>
        <v>4.6689271877763727E-2</v>
      </c>
    </row>
    <row r="4360" spans="1:12" x14ac:dyDescent="0.35">
      <c r="A4360" t="s">
        <v>296</v>
      </c>
      <c r="B4360" t="s">
        <v>2</v>
      </c>
      <c r="C4360" t="s">
        <v>546</v>
      </c>
      <c r="D4360" t="s">
        <v>175</v>
      </c>
      <c r="E4360" t="s">
        <v>122</v>
      </c>
      <c r="F4360" t="s">
        <v>546</v>
      </c>
      <c r="G4360" t="s">
        <v>537</v>
      </c>
    </row>
    <row r="4361" spans="1:12" x14ac:dyDescent="0.35">
      <c r="A4361" t="s">
        <v>296</v>
      </c>
      <c r="B4361" t="s">
        <v>2</v>
      </c>
      <c r="C4361" t="s">
        <v>546</v>
      </c>
      <c r="D4361" t="s">
        <v>175</v>
      </c>
      <c r="E4361" t="s">
        <v>122</v>
      </c>
      <c r="F4361" t="s">
        <v>546</v>
      </c>
      <c r="G4361" t="str">
        <f>[1]Electric!A204</f>
        <v>Total energy</v>
      </c>
      <c r="H4361" s="8">
        <f ca="1">K4361+L4361</f>
        <v>3105942.5518865632</v>
      </c>
      <c r="I4361" t="s">
        <v>170</v>
      </c>
      <c r="K4361" s="7">
        <f ca="1">[1]Electric!R204</f>
        <v>63420.76560706515</v>
      </c>
      <c r="L4361" s="7">
        <f>[1]Electric!S204</f>
        <v>3042521.7862794981</v>
      </c>
    </row>
    <row r="4362" spans="1:12" x14ac:dyDescent="0.35">
      <c r="A4362" t="s">
        <v>296</v>
      </c>
      <c r="B4362" t="s">
        <v>2</v>
      </c>
      <c r="C4362" t="s">
        <v>546</v>
      </c>
      <c r="D4362" t="s">
        <v>175</v>
      </c>
      <c r="E4362" t="s">
        <v>122</v>
      </c>
      <c r="F4362" t="s">
        <v>546</v>
      </c>
      <c r="G4362" t="str">
        <f>[1]Electric!A205</f>
        <v>Fossil fuels</v>
      </c>
      <c r="H4362" s="8">
        <f t="shared" ref="H4362:H4380" ca="1" si="49">K4362+L4362</f>
        <v>3102536.9213082134</v>
      </c>
      <c r="I4362" t="s">
        <v>170</v>
      </c>
      <c r="K4362" s="7">
        <f ca="1">[1]Electric!R205</f>
        <v>60015.135028715275</v>
      </c>
      <c r="L4362" s="7">
        <f>[1]Electric!S205</f>
        <v>3042521.7862794981</v>
      </c>
    </row>
    <row r="4363" spans="1:12" x14ac:dyDescent="0.35">
      <c r="A4363" t="s">
        <v>296</v>
      </c>
      <c r="B4363" t="s">
        <v>2</v>
      </c>
      <c r="C4363" t="s">
        <v>546</v>
      </c>
      <c r="D4363" t="s">
        <v>175</v>
      </c>
      <c r="E4363" t="s">
        <v>122</v>
      </c>
      <c r="F4363" t="s">
        <v>546</v>
      </c>
      <c r="G4363" t="str">
        <f>[1]Electric!A206</f>
        <v>Coal</v>
      </c>
      <c r="H4363" s="8">
        <f t="shared" ca="1" si="49"/>
        <v>3046284.5227610641</v>
      </c>
      <c r="I4363" t="s">
        <v>170</v>
      </c>
      <c r="K4363" s="7">
        <f ca="1">[1]Electric!R206</f>
        <v>3762.7364815660153</v>
      </c>
      <c r="L4363" s="7">
        <f>[1]Electric!S206</f>
        <v>3042521.7862794981</v>
      </c>
    </row>
    <row r="4364" spans="1:12" x14ac:dyDescent="0.35">
      <c r="A4364" t="s">
        <v>296</v>
      </c>
      <c r="B4364" t="s">
        <v>2</v>
      </c>
      <c r="C4364" t="s">
        <v>546</v>
      </c>
      <c r="D4364" t="s">
        <v>175</v>
      </c>
      <c r="E4364" t="s">
        <v>122</v>
      </c>
      <c r="F4364" t="s">
        <v>546</v>
      </c>
      <c r="G4364" t="str">
        <f>[1]Electric!A207</f>
        <v>Natural gas</v>
      </c>
      <c r="H4364" s="8">
        <f t="shared" ca="1" si="49"/>
        <v>9967.5622442685999</v>
      </c>
      <c r="I4364" t="s">
        <v>170</v>
      </c>
      <c r="K4364" s="7">
        <f ca="1">[1]Electric!R207</f>
        <v>9967.5622442685999</v>
      </c>
      <c r="L4364" s="7">
        <f>[1]Electric!S207</f>
        <v>0</v>
      </c>
    </row>
    <row r="4365" spans="1:12" x14ac:dyDescent="0.35">
      <c r="A4365" t="s">
        <v>296</v>
      </c>
      <c r="B4365" t="s">
        <v>2</v>
      </c>
      <c r="C4365" t="s">
        <v>546</v>
      </c>
      <c r="D4365" t="s">
        <v>175</v>
      </c>
      <c r="E4365" t="s">
        <v>122</v>
      </c>
      <c r="F4365" t="s">
        <v>546</v>
      </c>
      <c r="G4365" t="str">
        <f>[1]Electric!A208</f>
        <v>Petroleum</v>
      </c>
      <c r="H4365" s="8">
        <f t="shared" ca="1" si="49"/>
        <v>46284.836302880656</v>
      </c>
      <c r="I4365" t="s">
        <v>170</v>
      </c>
      <c r="K4365" s="7">
        <f ca="1">[1]Electric!R208</f>
        <v>46284.836302880656</v>
      </c>
      <c r="L4365" s="7">
        <f>[1]Electric!S208</f>
        <v>0</v>
      </c>
    </row>
    <row r="4366" spans="1:12" x14ac:dyDescent="0.35">
      <c r="A4366" t="s">
        <v>296</v>
      </c>
      <c r="B4366" t="s">
        <v>2</v>
      </c>
      <c r="C4366" t="s">
        <v>546</v>
      </c>
      <c r="D4366" t="s">
        <v>175</v>
      </c>
      <c r="E4366" t="s">
        <v>122</v>
      </c>
      <c r="F4366" t="s">
        <v>546</v>
      </c>
      <c r="G4366" t="str">
        <f>[1]Electric!A209</f>
        <v>Water consumption</v>
      </c>
      <c r="H4366" s="8">
        <f t="shared" ca="1" si="49"/>
        <v>135.47133542453219</v>
      </c>
      <c r="I4366" t="s">
        <v>171</v>
      </c>
      <c r="K4366" s="7">
        <f ca="1">[1]Electric!R209</f>
        <v>11.574107429216184</v>
      </c>
      <c r="L4366" s="7">
        <f>[1]Electric!S209</f>
        <v>123.89722799531599</v>
      </c>
    </row>
    <row r="4367" spans="1:12" x14ac:dyDescent="0.35">
      <c r="A4367" t="s">
        <v>296</v>
      </c>
      <c r="B4367" t="s">
        <v>2</v>
      </c>
      <c r="C4367" t="s">
        <v>546</v>
      </c>
      <c r="D4367" t="s">
        <v>175</v>
      </c>
      <c r="E4367" t="s">
        <v>122</v>
      </c>
      <c r="F4367" t="s">
        <v>546</v>
      </c>
      <c r="G4367" t="s">
        <v>539</v>
      </c>
    </row>
    <row r="4368" spans="1:12" x14ac:dyDescent="0.35">
      <c r="A4368" t="s">
        <v>296</v>
      </c>
      <c r="B4368" t="s">
        <v>2</v>
      </c>
      <c r="C4368" t="s">
        <v>546</v>
      </c>
      <c r="D4368" t="s">
        <v>175</v>
      </c>
      <c r="E4368" t="s">
        <v>122</v>
      </c>
      <c r="F4368" t="s">
        <v>546</v>
      </c>
      <c r="G4368" t="str">
        <f>[1]Electric!A210</f>
        <v>VOC</v>
      </c>
      <c r="H4368" s="8">
        <f t="shared" ca="1" si="49"/>
        <v>26.536726913949032</v>
      </c>
      <c r="I4368" t="s">
        <v>172</v>
      </c>
      <c r="K4368" s="7">
        <f ca="1">[1]Electric!R210</f>
        <v>22.419279163930405</v>
      </c>
      <c r="L4368" s="7">
        <f>[1]Electric!S210</f>
        <v>4.1174477500186288</v>
      </c>
    </row>
    <row r="4369" spans="1:12" x14ac:dyDescent="0.35">
      <c r="A4369" t="s">
        <v>296</v>
      </c>
      <c r="B4369" t="s">
        <v>2</v>
      </c>
      <c r="C4369" t="s">
        <v>546</v>
      </c>
      <c r="D4369" t="s">
        <v>175</v>
      </c>
      <c r="E4369" t="s">
        <v>122</v>
      </c>
      <c r="F4369" t="s">
        <v>546</v>
      </c>
      <c r="G4369" t="str">
        <f>[1]Electric!A211</f>
        <v>CO</v>
      </c>
      <c r="H4369" s="8">
        <f t="shared" ca="1" si="49"/>
        <v>97.007160309479175</v>
      </c>
      <c r="I4369" t="s">
        <v>172</v>
      </c>
      <c r="K4369" s="7">
        <f ca="1">[1]Electric!R211</f>
        <v>5.5439514980000366</v>
      </c>
      <c r="L4369" s="7">
        <f>[1]Electric!S211</f>
        <v>91.463208811479134</v>
      </c>
    </row>
    <row r="4370" spans="1:12" x14ac:dyDescent="0.35">
      <c r="A4370" t="s">
        <v>296</v>
      </c>
      <c r="B4370" t="s">
        <v>2</v>
      </c>
      <c r="C4370" t="s">
        <v>546</v>
      </c>
      <c r="D4370" t="s">
        <v>175</v>
      </c>
      <c r="E4370" t="s">
        <v>122</v>
      </c>
      <c r="F4370" t="s">
        <v>546</v>
      </c>
      <c r="G4370" t="str">
        <f>[1]Electric!A212</f>
        <v>NOx</v>
      </c>
      <c r="H4370" s="8">
        <f t="shared" ca="1" si="49"/>
        <v>234.72809892738846</v>
      </c>
      <c r="I4370" t="s">
        <v>172</v>
      </c>
      <c r="K4370" s="7">
        <f ca="1">[1]Electric!R212</f>
        <v>16.502341067088615</v>
      </c>
      <c r="L4370" s="7">
        <f>[1]Electric!S212</f>
        <v>218.22575786029984</v>
      </c>
    </row>
    <row r="4371" spans="1:12" x14ac:dyDescent="0.35">
      <c r="A4371" t="s">
        <v>296</v>
      </c>
      <c r="B4371" t="s">
        <v>2</v>
      </c>
      <c r="C4371" t="s">
        <v>546</v>
      </c>
      <c r="D4371" t="s">
        <v>175</v>
      </c>
      <c r="E4371" t="s">
        <v>122</v>
      </c>
      <c r="F4371" t="s">
        <v>546</v>
      </c>
      <c r="G4371" t="str">
        <f>[1]Electric!A213</f>
        <v>PM10</v>
      </c>
      <c r="H4371" s="8">
        <f t="shared" ca="1" si="49"/>
        <v>49.451491448883004</v>
      </c>
      <c r="I4371" t="s">
        <v>172</v>
      </c>
      <c r="K4371" s="7">
        <f ca="1">[1]Electric!R213</f>
        <v>25.888251201883886</v>
      </c>
      <c r="L4371" s="7">
        <f>[1]Electric!S213</f>
        <v>23.563240246999115</v>
      </c>
    </row>
    <row r="4372" spans="1:12" x14ac:dyDescent="0.35">
      <c r="A4372" t="s">
        <v>296</v>
      </c>
      <c r="B4372" t="s">
        <v>2</v>
      </c>
      <c r="C4372" t="s">
        <v>546</v>
      </c>
      <c r="D4372" t="s">
        <v>175</v>
      </c>
      <c r="E4372" t="s">
        <v>122</v>
      </c>
      <c r="F4372" t="s">
        <v>546</v>
      </c>
      <c r="G4372" t="str">
        <f>[1]Electric!A214</f>
        <v>PM2.5</v>
      </c>
      <c r="H4372" s="8">
        <f t="shared" ca="1" si="49"/>
        <v>21.95685537039715</v>
      </c>
      <c r="I4372" t="s">
        <v>172</v>
      </c>
      <c r="K4372" s="7">
        <f ca="1">[1]Electric!R214</f>
        <v>3.6240213525960319</v>
      </c>
      <c r="L4372" s="7">
        <f>[1]Electric!S214</f>
        <v>18.332834017801119</v>
      </c>
    </row>
    <row r="4373" spans="1:12" x14ac:dyDescent="0.35">
      <c r="A4373" t="s">
        <v>296</v>
      </c>
      <c r="B4373" t="s">
        <v>2</v>
      </c>
      <c r="C4373" t="s">
        <v>546</v>
      </c>
      <c r="D4373" t="s">
        <v>175</v>
      </c>
      <c r="E4373" t="s">
        <v>122</v>
      </c>
      <c r="F4373" t="s">
        <v>546</v>
      </c>
      <c r="G4373" t="str">
        <f>[1]Electric!A215</f>
        <v>SOx</v>
      </c>
      <c r="H4373" s="8">
        <f t="shared" ca="1" si="49"/>
        <v>310.84550390904747</v>
      </c>
      <c r="I4373" t="s">
        <v>172</v>
      </c>
      <c r="K4373" s="7">
        <f ca="1">[1]Electric!R215</f>
        <v>20.668435849288525</v>
      </c>
      <c r="L4373" s="7">
        <f>[1]Electric!S215</f>
        <v>290.17706805975894</v>
      </c>
    </row>
    <row r="4374" spans="1:12" x14ac:dyDescent="0.35">
      <c r="A4374" t="s">
        <v>296</v>
      </c>
      <c r="B4374" t="s">
        <v>2</v>
      </c>
      <c r="C4374" t="s">
        <v>546</v>
      </c>
      <c r="D4374" t="s">
        <v>175</v>
      </c>
      <c r="E4374" t="s">
        <v>122</v>
      </c>
      <c r="F4374" t="s">
        <v>546</v>
      </c>
      <c r="G4374" t="str">
        <f>[1]Electric!A216</f>
        <v>BC</v>
      </c>
      <c r="H4374" s="8">
        <f t="shared" ca="1" si="49"/>
        <v>0.89699919500046399</v>
      </c>
      <c r="I4374" t="s">
        <v>172</v>
      </c>
      <c r="K4374" s="7">
        <f ca="1">[1]Electric!R216</f>
        <v>0.10868733223501595</v>
      </c>
      <c r="L4374" s="7">
        <f>[1]Electric!S216</f>
        <v>0.78831186276544807</v>
      </c>
    </row>
    <row r="4375" spans="1:12" x14ac:dyDescent="0.35">
      <c r="A4375" t="s">
        <v>296</v>
      </c>
      <c r="B4375" t="s">
        <v>2</v>
      </c>
      <c r="C4375" t="s">
        <v>546</v>
      </c>
      <c r="D4375" t="s">
        <v>175</v>
      </c>
      <c r="E4375" t="s">
        <v>122</v>
      </c>
      <c r="F4375" t="s">
        <v>546</v>
      </c>
      <c r="G4375" t="str">
        <f>[1]Electric!A217</f>
        <v>OC</v>
      </c>
      <c r="H4375" s="8">
        <f t="shared" ca="1" si="49"/>
        <v>1.7247688735342734</v>
      </c>
      <c r="I4375" t="s">
        <v>172</v>
      </c>
      <c r="K4375" s="7">
        <f ca="1">[1]Electric!R217</f>
        <v>0.23980931809238273</v>
      </c>
      <c r="L4375" s="7">
        <f>[1]Electric!S217</f>
        <v>1.4849595554418906</v>
      </c>
    </row>
    <row r="4376" spans="1:12" x14ac:dyDescent="0.35">
      <c r="A4376" t="s">
        <v>296</v>
      </c>
      <c r="B4376" t="s">
        <v>2</v>
      </c>
      <c r="C4376" t="s">
        <v>546</v>
      </c>
      <c r="D4376" t="s">
        <v>175</v>
      </c>
      <c r="E4376" t="s">
        <v>122</v>
      </c>
      <c r="F4376" t="s">
        <v>546</v>
      </c>
      <c r="G4376" t="str">
        <f>[1]Electric!A218</f>
        <v>CH4</v>
      </c>
      <c r="H4376" s="8">
        <f t="shared" ca="1" si="49"/>
        <v>497.92862215363368</v>
      </c>
      <c r="I4376" t="s">
        <v>172</v>
      </c>
      <c r="K4376" s="7">
        <f ca="1">[1]Electric!R218</f>
        <v>449.35020424326268</v>
      </c>
      <c r="L4376" s="7">
        <f>[1]Electric!S218</f>
        <v>48.578417910370973</v>
      </c>
    </row>
    <row r="4377" spans="1:12" x14ac:dyDescent="0.35">
      <c r="A4377" t="s">
        <v>296</v>
      </c>
      <c r="B4377" t="s">
        <v>2</v>
      </c>
      <c r="C4377" t="s">
        <v>546</v>
      </c>
      <c r="D4377" t="s">
        <v>175</v>
      </c>
      <c r="E4377" t="s">
        <v>122</v>
      </c>
      <c r="F4377" t="s">
        <v>546</v>
      </c>
      <c r="G4377" t="str">
        <f>[1]Electric!A219</f>
        <v>N2O</v>
      </c>
      <c r="H4377" s="8">
        <f t="shared" ca="1" si="49"/>
        <v>7.1597166959785614</v>
      </c>
      <c r="I4377" t="s">
        <v>172</v>
      </c>
      <c r="K4377" s="7">
        <f ca="1">[1]Electric!R219</f>
        <v>9.453552681068636E-2</v>
      </c>
      <c r="L4377" s="7">
        <f>[1]Electric!S219</f>
        <v>7.0651811691678752</v>
      </c>
    </row>
    <row r="4378" spans="1:12" x14ac:dyDescent="0.35">
      <c r="A4378" t="s">
        <v>296</v>
      </c>
      <c r="B4378" t="s">
        <v>2</v>
      </c>
      <c r="C4378" t="s">
        <v>546</v>
      </c>
      <c r="D4378" t="s">
        <v>175</v>
      </c>
      <c r="E4378" t="s">
        <v>122</v>
      </c>
      <c r="F4378" t="s">
        <v>546</v>
      </c>
      <c r="G4378" t="str">
        <f>[1]Electric!A220</f>
        <v>CO2</v>
      </c>
      <c r="H4378" s="8">
        <f t="shared" ca="1" si="49"/>
        <v>308736.96281677386</v>
      </c>
      <c r="I4378" t="s">
        <v>172</v>
      </c>
      <c r="K4378" s="7">
        <f ca="1">[1]Electric!R220</f>
        <v>4640.6206201205441</v>
      </c>
      <c r="L4378" s="7">
        <f>[1]Electric!S220</f>
        <v>304096.34219665331</v>
      </c>
    </row>
    <row r="4379" spans="1:12" x14ac:dyDescent="0.35">
      <c r="A4379" t="s">
        <v>296</v>
      </c>
      <c r="B4379" t="s">
        <v>2</v>
      </c>
      <c r="C4379" t="s">
        <v>546</v>
      </c>
      <c r="D4379" t="s">
        <v>175</v>
      </c>
      <c r="E4379" t="s">
        <v>122</v>
      </c>
      <c r="F4379" t="s">
        <v>546</v>
      </c>
      <c r="G4379" t="str">
        <f>[1]Electric!A221</f>
        <v>CO2 (w/ C in VOC &amp; CO)</v>
      </c>
      <c r="H4379" s="8">
        <f t="shared" ca="1" si="49"/>
        <v>308972.10877233249</v>
      </c>
      <c r="I4379" t="s">
        <v>172</v>
      </c>
      <c r="K4379" s="7">
        <f ca="1">[1]Electric!R221</f>
        <v>4719.205963964032</v>
      </c>
      <c r="L4379" s="7">
        <f>[1]Electric!S221</f>
        <v>304252.90280836844</v>
      </c>
    </row>
    <row r="4380" spans="1:12" x14ac:dyDescent="0.35">
      <c r="A4380" t="s">
        <v>296</v>
      </c>
      <c r="B4380" t="s">
        <v>2</v>
      </c>
      <c r="C4380" t="s">
        <v>546</v>
      </c>
      <c r="D4380" t="s">
        <v>175</v>
      </c>
      <c r="E4380" t="s">
        <v>122</v>
      </c>
      <c r="F4380" t="s">
        <v>546</v>
      </c>
      <c r="G4380" t="str">
        <f>[1]Electric!A222</f>
        <v>GHGs</v>
      </c>
      <c r="H4380" s="8">
        <f t="shared" ca="1" si="49"/>
        <v>325764.98437051295</v>
      </c>
      <c r="I4380" t="s">
        <v>172</v>
      </c>
      <c r="K4380" s="7">
        <f ca="1">[1]Electric!R222</f>
        <v>18135.650249232578</v>
      </c>
      <c r="L4380" s="7">
        <f>[1]Electric!S222</f>
        <v>307629.33412128035</v>
      </c>
    </row>
    <row r="4381" spans="1:12" x14ac:dyDescent="0.35">
      <c r="A4381" t="s">
        <v>573</v>
      </c>
      <c r="B4381" t="s">
        <v>548</v>
      </c>
      <c r="C4381" t="s">
        <v>289</v>
      </c>
      <c r="D4381" t="s">
        <v>184</v>
      </c>
      <c r="E4381" t="s">
        <v>122</v>
      </c>
      <c r="G4381" t="s">
        <v>539</v>
      </c>
      <c r="H4381" s="6"/>
    </row>
    <row r="4382" spans="1:12" x14ac:dyDescent="0.35">
      <c r="A4382" t="s">
        <v>573</v>
      </c>
      <c r="B4382" t="s">
        <v>548</v>
      </c>
      <c r="C4382" t="s">
        <v>289</v>
      </c>
      <c r="D4382" t="s">
        <v>184</v>
      </c>
      <c r="E4382" t="s">
        <v>122</v>
      </c>
      <c r="G4382" t="str">
        <f>[1]EF!A6</f>
        <v>VOC</v>
      </c>
      <c r="H4382" s="6">
        <f>[1]EF!C6</f>
        <v>2.54</v>
      </c>
      <c r="I4382" t="s">
        <v>172</v>
      </c>
    </row>
    <row r="4383" spans="1:12" x14ac:dyDescent="0.35">
      <c r="A4383" t="s">
        <v>573</v>
      </c>
      <c r="B4383" t="s">
        <v>548</v>
      </c>
      <c r="C4383" t="s">
        <v>289</v>
      </c>
      <c r="D4383" t="s">
        <v>184</v>
      </c>
      <c r="E4383" t="s">
        <v>122</v>
      </c>
      <c r="G4383" t="str">
        <f>[1]EF!A7</f>
        <v>CO</v>
      </c>
      <c r="H4383" s="6">
        <f>[1]EF!C7</f>
        <v>24.97</v>
      </c>
      <c r="I4383" t="s">
        <v>172</v>
      </c>
    </row>
    <row r="4384" spans="1:12" x14ac:dyDescent="0.35">
      <c r="A4384" t="s">
        <v>573</v>
      </c>
      <c r="B4384" t="s">
        <v>548</v>
      </c>
      <c r="C4384" t="s">
        <v>289</v>
      </c>
      <c r="D4384" t="s">
        <v>184</v>
      </c>
      <c r="E4384" t="s">
        <v>122</v>
      </c>
      <c r="G4384" t="str">
        <f>[1]EF!A8</f>
        <v>NOx</v>
      </c>
      <c r="H4384" s="6">
        <f>[1]EF!C8</f>
        <v>41.05</v>
      </c>
      <c r="I4384" t="s">
        <v>172</v>
      </c>
    </row>
    <row r="4385" spans="1:9" x14ac:dyDescent="0.35">
      <c r="A4385" t="s">
        <v>573</v>
      </c>
      <c r="B4385" t="s">
        <v>548</v>
      </c>
      <c r="C4385" t="s">
        <v>289</v>
      </c>
      <c r="D4385" t="s">
        <v>184</v>
      </c>
      <c r="E4385" t="s">
        <v>122</v>
      </c>
      <c r="G4385" t="str">
        <f>[1]EF!A9</f>
        <v>PM10</v>
      </c>
      <c r="H4385" s="6">
        <f>[1]EF!C9</f>
        <v>3.5070000000000001</v>
      </c>
      <c r="I4385" t="s">
        <v>172</v>
      </c>
    </row>
    <row r="4386" spans="1:9" x14ac:dyDescent="0.35">
      <c r="A4386" t="s">
        <v>573</v>
      </c>
      <c r="B4386" t="s">
        <v>548</v>
      </c>
      <c r="C4386" t="s">
        <v>289</v>
      </c>
      <c r="D4386" t="s">
        <v>184</v>
      </c>
      <c r="E4386" t="s">
        <v>122</v>
      </c>
      <c r="G4386" t="str">
        <f>[1]EF!A10</f>
        <v>PM2.5</v>
      </c>
      <c r="H4386" s="6">
        <f>[1]EF!C10</f>
        <v>3.5070000000000001</v>
      </c>
      <c r="I4386" t="s">
        <v>172</v>
      </c>
    </row>
    <row r="4387" spans="1:9" x14ac:dyDescent="0.35">
      <c r="A4387" t="s">
        <v>573</v>
      </c>
      <c r="B4387" t="s">
        <v>548</v>
      </c>
      <c r="C4387" t="s">
        <v>289</v>
      </c>
      <c r="D4387" t="s">
        <v>184</v>
      </c>
      <c r="E4387" t="s">
        <v>122</v>
      </c>
      <c r="G4387" t="str">
        <f>[1]EF!A11</f>
        <v>SOx</v>
      </c>
      <c r="H4387" s="6">
        <f>[1]EF!C11</f>
        <v>0.26856561546286878</v>
      </c>
      <c r="I4387" t="s">
        <v>172</v>
      </c>
    </row>
    <row r="4388" spans="1:9" x14ac:dyDescent="0.35">
      <c r="A4388" t="s">
        <v>573</v>
      </c>
      <c r="B4388" t="s">
        <v>548</v>
      </c>
      <c r="C4388" t="s">
        <v>289</v>
      </c>
      <c r="D4388" t="s">
        <v>184</v>
      </c>
      <c r="E4388" t="s">
        <v>122</v>
      </c>
      <c r="G4388" t="str">
        <f>[1]EF!A12</f>
        <v>BC</v>
      </c>
      <c r="H4388" s="6">
        <f>[1]EF!C12</f>
        <v>0.57865500000000003</v>
      </c>
      <c r="I4388" t="s">
        <v>172</v>
      </c>
    </row>
    <row r="4389" spans="1:9" x14ac:dyDescent="0.35">
      <c r="A4389" t="s">
        <v>573</v>
      </c>
      <c r="B4389" t="s">
        <v>548</v>
      </c>
      <c r="C4389" t="s">
        <v>289</v>
      </c>
      <c r="D4389" t="s">
        <v>184</v>
      </c>
      <c r="E4389" t="s">
        <v>122</v>
      </c>
      <c r="G4389" t="str">
        <f>[1]EF!A13</f>
        <v>OC</v>
      </c>
      <c r="H4389" s="6">
        <f>[1]EF!C13</f>
        <v>1.5009959999999998</v>
      </c>
      <c r="I4389" t="s">
        <v>172</v>
      </c>
    </row>
    <row r="4390" spans="1:9" x14ac:dyDescent="0.35">
      <c r="A4390" t="s">
        <v>573</v>
      </c>
      <c r="B4390" t="s">
        <v>548</v>
      </c>
      <c r="C4390" t="s">
        <v>289</v>
      </c>
      <c r="D4390" t="s">
        <v>184</v>
      </c>
      <c r="E4390" t="s">
        <v>122</v>
      </c>
      <c r="G4390" t="str">
        <f>[1]EF!A14</f>
        <v>CH4</v>
      </c>
      <c r="H4390" s="6">
        <f>[1]EF!C14</f>
        <v>1.06</v>
      </c>
      <c r="I4390" t="s">
        <v>172</v>
      </c>
    </row>
    <row r="4391" spans="1:9" x14ac:dyDescent="0.35">
      <c r="A4391" t="s">
        <v>573</v>
      </c>
      <c r="B4391" t="s">
        <v>548</v>
      </c>
      <c r="C4391" t="s">
        <v>289</v>
      </c>
      <c r="D4391" t="s">
        <v>184</v>
      </c>
      <c r="E4391" t="s">
        <v>122</v>
      </c>
      <c r="G4391" t="str">
        <f>[1]EF!A15</f>
        <v>N2O</v>
      </c>
      <c r="H4391" s="6">
        <f>[1]EF!C15</f>
        <v>0.35</v>
      </c>
      <c r="I4391" t="s">
        <v>172</v>
      </c>
    </row>
    <row r="4392" spans="1:9" x14ac:dyDescent="0.35">
      <c r="A4392" t="s">
        <v>573</v>
      </c>
      <c r="B4392" t="s">
        <v>548</v>
      </c>
      <c r="C4392" t="s">
        <v>289</v>
      </c>
      <c r="D4392" t="s">
        <v>184</v>
      </c>
      <c r="E4392" t="s">
        <v>122</v>
      </c>
      <c r="G4392" t="str">
        <f>[1]EF!A16</f>
        <v>CO2</v>
      </c>
      <c r="H4392" s="6">
        <f>[1]EF!C16</f>
        <v>59362.612360412735</v>
      </c>
      <c r="I4392" t="s">
        <v>172</v>
      </c>
    </row>
    <row r="4393" spans="1:9" x14ac:dyDescent="0.35">
      <c r="A4393" t="s">
        <v>572</v>
      </c>
      <c r="B4393" t="s">
        <v>292</v>
      </c>
      <c r="C4393" t="s">
        <v>549</v>
      </c>
      <c r="D4393" t="s">
        <v>184</v>
      </c>
      <c r="E4393" t="s">
        <v>122</v>
      </c>
      <c r="G4393" t="str">
        <f>[1]NG!A84</f>
        <v>Loss factor</v>
      </c>
      <c r="H4393" s="8">
        <f>[1]NG!B84</f>
        <v>0</v>
      </c>
    </row>
    <row r="4394" spans="1:9" x14ac:dyDescent="0.35">
      <c r="A4394" t="s">
        <v>572</v>
      </c>
      <c r="B4394" t="s">
        <v>292</v>
      </c>
      <c r="C4394" t="s">
        <v>549</v>
      </c>
      <c r="D4394" t="s">
        <v>184</v>
      </c>
      <c r="E4394" t="s">
        <v>122</v>
      </c>
      <c r="G4394" t="s">
        <v>537</v>
      </c>
    </row>
    <row r="4395" spans="1:9" x14ac:dyDescent="0.35">
      <c r="A4395" t="s">
        <v>572</v>
      </c>
      <c r="B4395" t="s">
        <v>292</v>
      </c>
      <c r="C4395" t="s">
        <v>549</v>
      </c>
      <c r="D4395" t="s">
        <v>184</v>
      </c>
      <c r="E4395" t="s">
        <v>122</v>
      </c>
      <c r="G4395" t="str">
        <f>[1]NG!A85</f>
        <v>Total energy</v>
      </c>
      <c r="H4395" s="8">
        <f ca="1">[1]NG!B85</f>
        <v>112783.51399201232</v>
      </c>
      <c r="I4395" t="s">
        <v>290</v>
      </c>
    </row>
    <row r="4396" spans="1:9" x14ac:dyDescent="0.35">
      <c r="A4396" t="s">
        <v>572</v>
      </c>
      <c r="B4396" t="s">
        <v>292</v>
      </c>
      <c r="C4396" t="s">
        <v>549</v>
      </c>
      <c r="D4396" t="s">
        <v>184</v>
      </c>
      <c r="E4396" t="s">
        <v>122</v>
      </c>
      <c r="G4396" t="str">
        <f>[1]NG!A86</f>
        <v>Fossil fuels</v>
      </c>
      <c r="H4396" s="8">
        <f ca="1">[1]NG!B86</f>
        <v>111916.78565822245</v>
      </c>
      <c r="I4396" t="s">
        <v>290</v>
      </c>
    </row>
    <row r="4397" spans="1:9" x14ac:dyDescent="0.35">
      <c r="A4397" t="s">
        <v>572</v>
      </c>
      <c r="B4397" t="s">
        <v>292</v>
      </c>
      <c r="C4397" t="s">
        <v>549</v>
      </c>
      <c r="D4397" t="s">
        <v>184</v>
      </c>
      <c r="E4397" t="s">
        <v>122</v>
      </c>
      <c r="G4397" t="str">
        <f>[1]NG!A87</f>
        <v>Coal</v>
      </c>
      <c r="H4397" s="8">
        <f ca="1">[1]NG!B87</f>
        <v>469.87436589132193</v>
      </c>
      <c r="I4397" t="s">
        <v>290</v>
      </c>
    </row>
    <row r="4398" spans="1:9" x14ac:dyDescent="0.35">
      <c r="A4398" t="s">
        <v>572</v>
      </c>
      <c r="B4398" t="s">
        <v>292</v>
      </c>
      <c r="C4398" t="s">
        <v>549</v>
      </c>
      <c r="D4398" t="s">
        <v>184</v>
      </c>
      <c r="E4398" t="s">
        <v>122</v>
      </c>
      <c r="G4398" t="str">
        <f>[1]NG!A88</f>
        <v>Natural gas</v>
      </c>
      <c r="H4398" s="8">
        <f ca="1">[1]NG!B88</f>
        <v>111001.75781228613</v>
      </c>
      <c r="I4398" t="s">
        <v>290</v>
      </c>
    </row>
    <row r="4399" spans="1:9" x14ac:dyDescent="0.35">
      <c r="A4399" t="s">
        <v>572</v>
      </c>
      <c r="B4399" t="s">
        <v>292</v>
      </c>
      <c r="C4399" t="s">
        <v>549</v>
      </c>
      <c r="D4399" t="s">
        <v>184</v>
      </c>
      <c r="E4399" t="s">
        <v>122</v>
      </c>
      <c r="G4399" t="str">
        <f>[1]NG!A89</f>
        <v>Petroleum</v>
      </c>
      <c r="H4399" s="8">
        <f ca="1">[1]NG!B89</f>
        <v>445.15348004500004</v>
      </c>
      <c r="I4399" t="s">
        <v>290</v>
      </c>
    </row>
    <row r="4400" spans="1:9" x14ac:dyDescent="0.35">
      <c r="A4400" t="s">
        <v>572</v>
      </c>
      <c r="B4400" t="s">
        <v>292</v>
      </c>
      <c r="C4400" t="s">
        <v>549</v>
      </c>
      <c r="D4400" t="s">
        <v>184</v>
      </c>
      <c r="E4400" t="s">
        <v>122</v>
      </c>
      <c r="G4400" t="str">
        <f>[1]NG!A90</f>
        <v>Water consumption</v>
      </c>
      <c r="H4400" s="8">
        <f ca="1">[1]NG!B90</f>
        <v>3.4148726707389319</v>
      </c>
      <c r="I4400" t="s">
        <v>179</v>
      </c>
    </row>
    <row r="4401" spans="1:9" x14ac:dyDescent="0.35">
      <c r="A4401" t="s">
        <v>572</v>
      </c>
      <c r="B4401" t="s">
        <v>292</v>
      </c>
      <c r="C4401" t="s">
        <v>549</v>
      </c>
      <c r="D4401" t="s">
        <v>184</v>
      </c>
      <c r="E4401" t="s">
        <v>122</v>
      </c>
      <c r="G4401" t="s">
        <v>539</v>
      </c>
    </row>
    <row r="4402" spans="1:9" x14ac:dyDescent="0.35">
      <c r="A4402" t="s">
        <v>572</v>
      </c>
      <c r="B4402" t="s">
        <v>292</v>
      </c>
      <c r="C4402" t="s">
        <v>549</v>
      </c>
      <c r="D4402" t="s">
        <v>184</v>
      </c>
      <c r="E4402" t="s">
        <v>122</v>
      </c>
      <c r="G4402" t="str">
        <f>[1]NG!A91</f>
        <v>VOC</v>
      </c>
      <c r="H4402" s="8">
        <f ca="1">[1]NG!B91</f>
        <v>11.104547458577997</v>
      </c>
      <c r="I4402" t="s">
        <v>172</v>
      </c>
    </row>
    <row r="4403" spans="1:9" x14ac:dyDescent="0.35">
      <c r="A4403" t="s">
        <v>572</v>
      </c>
      <c r="B4403" t="s">
        <v>292</v>
      </c>
      <c r="C4403" t="s">
        <v>549</v>
      </c>
      <c r="D4403" t="s">
        <v>184</v>
      </c>
      <c r="E4403" t="s">
        <v>122</v>
      </c>
      <c r="G4403" t="str">
        <f>[1]NG!A92</f>
        <v>CO</v>
      </c>
      <c r="H4403" s="8">
        <f ca="1">[1]NG!B92</f>
        <v>35.002471239465372</v>
      </c>
      <c r="I4403" t="s">
        <v>172</v>
      </c>
    </row>
    <row r="4404" spans="1:9" x14ac:dyDescent="0.35">
      <c r="A4404" t="s">
        <v>572</v>
      </c>
      <c r="B4404" t="s">
        <v>292</v>
      </c>
      <c r="C4404" t="s">
        <v>549</v>
      </c>
      <c r="D4404" t="s">
        <v>184</v>
      </c>
      <c r="E4404" t="s">
        <v>122</v>
      </c>
      <c r="G4404" t="str">
        <f>[1]NG!A93</f>
        <v>NOx</v>
      </c>
      <c r="H4404" s="8">
        <f ca="1">[1]NG!B93</f>
        <v>41.174727148820679</v>
      </c>
      <c r="I4404" t="s">
        <v>172</v>
      </c>
    </row>
    <row r="4405" spans="1:9" x14ac:dyDescent="0.35">
      <c r="A4405" t="s">
        <v>572</v>
      </c>
      <c r="B4405" t="s">
        <v>292</v>
      </c>
      <c r="C4405" t="s">
        <v>549</v>
      </c>
      <c r="D4405" t="s">
        <v>184</v>
      </c>
      <c r="E4405" t="s">
        <v>122</v>
      </c>
      <c r="G4405" t="str">
        <f>[1]NG!A94</f>
        <v>PM10</v>
      </c>
      <c r="H4405" s="8">
        <f ca="1">[1]NG!B94</f>
        <v>0.40007530959003629</v>
      </c>
      <c r="I4405" t="s">
        <v>172</v>
      </c>
    </row>
    <row r="4406" spans="1:9" x14ac:dyDescent="0.35">
      <c r="A4406" t="s">
        <v>572</v>
      </c>
      <c r="B4406" t="s">
        <v>292</v>
      </c>
      <c r="C4406" t="s">
        <v>549</v>
      </c>
      <c r="D4406" t="s">
        <v>184</v>
      </c>
      <c r="E4406" t="s">
        <v>122</v>
      </c>
      <c r="G4406" t="str">
        <f>[1]NG!A95</f>
        <v>PM2.5</v>
      </c>
      <c r="H4406" s="8">
        <f ca="1">[1]NG!B95</f>
        <v>0.38201943100087893</v>
      </c>
      <c r="I4406" t="s">
        <v>172</v>
      </c>
    </row>
    <row r="4407" spans="1:9" x14ac:dyDescent="0.35">
      <c r="A4407" t="s">
        <v>572</v>
      </c>
      <c r="B4407" t="s">
        <v>292</v>
      </c>
      <c r="C4407" t="s">
        <v>549</v>
      </c>
      <c r="D4407" t="s">
        <v>184</v>
      </c>
      <c r="E4407" t="s">
        <v>122</v>
      </c>
      <c r="G4407" t="str">
        <f>[1]NG!A96</f>
        <v>SOx</v>
      </c>
      <c r="H4407" s="8">
        <f ca="1">[1]NG!B96</f>
        <v>11.163311973835562</v>
      </c>
      <c r="I4407" t="s">
        <v>172</v>
      </c>
    </row>
    <row r="4408" spans="1:9" x14ac:dyDescent="0.35">
      <c r="A4408" t="s">
        <v>572</v>
      </c>
      <c r="B4408" t="s">
        <v>292</v>
      </c>
      <c r="C4408" t="s">
        <v>549</v>
      </c>
      <c r="D4408" t="s">
        <v>184</v>
      </c>
      <c r="E4408" t="s">
        <v>122</v>
      </c>
      <c r="G4408" t="str">
        <f>[1]NG!A97</f>
        <v>BC</v>
      </c>
      <c r="H4408" s="8">
        <f ca="1">[1]NG!B97</f>
        <v>7.8848791326308273E-2</v>
      </c>
      <c r="I4408" t="s">
        <v>172</v>
      </c>
    </row>
    <row r="4409" spans="1:9" x14ac:dyDescent="0.35">
      <c r="A4409" t="s">
        <v>572</v>
      </c>
      <c r="B4409" t="s">
        <v>292</v>
      </c>
      <c r="C4409" t="s">
        <v>549</v>
      </c>
      <c r="D4409" t="s">
        <v>184</v>
      </c>
      <c r="E4409" t="s">
        <v>122</v>
      </c>
      <c r="G4409" t="str">
        <f>[1]NG!A98</f>
        <v>OC</v>
      </c>
      <c r="H4409" s="8">
        <f ca="1">[1]NG!B98</f>
        <v>0.16158178595762304</v>
      </c>
      <c r="I4409" t="s">
        <v>172</v>
      </c>
    </row>
    <row r="4410" spans="1:9" x14ac:dyDescent="0.35">
      <c r="A4410" t="s">
        <v>572</v>
      </c>
      <c r="B4410" t="s">
        <v>292</v>
      </c>
      <c r="C4410" t="s">
        <v>549</v>
      </c>
      <c r="D4410" t="s">
        <v>184</v>
      </c>
      <c r="E4410" t="s">
        <v>122</v>
      </c>
      <c r="G4410" t="str">
        <f>[1]NG!A99</f>
        <v>CH4</v>
      </c>
      <c r="H4410" s="8">
        <f ca="1">[1]NG!B99</f>
        <v>223.07561997440735</v>
      </c>
      <c r="I4410" t="s">
        <v>172</v>
      </c>
    </row>
    <row r="4411" spans="1:9" x14ac:dyDescent="0.35">
      <c r="A4411" t="s">
        <v>572</v>
      </c>
      <c r="B4411" t="s">
        <v>292</v>
      </c>
      <c r="C4411" t="s">
        <v>549</v>
      </c>
      <c r="D4411" t="s">
        <v>184</v>
      </c>
      <c r="E4411" t="s">
        <v>122</v>
      </c>
      <c r="G4411" t="str">
        <f>[1]NG!A100</f>
        <v>N2O</v>
      </c>
      <c r="H4411" s="8">
        <f ca="1">[1]NG!B100</f>
        <v>1.4162676380721122</v>
      </c>
      <c r="I4411" t="s">
        <v>172</v>
      </c>
    </row>
    <row r="4412" spans="1:9" x14ac:dyDescent="0.35">
      <c r="A4412" t="s">
        <v>572</v>
      </c>
      <c r="B4412" t="s">
        <v>292</v>
      </c>
      <c r="C4412" t="s">
        <v>549</v>
      </c>
      <c r="D4412" t="s">
        <v>184</v>
      </c>
      <c r="E4412" t="s">
        <v>122</v>
      </c>
      <c r="G4412" t="str">
        <f>[1]NG!A101</f>
        <v>CO2</v>
      </c>
      <c r="H4412" s="8">
        <f ca="1">[1]NG!B101</f>
        <v>6546.1833842737078</v>
      </c>
      <c r="I4412" t="s">
        <v>172</v>
      </c>
    </row>
    <row r="4413" spans="1:9" x14ac:dyDescent="0.35">
      <c r="A4413" t="s">
        <v>572</v>
      </c>
      <c r="B4413" t="s">
        <v>292</v>
      </c>
      <c r="C4413" t="s">
        <v>549</v>
      </c>
      <c r="D4413" t="s">
        <v>184</v>
      </c>
      <c r="E4413" t="s">
        <v>122</v>
      </c>
      <c r="G4413" t="str">
        <f>[1]NG!A102</f>
        <v>CO2 (w/ C in VOC &amp; CO)</v>
      </c>
      <c r="H4413" s="8">
        <f ca="1">[1]NG!B102</f>
        <v>6635.7964405625789</v>
      </c>
      <c r="I4413" t="s">
        <v>172</v>
      </c>
    </row>
    <row r="4414" spans="1:9" x14ac:dyDescent="0.35">
      <c r="A4414" t="s">
        <v>572</v>
      </c>
      <c r="B4414" t="s">
        <v>292</v>
      </c>
      <c r="C4414" t="s">
        <v>549</v>
      </c>
      <c r="D4414" t="s">
        <v>184</v>
      </c>
      <c r="E4414" t="s">
        <v>122</v>
      </c>
      <c r="G4414" t="str">
        <f>[1]NG!A103</f>
        <v>GHGs</v>
      </c>
      <c r="H4414" s="8">
        <f ca="1">[1]NG!B103</f>
        <v>13670.090980993606</v>
      </c>
      <c r="I4414" t="s">
        <v>172</v>
      </c>
    </row>
    <row r="4415" spans="1:9" x14ac:dyDescent="0.35">
      <c r="A4415" t="s">
        <v>572</v>
      </c>
      <c r="B4415" t="s">
        <v>292</v>
      </c>
      <c r="C4415" t="s">
        <v>549</v>
      </c>
      <c r="D4415" t="s">
        <v>184</v>
      </c>
      <c r="E4415" t="s">
        <v>122</v>
      </c>
      <c r="G4415" t="str">
        <f>[1]NG!A104</f>
        <v>4.2) Urban Emissions: Grams per mmBtu of Fuel Throughput at Each Stage</v>
      </c>
      <c r="H4415" s="8">
        <f>[1]NG!B104</f>
        <v>0</v>
      </c>
    </row>
    <row r="4416" spans="1:9" x14ac:dyDescent="0.35">
      <c r="A4416" t="s">
        <v>572</v>
      </c>
      <c r="B4416" t="s">
        <v>292</v>
      </c>
      <c r="C4416" t="s">
        <v>549</v>
      </c>
      <c r="D4416" t="s">
        <v>184</v>
      </c>
      <c r="E4416" t="s">
        <v>122</v>
      </c>
      <c r="G4416" t="str">
        <f>[1]NG!A105</f>
        <v>Loss factor</v>
      </c>
      <c r="H4416" s="8">
        <f>[1]NG!B105</f>
        <v>0</v>
      </c>
      <c r="I4416" t="s">
        <v>172</v>
      </c>
    </row>
    <row r="4417" spans="1:12" x14ac:dyDescent="0.35">
      <c r="A4417" t="s">
        <v>572</v>
      </c>
      <c r="B4417" t="s">
        <v>292</v>
      </c>
      <c r="C4417" t="s">
        <v>549</v>
      </c>
      <c r="D4417" t="s">
        <v>184</v>
      </c>
      <c r="E4417" t="s">
        <v>122</v>
      </c>
      <c r="G4417" t="str">
        <f>[1]NG!A106</f>
        <v>VOC</v>
      </c>
      <c r="H4417" s="8">
        <f ca="1">[1]NG!B106</f>
        <v>0.59353458664939251</v>
      </c>
      <c r="I4417" t="s">
        <v>172</v>
      </c>
    </row>
    <row r="4418" spans="1:12" x14ac:dyDescent="0.35">
      <c r="A4418" t="s">
        <v>572</v>
      </c>
      <c r="B4418" t="s">
        <v>292</v>
      </c>
      <c r="C4418" t="s">
        <v>549</v>
      </c>
      <c r="D4418" t="s">
        <v>184</v>
      </c>
      <c r="E4418" t="s">
        <v>122</v>
      </c>
      <c r="G4418" t="str">
        <f>[1]NG!A107</f>
        <v>CO</v>
      </c>
      <c r="H4418" s="8">
        <f ca="1">[1]NG!B107</f>
        <v>2.9050643888654437</v>
      </c>
      <c r="I4418" t="s">
        <v>172</v>
      </c>
    </row>
    <row r="4419" spans="1:12" x14ac:dyDescent="0.35">
      <c r="A4419" t="s">
        <v>572</v>
      </c>
      <c r="B4419" t="s">
        <v>292</v>
      </c>
      <c r="C4419" t="s">
        <v>549</v>
      </c>
      <c r="D4419" t="s">
        <v>184</v>
      </c>
      <c r="E4419" t="s">
        <v>122</v>
      </c>
      <c r="G4419" t="str">
        <f>[1]NG!A108</f>
        <v>NOx</v>
      </c>
      <c r="H4419" s="8">
        <f ca="1">[1]NG!B108</f>
        <v>3.4344506229352145</v>
      </c>
      <c r="I4419" t="s">
        <v>172</v>
      </c>
    </row>
    <row r="4420" spans="1:12" x14ac:dyDescent="0.35">
      <c r="A4420" t="s">
        <v>572</v>
      </c>
      <c r="B4420" t="s">
        <v>292</v>
      </c>
      <c r="C4420" t="s">
        <v>549</v>
      </c>
      <c r="D4420" t="s">
        <v>184</v>
      </c>
      <c r="E4420" t="s">
        <v>122</v>
      </c>
      <c r="G4420" t="str">
        <f>[1]NG!A109</f>
        <v>PM10</v>
      </c>
      <c r="H4420" s="8">
        <f ca="1">[1]NG!B109</f>
        <v>1.0808903331192603E-2</v>
      </c>
      <c r="I4420" t="s">
        <v>172</v>
      </c>
    </row>
    <row r="4421" spans="1:12" x14ac:dyDescent="0.35">
      <c r="A4421" t="s">
        <v>572</v>
      </c>
      <c r="B4421" t="s">
        <v>292</v>
      </c>
      <c r="C4421" t="s">
        <v>549</v>
      </c>
      <c r="D4421" t="s">
        <v>184</v>
      </c>
      <c r="E4421" t="s">
        <v>122</v>
      </c>
      <c r="G4421" t="str">
        <f>[1]NG!A110</f>
        <v>PM2.5</v>
      </c>
      <c r="H4421" s="8">
        <f ca="1">[1]NG!B110</f>
        <v>1.0311993306410288E-2</v>
      </c>
      <c r="I4421" t="s">
        <v>172</v>
      </c>
    </row>
    <row r="4422" spans="1:12" x14ac:dyDescent="0.35">
      <c r="A4422" t="s">
        <v>572</v>
      </c>
      <c r="B4422" t="s">
        <v>292</v>
      </c>
      <c r="C4422" t="s">
        <v>549</v>
      </c>
      <c r="D4422" t="s">
        <v>184</v>
      </c>
      <c r="E4422" t="s">
        <v>122</v>
      </c>
      <c r="G4422" t="str">
        <f>[1]NG!A111</f>
        <v>SOx</v>
      </c>
      <c r="H4422" s="8">
        <f ca="1">[1]NG!B111</f>
        <v>0.1297828534396088</v>
      </c>
      <c r="I4422" t="s">
        <v>172</v>
      </c>
    </row>
    <row r="4423" spans="1:12" x14ac:dyDescent="0.35">
      <c r="A4423" t="s">
        <v>572</v>
      </c>
      <c r="B4423" t="s">
        <v>292</v>
      </c>
      <c r="C4423" t="s">
        <v>549</v>
      </c>
      <c r="D4423" t="s">
        <v>184</v>
      </c>
      <c r="E4423" t="s">
        <v>122</v>
      </c>
      <c r="G4423" t="str">
        <f>[1]NG!A112</f>
        <v>BC</v>
      </c>
      <c r="H4423" s="8">
        <f ca="1">[1]NG!B112</f>
        <v>1.7689457123190142E-3</v>
      </c>
      <c r="I4423" t="s">
        <v>172</v>
      </c>
    </row>
    <row r="4424" spans="1:12" x14ac:dyDescent="0.35">
      <c r="A4424" t="s">
        <v>572</v>
      </c>
      <c r="B4424" t="s">
        <v>292</v>
      </c>
      <c r="C4424" t="s">
        <v>549</v>
      </c>
      <c r="D4424" t="s">
        <v>184</v>
      </c>
      <c r="E4424" t="s">
        <v>122</v>
      </c>
      <c r="G4424" t="str">
        <f>[1]NG!A113</f>
        <v>OC</v>
      </c>
      <c r="H4424" s="8">
        <f ca="1">[1]NG!B113</f>
        <v>4.1955429484776818E-3</v>
      </c>
      <c r="I4424" t="s">
        <v>172</v>
      </c>
    </row>
    <row r="4425" spans="1:12" x14ac:dyDescent="0.35">
      <c r="A4425" t="s">
        <v>572</v>
      </c>
      <c r="B4425" t="s">
        <v>550</v>
      </c>
      <c r="C4425" t="s">
        <v>263</v>
      </c>
      <c r="D4425" t="s">
        <v>173</v>
      </c>
      <c r="E4425" t="s">
        <v>122</v>
      </c>
      <c r="G4425" t="str">
        <f>[1]Petroleum!A262</f>
        <v>Loss factor</v>
      </c>
      <c r="L4425" s="18">
        <f>[1]Petroleum!$J$262</f>
        <v>1.0008441227818503</v>
      </c>
    </row>
    <row r="4426" spans="1:12" x14ac:dyDescent="0.35">
      <c r="A4426" t="s">
        <v>572</v>
      </c>
      <c r="B4426" t="s">
        <v>550</v>
      </c>
      <c r="C4426" t="s">
        <v>263</v>
      </c>
      <c r="D4426" t="s">
        <v>173</v>
      </c>
      <c r="E4426" t="s">
        <v>122</v>
      </c>
      <c r="G4426" t="s">
        <v>537</v>
      </c>
      <c r="L4426" s="12"/>
    </row>
    <row r="4427" spans="1:12" x14ac:dyDescent="0.35">
      <c r="A4427" t="s">
        <v>572</v>
      </c>
      <c r="B4427" t="s">
        <v>550</v>
      </c>
      <c r="C4427" t="s">
        <v>263</v>
      </c>
      <c r="D4427" t="s">
        <v>173</v>
      </c>
      <c r="E4427" t="s">
        <v>122</v>
      </c>
      <c r="G4427" t="str">
        <f>[1]Petroleum!A263</f>
        <v>Total energy</v>
      </c>
      <c r="H4427" s="8">
        <f ca="1">SUM(K4427:L4427)</f>
        <v>182156.54888646532</v>
      </c>
      <c r="I4427" t="s">
        <v>170</v>
      </c>
      <c r="K4427" s="7">
        <f ca="1">[1]Petroleum!B263</f>
        <v>65415.987316877712</v>
      </c>
      <c r="L4427" s="7">
        <f ca="1">[1]Petroleum!J263</f>
        <v>116740.5615695876</v>
      </c>
    </row>
    <row r="4428" spans="1:12" x14ac:dyDescent="0.35">
      <c r="A4428" t="s">
        <v>572</v>
      </c>
      <c r="B4428" t="s">
        <v>550</v>
      </c>
      <c r="C4428" t="s">
        <v>263</v>
      </c>
      <c r="D4428" t="s">
        <v>173</v>
      </c>
      <c r="E4428" t="s">
        <v>122</v>
      </c>
      <c r="G4428" t="str">
        <f>[1]Petroleum!A264</f>
        <v>Fossil fuels</v>
      </c>
      <c r="H4428" s="8">
        <f t="shared" ref="H4428:H4455" ca="1" si="50">SUM(K4428:L4428)</f>
        <v>173920.42099995204</v>
      </c>
      <c r="I4428" t="s">
        <v>170</v>
      </c>
      <c r="K4428" s="7">
        <f ca="1">[1]Petroleum!B264</f>
        <v>59722.925105833368</v>
      </c>
      <c r="L4428" s="7">
        <f ca="1">[1]Petroleum!J264</f>
        <v>114197.49589411866</v>
      </c>
    </row>
    <row r="4429" spans="1:12" x14ac:dyDescent="0.35">
      <c r="A4429" t="s">
        <v>572</v>
      </c>
      <c r="B4429" t="s">
        <v>550</v>
      </c>
      <c r="C4429" t="s">
        <v>263</v>
      </c>
      <c r="D4429" t="s">
        <v>173</v>
      </c>
      <c r="E4429" t="s">
        <v>122</v>
      </c>
      <c r="G4429" t="str">
        <f>[1]Petroleum!A265</f>
        <v>Coal</v>
      </c>
      <c r="H4429" s="8">
        <f t="shared" ca="1" si="50"/>
        <v>4112.9854449206168</v>
      </c>
      <c r="I4429" t="s">
        <v>170</v>
      </c>
      <c r="K4429" s="7">
        <f ca="1">[1]Petroleum!B265</f>
        <v>2745.3708002658914</v>
      </c>
      <c r="L4429" s="7">
        <f ca="1">[1]Petroleum!J265</f>
        <v>1367.6146446547252</v>
      </c>
    </row>
    <row r="4430" spans="1:12" x14ac:dyDescent="0.35">
      <c r="A4430" t="s">
        <v>572</v>
      </c>
      <c r="B4430" t="s">
        <v>550</v>
      </c>
      <c r="C4430" t="s">
        <v>263</v>
      </c>
      <c r="D4430" t="s">
        <v>173</v>
      </c>
      <c r="E4430" t="s">
        <v>122</v>
      </c>
      <c r="G4430" t="str">
        <f>[1]Petroleum!A266</f>
        <v>Natural gas</v>
      </c>
      <c r="H4430" s="8">
        <f t="shared" ca="1" si="50"/>
        <v>124065.20523120393</v>
      </c>
      <c r="I4430" t="s">
        <v>170</v>
      </c>
      <c r="K4430" s="7">
        <f ca="1">[1]Petroleum!B266</f>
        <v>46030.937745360228</v>
      </c>
      <c r="L4430" s="7">
        <f ca="1">[1]Petroleum!J266</f>
        <v>78034.267485843709</v>
      </c>
    </row>
    <row r="4431" spans="1:12" x14ac:dyDescent="0.35">
      <c r="A4431" t="s">
        <v>572</v>
      </c>
      <c r="B4431" t="s">
        <v>550</v>
      </c>
      <c r="C4431" t="s">
        <v>263</v>
      </c>
      <c r="D4431" t="s">
        <v>173</v>
      </c>
      <c r="E4431" t="s">
        <v>122</v>
      </c>
      <c r="G4431" t="str">
        <f>[1]Petroleum!A267</f>
        <v>Petroleum</v>
      </c>
      <c r="H4431" s="8">
        <f t="shared" ca="1" si="50"/>
        <v>45742.230323827476</v>
      </c>
      <c r="I4431" t="s">
        <v>170</v>
      </c>
      <c r="K4431" s="7">
        <f ca="1">[1]Petroleum!B267</f>
        <v>10946.616560207251</v>
      </c>
      <c r="L4431" s="7">
        <f ca="1">[1]Petroleum!J267</f>
        <v>34795.613763620226</v>
      </c>
    </row>
    <row r="4432" spans="1:12" x14ac:dyDescent="0.35">
      <c r="A4432" t="s">
        <v>572</v>
      </c>
      <c r="B4432" t="s">
        <v>550</v>
      </c>
      <c r="C4432" t="s">
        <v>263</v>
      </c>
      <c r="D4432" t="s">
        <v>173</v>
      </c>
      <c r="E4432" t="s">
        <v>122</v>
      </c>
      <c r="G4432" t="str">
        <f>[1]Petroleum!A268</f>
        <v>Water consumption</v>
      </c>
      <c r="H4432" s="8">
        <f t="shared" ca="1" si="50"/>
        <v>22.684906566171009</v>
      </c>
      <c r="I4432" t="s">
        <v>171</v>
      </c>
      <c r="K4432" s="7">
        <f ca="1">[1]Petroleum!B268</f>
        <v>18.219797952757386</v>
      </c>
      <c r="L4432" s="7">
        <f ca="1">[1]Petroleum!J268</f>
        <v>4.4651086134136229</v>
      </c>
    </row>
    <row r="4433" spans="1:12" x14ac:dyDescent="0.35">
      <c r="A4433" t="s">
        <v>572</v>
      </c>
      <c r="B4433" t="s">
        <v>550</v>
      </c>
      <c r="C4433" t="s">
        <v>263</v>
      </c>
      <c r="D4433" t="s">
        <v>173</v>
      </c>
      <c r="E4433" t="s">
        <v>122</v>
      </c>
      <c r="G4433" t="s">
        <v>539</v>
      </c>
    </row>
    <row r="4434" spans="1:12" x14ac:dyDescent="0.35">
      <c r="A4434" t="s">
        <v>572</v>
      </c>
      <c r="B4434" t="s">
        <v>550</v>
      </c>
      <c r="C4434" t="s">
        <v>263</v>
      </c>
      <c r="D4434" t="s">
        <v>173</v>
      </c>
      <c r="E4434" t="s">
        <v>122</v>
      </c>
      <c r="G4434" t="str">
        <f>[1]Petroleum!A269</f>
        <v>VOC</v>
      </c>
      <c r="H4434" s="8">
        <f t="shared" ca="1" si="50"/>
        <v>7.4454456427496627</v>
      </c>
      <c r="I4434" t="s">
        <v>172</v>
      </c>
      <c r="K4434" s="7">
        <f ca="1">[1]Petroleum!B269</f>
        <v>3.7025649106148486</v>
      </c>
      <c r="L4434" s="7">
        <f ca="1">[1]Petroleum!J269</f>
        <v>3.7428807321348136</v>
      </c>
    </row>
    <row r="4435" spans="1:12" x14ac:dyDescent="0.35">
      <c r="A4435" t="s">
        <v>572</v>
      </c>
      <c r="B4435" t="s">
        <v>550</v>
      </c>
      <c r="C4435" t="s">
        <v>263</v>
      </c>
      <c r="D4435" t="s">
        <v>173</v>
      </c>
      <c r="E4435" t="s">
        <v>122</v>
      </c>
      <c r="G4435" t="str">
        <f>[1]Petroleum!A270</f>
        <v>CO</v>
      </c>
      <c r="H4435" s="8">
        <f t="shared" ca="1" si="50"/>
        <v>12.265215996027653</v>
      </c>
      <c r="I4435" t="s">
        <v>172</v>
      </c>
      <c r="K4435" s="7">
        <f ca="1">[1]Petroleum!B270</f>
        <v>7.6124974054727303</v>
      </c>
      <c r="L4435" s="7">
        <f ca="1">[1]Petroleum!J270</f>
        <v>4.6527185905549233</v>
      </c>
    </row>
    <row r="4436" spans="1:12" x14ac:dyDescent="0.35">
      <c r="A4436" t="s">
        <v>572</v>
      </c>
      <c r="B4436" t="s">
        <v>550</v>
      </c>
      <c r="C4436" t="s">
        <v>263</v>
      </c>
      <c r="D4436" t="s">
        <v>173</v>
      </c>
      <c r="E4436" t="s">
        <v>122</v>
      </c>
      <c r="G4436" t="str">
        <f>[1]Petroleum!A271</f>
        <v>NOx</v>
      </c>
      <c r="H4436" s="8">
        <f t="shared" ca="1" si="50"/>
        <v>18.794878093323714</v>
      </c>
      <c r="I4436" t="s">
        <v>172</v>
      </c>
      <c r="K4436" s="7">
        <f ca="1">[1]Petroleum!B271</f>
        <v>11.976603898531424</v>
      </c>
      <c r="L4436" s="7">
        <f ca="1">[1]Petroleum!J271</f>
        <v>6.8182741947922887</v>
      </c>
    </row>
    <row r="4437" spans="1:12" x14ac:dyDescent="0.35">
      <c r="A4437" t="s">
        <v>572</v>
      </c>
      <c r="B4437" t="s">
        <v>550</v>
      </c>
      <c r="C4437" t="s">
        <v>263</v>
      </c>
      <c r="D4437" t="s">
        <v>173</v>
      </c>
      <c r="E4437" t="s">
        <v>122</v>
      </c>
      <c r="G4437" t="str">
        <f>[1]Petroleum!A272</f>
        <v>PM10</v>
      </c>
      <c r="H4437" s="8">
        <f t="shared" ca="1" si="50"/>
        <v>1.2861057029852596</v>
      </c>
      <c r="I4437" t="s">
        <v>172</v>
      </c>
      <c r="K4437" s="7">
        <f ca="1">[1]Petroleum!B272</f>
        <v>0.57820254424269724</v>
      </c>
      <c r="L4437" s="7">
        <f ca="1">[1]Petroleum!J272</f>
        <v>0.70790315874256238</v>
      </c>
    </row>
    <row r="4438" spans="1:12" x14ac:dyDescent="0.35">
      <c r="A4438" t="s">
        <v>572</v>
      </c>
      <c r="B4438" t="s">
        <v>550</v>
      </c>
      <c r="C4438" t="s">
        <v>263</v>
      </c>
      <c r="D4438" t="s">
        <v>173</v>
      </c>
      <c r="E4438" t="s">
        <v>122</v>
      </c>
      <c r="G4438" t="str">
        <f>[1]Petroleum!A273</f>
        <v>PM2.5</v>
      </c>
      <c r="H4438" s="8">
        <f t="shared" ca="1" si="50"/>
        <v>1.1171625237750069</v>
      </c>
      <c r="I4438" t="s">
        <v>172</v>
      </c>
      <c r="K4438" s="7">
        <f ca="1">[1]Petroleum!B273</f>
        <v>0.50860371117765824</v>
      </c>
      <c r="L4438" s="7">
        <f ca="1">[1]Petroleum!J273</f>
        <v>0.60855881259734879</v>
      </c>
    </row>
    <row r="4439" spans="1:12" x14ac:dyDescent="0.35">
      <c r="A4439" t="s">
        <v>572</v>
      </c>
      <c r="B4439" t="s">
        <v>550</v>
      </c>
      <c r="C4439" t="s">
        <v>263</v>
      </c>
      <c r="D4439" t="s">
        <v>173</v>
      </c>
      <c r="E4439" t="s">
        <v>122</v>
      </c>
      <c r="G4439" t="str">
        <f>[1]Petroleum!A274</f>
        <v>SOx</v>
      </c>
      <c r="H4439" s="8">
        <f t="shared" ca="1" si="50"/>
        <v>4.7414373768181637</v>
      </c>
      <c r="I4439" t="s">
        <v>172</v>
      </c>
      <c r="K4439" s="7">
        <f ca="1">[1]Petroleum!B274</f>
        <v>2.7801029494592657</v>
      </c>
      <c r="L4439" s="7">
        <f ca="1">[1]Petroleum!J274</f>
        <v>1.9613344273588975</v>
      </c>
    </row>
    <row r="4440" spans="1:12" x14ac:dyDescent="0.35">
      <c r="A4440" t="s">
        <v>572</v>
      </c>
      <c r="B4440" t="s">
        <v>550</v>
      </c>
      <c r="C4440" t="s">
        <v>263</v>
      </c>
      <c r="D4440" t="s">
        <v>173</v>
      </c>
      <c r="E4440" t="s">
        <v>122</v>
      </c>
      <c r="G4440" t="str">
        <f>[1]Petroleum!A275</f>
        <v>BC</v>
      </c>
      <c r="H4440" s="8">
        <f t="shared" ca="1" si="50"/>
        <v>0.17371771327317376</v>
      </c>
      <c r="I4440" t="s">
        <v>172</v>
      </c>
      <c r="K4440" s="7">
        <f ca="1">[1]Petroleum!B275</f>
        <v>9.3071060611020412E-2</v>
      </c>
      <c r="L4440" s="7">
        <f ca="1">[1]Petroleum!J275</f>
        <v>8.0646652662153345E-2</v>
      </c>
    </row>
    <row r="4441" spans="1:12" x14ac:dyDescent="0.35">
      <c r="A4441" t="s">
        <v>572</v>
      </c>
      <c r="B4441" t="s">
        <v>550</v>
      </c>
      <c r="C4441" t="s">
        <v>263</v>
      </c>
      <c r="D4441" t="s">
        <v>173</v>
      </c>
      <c r="E4441" t="s">
        <v>122</v>
      </c>
      <c r="G4441" t="str">
        <f>[1]Petroleum!A276</f>
        <v>OC</v>
      </c>
      <c r="H4441" s="8">
        <f t="shared" ca="1" si="50"/>
        <v>0.31365142699773013</v>
      </c>
      <c r="I4441" t="s">
        <v>172</v>
      </c>
      <c r="K4441" s="7">
        <f ca="1">[1]Petroleum!B276</f>
        <v>0.19242083300158497</v>
      </c>
      <c r="L4441" s="7">
        <f ca="1">[1]Petroleum!J276</f>
        <v>0.12123059399614515</v>
      </c>
    </row>
    <row r="4442" spans="1:12" x14ac:dyDescent="0.35">
      <c r="A4442" t="s">
        <v>572</v>
      </c>
      <c r="B4442" t="s">
        <v>550</v>
      </c>
      <c r="C4442" t="s">
        <v>263</v>
      </c>
      <c r="D4442" t="s">
        <v>173</v>
      </c>
      <c r="E4442" t="s">
        <v>122</v>
      </c>
      <c r="G4442" t="str">
        <f>[1]Petroleum!A277</f>
        <v>CH4</v>
      </c>
      <c r="H4442" s="8">
        <f t="shared" ca="1" si="50"/>
        <v>110.94665467541536</v>
      </c>
      <c r="I4442" t="s">
        <v>172</v>
      </c>
      <c r="K4442" s="7">
        <f ca="1">[1]Petroleum!B277</f>
        <v>92.176919019958945</v>
      </c>
      <c r="L4442" s="7">
        <f ca="1">[1]Petroleum!J277</f>
        <v>18.769735655456419</v>
      </c>
    </row>
    <row r="4443" spans="1:12" x14ac:dyDescent="0.35">
      <c r="A4443" t="s">
        <v>572</v>
      </c>
      <c r="B4443" t="s">
        <v>550</v>
      </c>
      <c r="C4443" t="s">
        <v>263</v>
      </c>
      <c r="D4443" t="s">
        <v>173</v>
      </c>
      <c r="E4443" t="s">
        <v>122</v>
      </c>
      <c r="G4443" t="str">
        <f>[1]Petroleum!A278</f>
        <v>N2O</v>
      </c>
      <c r="H4443" s="8">
        <f t="shared" ca="1" si="50"/>
        <v>0.23174348970918596</v>
      </c>
      <c r="I4443" t="s">
        <v>172</v>
      </c>
      <c r="K4443" s="7">
        <f ca="1">[1]Petroleum!B278</f>
        <v>8.2524707356322571E-2</v>
      </c>
      <c r="L4443" s="7">
        <f ca="1">[1]Petroleum!J278</f>
        <v>0.1492187823528634</v>
      </c>
    </row>
    <row r="4444" spans="1:12" x14ac:dyDescent="0.35">
      <c r="A4444" t="s">
        <v>572</v>
      </c>
      <c r="B4444" t="s">
        <v>550</v>
      </c>
      <c r="C4444" t="s">
        <v>263</v>
      </c>
      <c r="D4444" t="s">
        <v>173</v>
      </c>
      <c r="E4444" t="s">
        <v>122</v>
      </c>
      <c r="G4444" t="str">
        <f>[1]Petroleum!A279</f>
        <v>CO2</v>
      </c>
      <c r="H4444" s="8">
        <f t="shared" ca="1" si="50"/>
        <v>12568.779767494219</v>
      </c>
      <c r="I4444" t="s">
        <v>172</v>
      </c>
      <c r="K4444" s="7">
        <f ca="1">[1]Petroleum!B279</f>
        <v>5135.0884436790384</v>
      </c>
      <c r="L4444" s="7">
        <f ca="1">[1]Petroleum!J279</f>
        <v>7433.691323815181</v>
      </c>
    </row>
    <row r="4445" spans="1:12" x14ac:dyDescent="0.35">
      <c r="A4445" t="s">
        <v>572</v>
      </c>
      <c r="B4445" t="s">
        <v>550</v>
      </c>
      <c r="C4445" t="s">
        <v>263</v>
      </c>
      <c r="D4445" t="s">
        <v>173</v>
      </c>
      <c r="E4445" t="s">
        <v>122</v>
      </c>
      <c r="G4445" t="str">
        <f>[1]Petroleum!A280</f>
        <v>CO2 (w/ C in VOC &amp; CO)</v>
      </c>
      <c r="H4445" s="8">
        <f t="shared" ca="1" si="50"/>
        <v>12611.258650598356</v>
      </c>
      <c r="I4445" t="s">
        <v>172</v>
      </c>
      <c r="K4445" s="7">
        <f ca="1">[1]Petroleum!B280</f>
        <v>5158.590600240007</v>
      </c>
      <c r="L4445" s="7">
        <f ca="1">[1]Petroleum!J280</f>
        <v>7452.6680503583493</v>
      </c>
    </row>
    <row r="4446" spans="1:12" x14ac:dyDescent="0.35">
      <c r="A4446" t="s">
        <v>572</v>
      </c>
      <c r="B4446" t="s">
        <v>550</v>
      </c>
      <c r="C4446" t="s">
        <v>263</v>
      </c>
      <c r="D4446" t="s">
        <v>173</v>
      </c>
      <c r="E4446" t="s">
        <v>122</v>
      </c>
      <c r="G4446" t="str">
        <f>[1]Petroleum!A281</f>
        <v>GHGs</v>
      </c>
      <c r="H4446" s="8">
        <f t="shared" ca="1" si="50"/>
        <v>15980.734932616342</v>
      </c>
      <c r="I4446" t="s">
        <v>172</v>
      </c>
      <c r="K4446" s="7">
        <f ca="1">[1]Petroleum!B281</f>
        <v>7927.99203214306</v>
      </c>
      <c r="L4446" s="7">
        <f ca="1">[1]Petroleum!J281</f>
        <v>8052.7429004732821</v>
      </c>
    </row>
    <row r="4447" spans="1:12" x14ac:dyDescent="0.35">
      <c r="A4447" t="s">
        <v>572</v>
      </c>
      <c r="B4447" t="s">
        <v>550</v>
      </c>
      <c r="C4447" t="s">
        <v>263</v>
      </c>
      <c r="D4447" t="s">
        <v>173</v>
      </c>
      <c r="E4447" t="s">
        <v>122</v>
      </c>
      <c r="G4447" t="str">
        <f>[1]Petroleum!A282</f>
        <v>5.2) Urban Emissions: Grams per mmBtu of Fuel Throughput at Each Stage</v>
      </c>
      <c r="K4447" s="7">
        <f>[1]Petroleum!B282</f>
        <v>0</v>
      </c>
    </row>
    <row r="4448" spans="1:12" x14ac:dyDescent="0.35">
      <c r="A4448" t="s">
        <v>572</v>
      </c>
      <c r="B4448" t="s">
        <v>550</v>
      </c>
      <c r="C4448" t="s">
        <v>263</v>
      </c>
      <c r="D4448" t="s">
        <v>173</v>
      </c>
      <c r="E4448" t="s">
        <v>122</v>
      </c>
      <c r="G4448" t="str">
        <f>[1]Petroleum!A283</f>
        <v>Loss factor</v>
      </c>
      <c r="H4448" s="8">
        <f t="shared" si="50"/>
        <v>1.0008441227818503</v>
      </c>
      <c r="I4448" t="s">
        <v>172</v>
      </c>
      <c r="K4448" s="7">
        <f>[1]Petroleum!B283</f>
        <v>0</v>
      </c>
      <c r="L4448" s="7">
        <f>[1]Petroleum!J283</f>
        <v>1.0008441227818503</v>
      </c>
    </row>
    <row r="4449" spans="1:12" x14ac:dyDescent="0.35">
      <c r="A4449" t="s">
        <v>572</v>
      </c>
      <c r="B4449" t="s">
        <v>550</v>
      </c>
      <c r="C4449" t="s">
        <v>263</v>
      </c>
      <c r="D4449" t="s">
        <v>173</v>
      </c>
      <c r="E4449" t="s">
        <v>122</v>
      </c>
      <c r="G4449" t="str">
        <f>[1]Petroleum!A284</f>
        <v>VOC</v>
      </c>
      <c r="H4449" s="8">
        <f t="shared" ca="1" si="50"/>
        <v>2.7648129454257449</v>
      </c>
      <c r="I4449" t="s">
        <v>172</v>
      </c>
      <c r="K4449" s="7">
        <f ca="1">[1]Petroleum!B284</f>
        <v>0.66050035100189142</v>
      </c>
      <c r="L4449" s="7">
        <f ca="1">[1]Petroleum!J284</f>
        <v>2.1043125944238534</v>
      </c>
    </row>
    <row r="4450" spans="1:12" x14ac:dyDescent="0.35">
      <c r="A4450" t="s">
        <v>572</v>
      </c>
      <c r="B4450" t="s">
        <v>550</v>
      </c>
      <c r="C4450" t="s">
        <v>263</v>
      </c>
      <c r="D4450" t="s">
        <v>173</v>
      </c>
      <c r="E4450" t="s">
        <v>122</v>
      </c>
      <c r="G4450" t="str">
        <f>[1]Petroleum!A285</f>
        <v>CO</v>
      </c>
      <c r="H4450" s="8">
        <f t="shared" ca="1" si="50"/>
        <v>1.8290887601102939</v>
      </c>
      <c r="I4450" t="s">
        <v>172</v>
      </c>
      <c r="K4450" s="7">
        <f ca="1">[1]Petroleum!B285</f>
        <v>0.270542020395028</v>
      </c>
      <c r="L4450" s="7">
        <f ca="1">[1]Petroleum!J285</f>
        <v>1.5585467397152659</v>
      </c>
    </row>
    <row r="4451" spans="1:12" x14ac:dyDescent="0.35">
      <c r="A4451" t="s">
        <v>572</v>
      </c>
      <c r="B4451" t="s">
        <v>550</v>
      </c>
      <c r="C4451" t="s">
        <v>263</v>
      </c>
      <c r="D4451" t="s">
        <v>173</v>
      </c>
      <c r="E4451" t="s">
        <v>122</v>
      </c>
      <c r="G4451" t="str">
        <f>[1]Petroleum!A286</f>
        <v>NOx</v>
      </c>
      <c r="H4451" s="8">
        <f t="shared" ca="1" si="50"/>
        <v>2.7747669990610473</v>
      </c>
      <c r="I4451" t="s">
        <v>172</v>
      </c>
      <c r="K4451" s="7">
        <f ca="1">[1]Petroleum!B286</f>
        <v>0.53378664823950117</v>
      </c>
      <c r="L4451" s="7">
        <f ca="1">[1]Petroleum!J286</f>
        <v>2.240980350821546</v>
      </c>
    </row>
    <row r="4452" spans="1:12" x14ac:dyDescent="0.35">
      <c r="A4452" t="s">
        <v>572</v>
      </c>
      <c r="B4452" t="s">
        <v>550</v>
      </c>
      <c r="C4452" t="s">
        <v>263</v>
      </c>
      <c r="D4452" t="s">
        <v>173</v>
      </c>
      <c r="E4452" t="s">
        <v>122</v>
      </c>
      <c r="G4452" t="str">
        <f>[1]Petroleum!A287</f>
        <v>PM10</v>
      </c>
      <c r="H4452" s="8">
        <f t="shared" ca="1" si="50"/>
        <v>0.4861818631391428</v>
      </c>
      <c r="I4452" t="s">
        <v>172</v>
      </c>
      <c r="K4452" s="7">
        <f ca="1">[1]Petroleum!B287</f>
        <v>3.7421686646476278E-2</v>
      </c>
      <c r="L4452" s="7">
        <f ca="1">[1]Petroleum!J287</f>
        <v>0.44876017649266653</v>
      </c>
    </row>
    <row r="4453" spans="1:12" x14ac:dyDescent="0.35">
      <c r="A4453" t="s">
        <v>572</v>
      </c>
      <c r="B4453" t="s">
        <v>550</v>
      </c>
      <c r="C4453" t="s">
        <v>263</v>
      </c>
      <c r="D4453" t="s">
        <v>173</v>
      </c>
      <c r="E4453" t="s">
        <v>122</v>
      </c>
      <c r="G4453" t="str">
        <f>[1]Petroleum!A288</f>
        <v>PM2.5</v>
      </c>
      <c r="H4453" s="8">
        <f t="shared" ca="1" si="50"/>
        <v>0.41876337512893602</v>
      </c>
      <c r="I4453" t="s">
        <v>172</v>
      </c>
      <c r="K4453" s="7">
        <f ca="1">[1]Petroleum!B288</f>
        <v>3.3083584077708797E-2</v>
      </c>
      <c r="L4453" s="7">
        <f ca="1">[1]Petroleum!J288</f>
        <v>0.38567979105122724</v>
      </c>
    </row>
    <row r="4454" spans="1:12" x14ac:dyDescent="0.35">
      <c r="A4454" t="s">
        <v>572</v>
      </c>
      <c r="B4454" t="s">
        <v>550</v>
      </c>
      <c r="C4454" t="s">
        <v>263</v>
      </c>
      <c r="D4454" t="s">
        <v>173</v>
      </c>
      <c r="E4454" t="s">
        <v>122</v>
      </c>
      <c r="G4454" t="str">
        <f>[1]Petroleum!A289</f>
        <v>SOx</v>
      </c>
      <c r="H4454" s="8">
        <f t="shared" ca="1" si="50"/>
        <v>0.90002551523360907</v>
      </c>
      <c r="I4454" t="s">
        <v>172</v>
      </c>
      <c r="K4454" s="7">
        <f ca="1">[1]Petroleum!B289</f>
        <v>0.20995918402890767</v>
      </c>
      <c r="L4454" s="7">
        <f ca="1">[1]Petroleum!J289</f>
        <v>0.6900663312047014</v>
      </c>
    </row>
    <row r="4455" spans="1:12" x14ac:dyDescent="0.35">
      <c r="A4455" t="s">
        <v>572</v>
      </c>
      <c r="B4455" t="s">
        <v>550</v>
      </c>
      <c r="C4455" t="s">
        <v>263</v>
      </c>
      <c r="D4455" t="s">
        <v>173</v>
      </c>
      <c r="E4455" t="s">
        <v>122</v>
      </c>
      <c r="G4455" t="str">
        <f>[1]Petroleum!A290</f>
        <v>BC</v>
      </c>
      <c r="H4455" s="8">
        <f t="shared" ca="1" si="50"/>
        <v>5.3921181198749377E-2</v>
      </c>
      <c r="I4455" t="s">
        <v>172</v>
      </c>
      <c r="K4455" s="7">
        <f ca="1">[1]Petroleum!B290</f>
        <v>3.9836448095527674E-3</v>
      </c>
      <c r="L4455" s="7">
        <f ca="1">[1]Petroleum!J290</f>
        <v>4.993753638919661E-2</v>
      </c>
    </row>
    <row r="4456" spans="1:12" x14ac:dyDescent="0.35">
      <c r="A4456" t="s">
        <v>572</v>
      </c>
      <c r="B4456" t="s">
        <v>550</v>
      </c>
      <c r="C4456" t="s">
        <v>263</v>
      </c>
      <c r="D4456" t="s">
        <v>173</v>
      </c>
      <c r="E4456" t="s">
        <v>122</v>
      </c>
      <c r="G4456" t="str">
        <f>[1]Petroleum!A291</f>
        <v>OC</v>
      </c>
      <c r="H4456" s="8">
        <f t="shared" ref="H4456" ca="1" si="51">SUM(K4456:L4456)</f>
        <v>7.5434727645392469E-2</v>
      </c>
      <c r="I4456" t="s">
        <v>172</v>
      </c>
      <c r="K4456" s="7">
        <f ca="1">[1]Petroleum!B291</f>
        <v>1.1885525846475242E-2</v>
      </c>
      <c r="L4456" s="7">
        <f ca="1">[1]Petroleum!J291</f>
        <v>6.3549201798917224E-2</v>
      </c>
    </row>
    <row r="4457" spans="1:12" x14ac:dyDescent="0.35">
      <c r="A4457" t="s">
        <v>573</v>
      </c>
      <c r="B4457" t="s">
        <v>551</v>
      </c>
      <c r="C4457" t="s">
        <v>263</v>
      </c>
      <c r="D4457" t="s">
        <v>173</v>
      </c>
      <c r="E4457" t="s">
        <v>122</v>
      </c>
      <c r="G4457" t="s">
        <v>539</v>
      </c>
    </row>
    <row r="4458" spans="1:12" x14ac:dyDescent="0.35">
      <c r="A4458" t="s">
        <v>573</v>
      </c>
      <c r="B4458" t="s">
        <v>551</v>
      </c>
      <c r="C4458" t="s">
        <v>263</v>
      </c>
      <c r="D4458" t="s">
        <v>173</v>
      </c>
      <c r="E4458" t="s">
        <v>122</v>
      </c>
      <c r="G4458" t="str">
        <f>[1]EF!A6</f>
        <v>VOC</v>
      </c>
      <c r="H4458" s="8">
        <f>[1]EF!Q6</f>
        <v>1.1729999780654907</v>
      </c>
      <c r="I4458" t="s">
        <v>172</v>
      </c>
    </row>
    <row r="4459" spans="1:12" x14ac:dyDescent="0.35">
      <c r="A4459" t="s">
        <v>573</v>
      </c>
      <c r="B4459" t="s">
        <v>551</v>
      </c>
      <c r="C4459" t="s">
        <v>263</v>
      </c>
      <c r="D4459" t="s">
        <v>173</v>
      </c>
      <c r="E4459" t="s">
        <v>122</v>
      </c>
      <c r="G4459" t="str">
        <f>[1]EF!A7</f>
        <v>CO</v>
      </c>
      <c r="H4459" s="8">
        <f>[1]EF!Q7</f>
        <v>16.686000823974609</v>
      </c>
      <c r="I4459" t="s">
        <v>172</v>
      </c>
    </row>
    <row r="4460" spans="1:12" x14ac:dyDescent="0.35">
      <c r="A4460" t="s">
        <v>573</v>
      </c>
      <c r="B4460" t="s">
        <v>551</v>
      </c>
      <c r="C4460" t="s">
        <v>263</v>
      </c>
      <c r="D4460" t="s">
        <v>173</v>
      </c>
      <c r="E4460" t="s">
        <v>122</v>
      </c>
      <c r="G4460" t="str">
        <f>[1]EF!A8</f>
        <v>NOx</v>
      </c>
      <c r="H4460" s="8">
        <f>[1]EF!Q8</f>
        <v>82.224998474121094</v>
      </c>
      <c r="I4460" t="s">
        <v>172</v>
      </c>
    </row>
    <row r="4461" spans="1:12" x14ac:dyDescent="0.35">
      <c r="A4461" t="s">
        <v>573</v>
      </c>
      <c r="B4461" t="s">
        <v>551</v>
      </c>
      <c r="C4461" t="s">
        <v>263</v>
      </c>
      <c r="D4461" t="s">
        <v>173</v>
      </c>
      <c r="E4461" t="s">
        <v>122</v>
      </c>
      <c r="G4461" t="str">
        <f>[1]EF!A9</f>
        <v>PM10</v>
      </c>
      <c r="H4461" s="8">
        <f>[1]EF!Q9</f>
        <v>6.4169999999999998</v>
      </c>
      <c r="I4461" t="s">
        <v>172</v>
      </c>
    </row>
    <row r="4462" spans="1:12" x14ac:dyDescent="0.35">
      <c r="A4462" t="s">
        <v>573</v>
      </c>
      <c r="B4462" t="s">
        <v>551</v>
      </c>
      <c r="C4462" t="s">
        <v>263</v>
      </c>
      <c r="D4462" t="s">
        <v>173</v>
      </c>
      <c r="E4462" t="s">
        <v>122</v>
      </c>
      <c r="G4462" t="str">
        <f>[1]EF!A10</f>
        <v>PM2.5</v>
      </c>
      <c r="H4462" s="8">
        <f>[1]EF!Q10</f>
        <v>5.03</v>
      </c>
      <c r="I4462" t="s">
        <v>172</v>
      </c>
    </row>
    <row r="4463" spans="1:12" x14ac:dyDescent="0.35">
      <c r="A4463" t="s">
        <v>573</v>
      </c>
      <c r="B4463" t="s">
        <v>551</v>
      </c>
      <c r="C4463" t="s">
        <v>263</v>
      </c>
      <c r="D4463" t="s">
        <v>173</v>
      </c>
      <c r="E4463" t="s">
        <v>122</v>
      </c>
      <c r="G4463" t="str">
        <f>[1]EF!A11</f>
        <v>SOx</v>
      </c>
      <c r="H4463" s="8">
        <f>[1]EF!Q11</f>
        <v>0.54242117555469049</v>
      </c>
      <c r="I4463" t="s">
        <v>172</v>
      </c>
    </row>
    <row r="4464" spans="1:12" x14ac:dyDescent="0.35">
      <c r="A4464" t="s">
        <v>573</v>
      </c>
      <c r="B4464" t="s">
        <v>551</v>
      </c>
      <c r="C4464" t="s">
        <v>263</v>
      </c>
      <c r="D4464" t="s">
        <v>173</v>
      </c>
      <c r="E4464" t="s">
        <v>122</v>
      </c>
      <c r="G4464" t="str">
        <f>[1]EF!A12</f>
        <v>BC</v>
      </c>
      <c r="H4464" s="8">
        <f>[1]EF!Q12</f>
        <v>0.503</v>
      </c>
      <c r="I4464" t="s">
        <v>172</v>
      </c>
    </row>
    <row r="4465" spans="1:9" x14ac:dyDescent="0.35">
      <c r="A4465" t="s">
        <v>573</v>
      </c>
      <c r="B4465" t="s">
        <v>551</v>
      </c>
      <c r="C4465" t="s">
        <v>263</v>
      </c>
      <c r="D4465" t="s">
        <v>173</v>
      </c>
      <c r="E4465" t="s">
        <v>122</v>
      </c>
      <c r="G4465" t="str">
        <f>[1]EF!A13</f>
        <v>OC</v>
      </c>
      <c r="H4465" s="8">
        <f>[1]EF!Q13</f>
        <v>1.2575000000000001</v>
      </c>
      <c r="I4465" t="s">
        <v>172</v>
      </c>
    </row>
    <row r="4466" spans="1:9" x14ac:dyDescent="0.35">
      <c r="A4466" t="s">
        <v>573</v>
      </c>
      <c r="B4466" t="s">
        <v>551</v>
      </c>
      <c r="C4466" t="s">
        <v>263</v>
      </c>
      <c r="D4466" t="s">
        <v>173</v>
      </c>
      <c r="E4466" t="s">
        <v>122</v>
      </c>
      <c r="G4466" t="str">
        <f>[1]EF!A14</f>
        <v>CH4</v>
      </c>
      <c r="H4466" s="8">
        <f>[1]EF!Q14</f>
        <v>0.18000000715255737</v>
      </c>
      <c r="I4466" t="s">
        <v>172</v>
      </c>
    </row>
    <row r="4467" spans="1:9" x14ac:dyDescent="0.35">
      <c r="A4467" t="s">
        <v>573</v>
      </c>
      <c r="B4467" t="s">
        <v>551</v>
      </c>
      <c r="C4467" t="s">
        <v>263</v>
      </c>
      <c r="D4467" t="s">
        <v>173</v>
      </c>
      <c r="E4467" t="s">
        <v>122</v>
      </c>
      <c r="G4467" t="str">
        <f>[1]EF!A15</f>
        <v>N2O</v>
      </c>
      <c r="H4467" s="8">
        <f>[1]EF!Q15</f>
        <v>0.38999998569488525</v>
      </c>
      <c r="I4467" t="s">
        <v>172</v>
      </c>
    </row>
    <row r="4468" spans="1:9" x14ac:dyDescent="0.35">
      <c r="A4468" t="s">
        <v>573</v>
      </c>
      <c r="B4468" t="s">
        <v>551</v>
      </c>
      <c r="C4468" t="s">
        <v>263</v>
      </c>
      <c r="D4468" t="s">
        <v>173</v>
      </c>
      <c r="E4468" t="s">
        <v>122</v>
      </c>
      <c r="G4468" t="str">
        <f>[1]EF!A16</f>
        <v>CO2</v>
      </c>
      <c r="H4468" s="8">
        <f>[1]EF!Q16</f>
        <v>78168.681100745569</v>
      </c>
      <c r="I4468" t="s">
        <v>172</v>
      </c>
    </row>
    <row r="4469" spans="1:9" x14ac:dyDescent="0.35">
      <c r="A4469" t="s">
        <v>572</v>
      </c>
      <c r="B4469" t="s">
        <v>553</v>
      </c>
      <c r="C4469" t="s">
        <v>554</v>
      </c>
      <c r="D4469" t="s">
        <v>376</v>
      </c>
      <c r="E4469" t="s">
        <v>555</v>
      </c>
      <c r="G4469" t="s">
        <v>537</v>
      </c>
    </row>
    <row r="4470" spans="1:9" x14ac:dyDescent="0.35">
      <c r="A4470" t="s">
        <v>572</v>
      </c>
      <c r="B4470" t="s">
        <v>553</v>
      </c>
      <c r="C4470" t="s">
        <v>554</v>
      </c>
      <c r="D4470" t="s">
        <v>376</v>
      </c>
      <c r="E4470" t="s">
        <v>555</v>
      </c>
      <c r="G4470" t="str">
        <f>[1]Coal!A72</f>
        <v>Total energy</v>
      </c>
      <c r="H4470" s="8">
        <f ca="1">[1]Coal!B72</f>
        <v>20844.802457312318</v>
      </c>
      <c r="I4470" t="s">
        <v>290</v>
      </c>
    </row>
    <row r="4471" spans="1:9" x14ac:dyDescent="0.35">
      <c r="A4471" t="s">
        <v>572</v>
      </c>
      <c r="B4471" t="s">
        <v>553</v>
      </c>
      <c r="C4471" t="s">
        <v>554</v>
      </c>
      <c r="D4471" t="s">
        <v>376</v>
      </c>
      <c r="E4471" t="s">
        <v>555</v>
      </c>
      <c r="G4471" t="str">
        <f>[1]Coal!A73</f>
        <v>Fossil fuels</v>
      </c>
      <c r="H4471" s="8">
        <f ca="1">[1]Coal!B73</f>
        <v>19725.457776295458</v>
      </c>
      <c r="I4471" t="s">
        <v>290</v>
      </c>
    </row>
    <row r="4472" spans="1:9" x14ac:dyDescent="0.35">
      <c r="A4472" t="s">
        <v>572</v>
      </c>
      <c r="B4472" t="s">
        <v>553</v>
      </c>
      <c r="C4472" t="s">
        <v>554</v>
      </c>
      <c r="D4472" t="s">
        <v>376</v>
      </c>
      <c r="E4472" t="s">
        <v>555</v>
      </c>
      <c r="G4472" t="str">
        <f>[1]Coal!A74</f>
        <v>Coal</v>
      </c>
      <c r="H4472" s="8">
        <f ca="1">[1]Coal!B74</f>
        <v>1236.716364212866</v>
      </c>
      <c r="I4472" t="s">
        <v>290</v>
      </c>
    </row>
    <row r="4473" spans="1:9" x14ac:dyDescent="0.35">
      <c r="A4473" t="s">
        <v>572</v>
      </c>
      <c r="B4473" t="s">
        <v>553</v>
      </c>
      <c r="C4473" t="s">
        <v>554</v>
      </c>
      <c r="D4473" t="s">
        <v>376</v>
      </c>
      <c r="E4473" t="s">
        <v>555</v>
      </c>
      <c r="G4473" t="str">
        <f>[1]Coal!A75</f>
        <v>Natural gas</v>
      </c>
      <c r="H4473" s="8">
        <f ca="1">[1]Coal!B75</f>
        <v>3276.0857421689288</v>
      </c>
      <c r="I4473" t="s">
        <v>290</v>
      </c>
    </row>
    <row r="4474" spans="1:9" x14ac:dyDescent="0.35">
      <c r="A4474" t="s">
        <v>572</v>
      </c>
      <c r="B4474" t="s">
        <v>553</v>
      </c>
      <c r="C4474" t="s">
        <v>554</v>
      </c>
      <c r="D4474" t="s">
        <v>376</v>
      </c>
      <c r="E4474" t="s">
        <v>555</v>
      </c>
      <c r="G4474" t="str">
        <f>[1]Coal!A76</f>
        <v>Petroleum</v>
      </c>
      <c r="H4474" s="8">
        <f ca="1">[1]Coal!B76</f>
        <v>15212.655669913664</v>
      </c>
      <c r="I4474" t="s">
        <v>290</v>
      </c>
    </row>
    <row r="4475" spans="1:9" x14ac:dyDescent="0.35">
      <c r="A4475" t="s">
        <v>572</v>
      </c>
      <c r="B4475" t="s">
        <v>553</v>
      </c>
      <c r="C4475" t="s">
        <v>554</v>
      </c>
      <c r="D4475" t="s">
        <v>376</v>
      </c>
      <c r="E4475" t="s">
        <v>555</v>
      </c>
      <c r="G4475" t="str">
        <f>[1]Coal!A77</f>
        <v>Water consumption</v>
      </c>
      <c r="H4475" s="8">
        <f ca="1">[1]Coal!B77</f>
        <v>3.8041165330058018</v>
      </c>
      <c r="I4475" t="s">
        <v>179</v>
      </c>
    </row>
    <row r="4476" spans="1:9" x14ac:dyDescent="0.35">
      <c r="A4476" t="s">
        <v>572</v>
      </c>
      <c r="B4476" t="s">
        <v>553</v>
      </c>
      <c r="C4476" t="s">
        <v>554</v>
      </c>
      <c r="D4476" t="s">
        <v>376</v>
      </c>
      <c r="E4476" t="s">
        <v>555</v>
      </c>
      <c r="G4476" t="s">
        <v>539</v>
      </c>
    </row>
    <row r="4477" spans="1:9" x14ac:dyDescent="0.35">
      <c r="A4477" t="s">
        <v>572</v>
      </c>
      <c r="B4477" t="s">
        <v>553</v>
      </c>
      <c r="C4477" t="s">
        <v>554</v>
      </c>
      <c r="D4477" t="s">
        <v>376</v>
      </c>
      <c r="E4477" t="s">
        <v>555</v>
      </c>
      <c r="G4477" t="str">
        <f>[1]Coal!A78</f>
        <v>VOC</v>
      </c>
      <c r="H4477" s="8">
        <f ca="1">[1]Coal!B78</f>
        <v>7.3686503298125867</v>
      </c>
      <c r="I4477" t="s">
        <v>172</v>
      </c>
    </row>
    <row r="4478" spans="1:9" x14ac:dyDescent="0.35">
      <c r="A4478" t="s">
        <v>572</v>
      </c>
      <c r="B4478" t="s">
        <v>553</v>
      </c>
      <c r="C4478" t="s">
        <v>554</v>
      </c>
      <c r="D4478" t="s">
        <v>376</v>
      </c>
      <c r="E4478" t="s">
        <v>555</v>
      </c>
      <c r="G4478" t="str">
        <f>[1]Coal!A79</f>
        <v>CO</v>
      </c>
      <c r="H4478" s="8">
        <f ca="1">[1]Coal!B79</f>
        <v>1.8221567132241883</v>
      </c>
      <c r="I4478" t="s">
        <v>172</v>
      </c>
    </row>
    <row r="4479" spans="1:9" x14ac:dyDescent="0.35">
      <c r="A4479" t="s">
        <v>572</v>
      </c>
      <c r="B4479" t="s">
        <v>553</v>
      </c>
      <c r="C4479" t="s">
        <v>554</v>
      </c>
      <c r="D4479" t="s">
        <v>376</v>
      </c>
      <c r="E4479" t="s">
        <v>555</v>
      </c>
      <c r="G4479" t="str">
        <f>[1]Coal!A80</f>
        <v>NOx</v>
      </c>
      <c r="H4479" s="8">
        <f ca="1">[1]Coal!B80</f>
        <v>5.4239023501844024</v>
      </c>
      <c r="I4479" t="s">
        <v>172</v>
      </c>
    </row>
    <row r="4480" spans="1:9" x14ac:dyDescent="0.35">
      <c r="A4480" t="s">
        <v>572</v>
      </c>
      <c r="B4480" t="s">
        <v>553</v>
      </c>
      <c r="C4480" t="s">
        <v>554</v>
      </c>
      <c r="D4480" t="s">
        <v>376</v>
      </c>
      <c r="E4480" t="s">
        <v>555</v>
      </c>
      <c r="G4480" t="str">
        <f>[1]Coal!A81</f>
        <v>PM10</v>
      </c>
      <c r="H4480" s="8">
        <f ca="1">[1]Coal!B81</f>
        <v>8.5088137474081798</v>
      </c>
      <c r="I4480" t="s">
        <v>172</v>
      </c>
    </row>
    <row r="4481" spans="1:9" x14ac:dyDescent="0.35">
      <c r="A4481" t="s">
        <v>572</v>
      </c>
      <c r="B4481" t="s">
        <v>553</v>
      </c>
      <c r="C4481" t="s">
        <v>554</v>
      </c>
      <c r="D4481" t="s">
        <v>376</v>
      </c>
      <c r="E4481" t="s">
        <v>555</v>
      </c>
      <c r="G4481" t="str">
        <f>[1]Coal!A82</f>
        <v>PM2.5</v>
      </c>
      <c r="H4481" s="8">
        <f ca="1">[1]Coal!B82</f>
        <v>1.1911242078656112</v>
      </c>
      <c r="I4481" t="s">
        <v>172</v>
      </c>
    </row>
    <row r="4482" spans="1:9" x14ac:dyDescent="0.35">
      <c r="A4482" t="s">
        <v>572</v>
      </c>
      <c r="B4482" t="s">
        <v>553</v>
      </c>
      <c r="C4482" t="s">
        <v>554</v>
      </c>
      <c r="D4482" t="s">
        <v>376</v>
      </c>
      <c r="E4482" t="s">
        <v>555</v>
      </c>
      <c r="G4482" t="str">
        <f>[1]Coal!A83</f>
        <v>SOx</v>
      </c>
      <c r="H4482" s="8">
        <f ca="1">[1]Coal!B83</f>
        <v>6.793192391421659</v>
      </c>
      <c r="I4482" t="s">
        <v>172</v>
      </c>
    </row>
    <row r="4483" spans="1:9" x14ac:dyDescent="0.35">
      <c r="A4483" t="s">
        <v>572</v>
      </c>
      <c r="B4483" t="s">
        <v>553</v>
      </c>
      <c r="C4483" t="s">
        <v>554</v>
      </c>
      <c r="D4483" t="s">
        <v>376</v>
      </c>
      <c r="E4483" t="s">
        <v>555</v>
      </c>
      <c r="G4483" t="str">
        <f>[1]Coal!A84</f>
        <v>BC</v>
      </c>
      <c r="H4483" s="8">
        <f ca="1">[1]Coal!B84</f>
        <v>3.5722778625661908E-2</v>
      </c>
      <c r="I4483" t="s">
        <v>172</v>
      </c>
    </row>
    <row r="4484" spans="1:9" x14ac:dyDescent="0.35">
      <c r="A4484" t="s">
        <v>572</v>
      </c>
      <c r="B4484" t="s">
        <v>553</v>
      </c>
      <c r="C4484" t="s">
        <v>554</v>
      </c>
      <c r="D4484" t="s">
        <v>376</v>
      </c>
      <c r="E4484" t="s">
        <v>555</v>
      </c>
      <c r="G4484" t="str">
        <f>[1]Coal!A85</f>
        <v>OC</v>
      </c>
      <c r="H4484" s="8">
        <f ca="1">[1]Coal!B85</f>
        <v>7.88192607769721E-2</v>
      </c>
      <c r="I4484" t="s">
        <v>172</v>
      </c>
    </row>
    <row r="4485" spans="1:9" x14ac:dyDescent="0.35">
      <c r="A4485" t="s">
        <v>572</v>
      </c>
      <c r="B4485" t="s">
        <v>553</v>
      </c>
      <c r="C4485" t="s">
        <v>554</v>
      </c>
      <c r="D4485" t="s">
        <v>376</v>
      </c>
      <c r="E4485" t="s">
        <v>555</v>
      </c>
      <c r="G4485" t="str">
        <f>[1]Coal!A86</f>
        <v>CH4</v>
      </c>
      <c r="H4485" s="8">
        <f ca="1">[1]Coal!B86</f>
        <v>147.69005312292072</v>
      </c>
      <c r="I4485" t="s">
        <v>172</v>
      </c>
    </row>
    <row r="4486" spans="1:9" x14ac:dyDescent="0.35">
      <c r="A4486" t="s">
        <v>572</v>
      </c>
      <c r="B4486" t="s">
        <v>553</v>
      </c>
      <c r="C4486" t="s">
        <v>554</v>
      </c>
      <c r="D4486" t="s">
        <v>376</v>
      </c>
      <c r="E4486" t="s">
        <v>555</v>
      </c>
      <c r="G4486" t="str">
        <f>[1]Coal!A87</f>
        <v>N2O</v>
      </c>
      <c r="H4486" s="8">
        <f ca="1">[1]Coal!B87</f>
        <v>3.1071437922647618E-2</v>
      </c>
      <c r="I4486" t="s">
        <v>172</v>
      </c>
    </row>
    <row r="4487" spans="1:9" x14ac:dyDescent="0.35">
      <c r="A4487" t="s">
        <v>572</v>
      </c>
      <c r="B4487" t="s">
        <v>553</v>
      </c>
      <c r="C4487" t="s">
        <v>554</v>
      </c>
      <c r="D4487" t="s">
        <v>376</v>
      </c>
      <c r="E4487" t="s">
        <v>555</v>
      </c>
      <c r="G4487" t="str">
        <f>[1]Coal!A88</f>
        <v>CO2</v>
      </c>
      <c r="H4487" s="8">
        <f ca="1">[1]Coal!B88</f>
        <v>1525.2546887413607</v>
      </c>
      <c r="I4487" t="s">
        <v>172</v>
      </c>
    </row>
    <row r="4488" spans="1:9" x14ac:dyDescent="0.35">
      <c r="A4488" t="s">
        <v>572</v>
      </c>
      <c r="B4488" t="s">
        <v>553</v>
      </c>
      <c r="C4488" t="s">
        <v>554</v>
      </c>
      <c r="D4488" t="s">
        <v>376</v>
      </c>
      <c r="E4488" t="s">
        <v>555</v>
      </c>
      <c r="G4488" t="str">
        <f>[1]Coal!A89</f>
        <v>CO2 (w/ C in VOC &amp; CO)</v>
      </c>
      <c r="H4488" s="8">
        <f ca="1">[1]Coal!B89</f>
        <v>1551.0837047233906</v>
      </c>
      <c r="I4488" t="s">
        <v>172</v>
      </c>
    </row>
    <row r="4489" spans="1:9" x14ac:dyDescent="0.35">
      <c r="A4489" t="s">
        <v>572</v>
      </c>
      <c r="B4489" t="s">
        <v>553</v>
      </c>
      <c r="C4489" t="s">
        <v>554</v>
      </c>
      <c r="D4489" t="s">
        <v>376</v>
      </c>
      <c r="E4489" t="s">
        <v>555</v>
      </c>
      <c r="G4489" t="str">
        <f>[1]Coal!A90</f>
        <v>GHGs</v>
      </c>
      <c r="H4489" s="8">
        <f ca="1">[1]Coal!B90</f>
        <v>5960.729790339311</v>
      </c>
      <c r="I4489" t="s">
        <v>172</v>
      </c>
    </row>
    <row r="4490" spans="1:9" x14ac:dyDescent="0.35">
      <c r="A4490" t="s">
        <v>573</v>
      </c>
      <c r="B4490" t="s">
        <v>556</v>
      </c>
      <c r="C4490" t="s">
        <v>557</v>
      </c>
      <c r="D4490" t="s">
        <v>376</v>
      </c>
      <c r="E4490" t="s">
        <v>558</v>
      </c>
      <c r="G4490" t="s">
        <v>539</v>
      </c>
    </row>
    <row r="4491" spans="1:9" x14ac:dyDescent="0.35">
      <c r="A4491" t="s">
        <v>573</v>
      </c>
      <c r="B4491" t="s">
        <v>556</v>
      </c>
      <c r="C4491" t="s">
        <v>557</v>
      </c>
      <c r="D4491" t="s">
        <v>376</v>
      </c>
      <c r="E4491" t="s">
        <v>558</v>
      </c>
      <c r="G4491" t="str">
        <f>[1]EF!A6</f>
        <v>VOC</v>
      </c>
      <c r="H4491" s="8">
        <f>[1]EF!AC6</f>
        <v>0.12199999999999996</v>
      </c>
      <c r="I4491" t="s">
        <v>172</v>
      </c>
    </row>
    <row r="4492" spans="1:9" x14ac:dyDescent="0.35">
      <c r="A4492" t="s">
        <v>573</v>
      </c>
      <c r="B4492" t="s">
        <v>556</v>
      </c>
      <c r="C4492" t="s">
        <v>557</v>
      </c>
      <c r="D4492" t="s">
        <v>376</v>
      </c>
      <c r="E4492" t="s">
        <v>558</v>
      </c>
      <c r="G4492" t="str">
        <f>[1]EF!A7</f>
        <v>CO</v>
      </c>
      <c r="H4492" s="8">
        <f>[1]EF!AC7</f>
        <v>2.2349999999999994</v>
      </c>
      <c r="I4492" t="s">
        <v>172</v>
      </c>
    </row>
    <row r="4493" spans="1:9" x14ac:dyDescent="0.35">
      <c r="A4493" t="s">
        <v>573</v>
      </c>
      <c r="B4493" t="s">
        <v>556</v>
      </c>
      <c r="C4493" t="s">
        <v>557</v>
      </c>
      <c r="D4493" t="s">
        <v>376</v>
      </c>
      <c r="E4493" t="s">
        <v>558</v>
      </c>
      <c r="G4493" t="str">
        <f>[1]EF!A8</f>
        <v>NOx</v>
      </c>
      <c r="H4493" s="8">
        <f>[1]EF!AC8</f>
        <v>11.902000000000001</v>
      </c>
      <c r="I4493" t="s">
        <v>172</v>
      </c>
    </row>
    <row r="4494" spans="1:9" x14ac:dyDescent="0.35">
      <c r="A4494" t="s">
        <v>573</v>
      </c>
      <c r="B4494" t="s">
        <v>556</v>
      </c>
      <c r="C4494" t="s">
        <v>557</v>
      </c>
      <c r="D4494" t="s">
        <v>376</v>
      </c>
      <c r="E4494" t="s">
        <v>558</v>
      </c>
      <c r="G4494" t="str">
        <f>[1]EF!A9</f>
        <v>PM10</v>
      </c>
      <c r="H4494" s="8">
        <f>[1]EF!AC9</f>
        <v>251.84100000000001</v>
      </c>
      <c r="I4494" t="s">
        <v>172</v>
      </c>
    </row>
    <row r="4495" spans="1:9" x14ac:dyDescent="0.35">
      <c r="A4495" t="s">
        <v>573</v>
      </c>
      <c r="B4495" t="s">
        <v>556</v>
      </c>
      <c r="C4495" t="s">
        <v>557</v>
      </c>
      <c r="D4495" t="s">
        <v>376</v>
      </c>
      <c r="E4495" t="s">
        <v>558</v>
      </c>
      <c r="G4495" t="str">
        <f>[1]EF!A10</f>
        <v>PM2.5</v>
      </c>
      <c r="H4495" s="8">
        <f>[1]EF!AC10</f>
        <v>73.411000000000001</v>
      </c>
      <c r="I4495" t="s">
        <v>172</v>
      </c>
    </row>
    <row r="4496" spans="1:9" x14ac:dyDescent="0.35">
      <c r="A4496" t="s">
        <v>573</v>
      </c>
      <c r="B4496" t="s">
        <v>556</v>
      </c>
      <c r="C4496" t="s">
        <v>557</v>
      </c>
      <c r="D4496" t="s">
        <v>376</v>
      </c>
      <c r="E4496" t="s">
        <v>558</v>
      </c>
      <c r="G4496" t="str">
        <f>[1]EF!A11</f>
        <v>SOx</v>
      </c>
      <c r="H4496" s="8">
        <f>[1]EF!AC11</f>
        <v>4.1099999999999994</v>
      </c>
      <c r="I4496" t="s">
        <v>172</v>
      </c>
    </row>
    <row r="4497" spans="1:11" x14ac:dyDescent="0.35">
      <c r="A4497" t="s">
        <v>573</v>
      </c>
      <c r="B4497" t="s">
        <v>556</v>
      </c>
      <c r="C4497" t="s">
        <v>557</v>
      </c>
      <c r="D4497" t="s">
        <v>376</v>
      </c>
      <c r="E4497" t="s">
        <v>558</v>
      </c>
      <c r="G4497" t="str">
        <f>[1]EF!A12</f>
        <v>BC</v>
      </c>
      <c r="H4497" s="8">
        <f>[1]EF!AC12</f>
        <v>3.1566730000000001</v>
      </c>
      <c r="I4497" t="s">
        <v>172</v>
      </c>
    </row>
    <row r="4498" spans="1:11" x14ac:dyDescent="0.35">
      <c r="A4498" t="s">
        <v>573</v>
      </c>
      <c r="B4498" t="s">
        <v>556</v>
      </c>
      <c r="C4498" t="s">
        <v>557</v>
      </c>
      <c r="D4498" t="s">
        <v>376</v>
      </c>
      <c r="E4498" t="s">
        <v>558</v>
      </c>
      <c r="G4498" t="str">
        <f>[1]EF!A13</f>
        <v>OC</v>
      </c>
      <c r="H4498" s="8">
        <f>[1]EF!AC13</f>
        <v>5.9462909999999995</v>
      </c>
      <c r="I4498" t="s">
        <v>172</v>
      </c>
    </row>
    <row r="4499" spans="1:11" x14ac:dyDescent="0.35">
      <c r="A4499" t="s">
        <v>573</v>
      </c>
      <c r="B4499" t="s">
        <v>556</v>
      </c>
      <c r="C4499" t="s">
        <v>557</v>
      </c>
      <c r="D4499" t="s">
        <v>376</v>
      </c>
      <c r="E4499" t="s">
        <v>558</v>
      </c>
      <c r="G4499" t="str">
        <f>[1]EF!A14</f>
        <v>CH4</v>
      </c>
      <c r="H4499" s="8">
        <f>[1]EF!AC14</f>
        <v>1.0499999999999996</v>
      </c>
      <c r="I4499" t="s">
        <v>172</v>
      </c>
    </row>
    <row r="4500" spans="1:11" x14ac:dyDescent="0.35">
      <c r="A4500" t="s">
        <v>573</v>
      </c>
      <c r="B4500" t="s">
        <v>556</v>
      </c>
      <c r="C4500" t="s">
        <v>557</v>
      </c>
      <c r="D4500" t="s">
        <v>376</v>
      </c>
      <c r="E4500" t="s">
        <v>558</v>
      </c>
      <c r="G4500" t="str">
        <f>[1]EF!A15</f>
        <v>N2O</v>
      </c>
      <c r="H4500" s="8">
        <f>[1]EF!AC15</f>
        <v>1.5809999999999997</v>
      </c>
      <c r="I4500" t="s">
        <v>172</v>
      </c>
    </row>
    <row r="4501" spans="1:11" x14ac:dyDescent="0.35">
      <c r="A4501" t="s">
        <v>573</v>
      </c>
      <c r="B4501" t="s">
        <v>556</v>
      </c>
      <c r="C4501" t="s">
        <v>557</v>
      </c>
      <c r="D4501" t="s">
        <v>376</v>
      </c>
      <c r="E4501" t="s">
        <v>558</v>
      </c>
      <c r="G4501" t="str">
        <f>[1]EF!A16</f>
        <v>CO2</v>
      </c>
      <c r="H4501" s="8">
        <f>[1]EF!AC16</f>
        <v>100037.36601301163</v>
      </c>
      <c r="I4501" t="s">
        <v>172</v>
      </c>
    </row>
    <row r="4502" spans="1:11" x14ac:dyDescent="0.35">
      <c r="A4502" t="s">
        <v>572</v>
      </c>
      <c r="B4502" t="s">
        <v>559</v>
      </c>
      <c r="C4502" t="s">
        <v>328</v>
      </c>
      <c r="D4502" t="s">
        <v>191</v>
      </c>
      <c r="G4502" t="s">
        <v>474</v>
      </c>
      <c r="J4502" t="s">
        <v>361</v>
      </c>
    </row>
    <row r="4503" spans="1:11" x14ac:dyDescent="0.35">
      <c r="A4503" t="s">
        <v>572</v>
      </c>
      <c r="B4503" t="s">
        <v>559</v>
      </c>
      <c r="C4503" t="s">
        <v>328</v>
      </c>
      <c r="D4503" t="s">
        <v>191</v>
      </c>
      <c r="G4503" t="s">
        <v>475</v>
      </c>
      <c r="H4503" s="8">
        <f ca="1">K4503/(1-0.75)</f>
        <v>161316.54609685589</v>
      </c>
      <c r="I4503" t="s">
        <v>325</v>
      </c>
      <c r="K4503" s="7">
        <f ca="1">'[1]T&amp;D'!JT128</f>
        <v>40329.136524213973</v>
      </c>
    </row>
    <row r="4504" spans="1:11" x14ac:dyDescent="0.35">
      <c r="A4504" t="s">
        <v>572</v>
      </c>
      <c r="B4504" t="s">
        <v>559</v>
      </c>
      <c r="C4504" t="s">
        <v>328</v>
      </c>
      <c r="D4504" t="s">
        <v>191</v>
      </c>
      <c r="G4504" t="s">
        <v>476</v>
      </c>
      <c r="H4504" s="8">
        <f t="shared" ref="H4504:H4529" ca="1" si="52">K4504/(1-0.75)</f>
        <v>160192.04457382238</v>
      </c>
      <c r="I4504" t="s">
        <v>325</v>
      </c>
      <c r="K4504" s="7">
        <f ca="1">'[1]T&amp;D'!JT129</f>
        <v>40048.011143455595</v>
      </c>
    </row>
    <row r="4505" spans="1:11" x14ac:dyDescent="0.35">
      <c r="A4505" t="s">
        <v>572</v>
      </c>
      <c r="B4505" t="s">
        <v>559</v>
      </c>
      <c r="C4505" t="s">
        <v>328</v>
      </c>
      <c r="D4505" t="s">
        <v>191</v>
      </c>
      <c r="G4505" t="s">
        <v>477</v>
      </c>
      <c r="H4505" s="8">
        <f t="shared" ca="1" si="52"/>
        <v>561.54613233734904</v>
      </c>
      <c r="I4505" t="s">
        <v>325</v>
      </c>
      <c r="K4505" s="7">
        <f ca="1">'[1]T&amp;D'!JT130</f>
        <v>140.38653308433726</v>
      </c>
    </row>
    <row r="4506" spans="1:11" x14ac:dyDescent="0.35">
      <c r="A4506" t="s">
        <v>572</v>
      </c>
      <c r="B4506" t="s">
        <v>559</v>
      </c>
      <c r="C4506" t="s">
        <v>328</v>
      </c>
      <c r="D4506" t="s">
        <v>191</v>
      </c>
      <c r="G4506" t="s">
        <v>478</v>
      </c>
      <c r="H4506" s="8">
        <f t="shared" ca="1" si="52"/>
        <v>16934.392820235167</v>
      </c>
      <c r="I4506" t="s">
        <v>325</v>
      </c>
      <c r="K4506" s="7">
        <f ca="1">'[1]T&amp;D'!JT131</f>
        <v>4233.5982050587918</v>
      </c>
    </row>
    <row r="4507" spans="1:11" x14ac:dyDescent="0.35">
      <c r="A4507" t="s">
        <v>572</v>
      </c>
      <c r="B4507" t="s">
        <v>559</v>
      </c>
      <c r="C4507" t="s">
        <v>328</v>
      </c>
      <c r="D4507" t="s">
        <v>191</v>
      </c>
      <c r="G4507" t="s">
        <v>479</v>
      </c>
      <c r="H4507" s="8">
        <f t="shared" ca="1" si="52"/>
        <v>142696.10562124985</v>
      </c>
      <c r="I4507" t="s">
        <v>325</v>
      </c>
      <c r="K4507" s="7">
        <f ca="1">'[1]T&amp;D'!JT132</f>
        <v>35674.026405312463</v>
      </c>
    </row>
    <row r="4508" spans="1:11" x14ac:dyDescent="0.35">
      <c r="A4508" t="s">
        <v>572</v>
      </c>
      <c r="B4508" t="s">
        <v>559</v>
      </c>
      <c r="C4508" t="s">
        <v>328</v>
      </c>
      <c r="D4508" t="s">
        <v>191</v>
      </c>
      <c r="G4508" t="s">
        <v>480</v>
      </c>
      <c r="H4508" s="8">
        <f t="shared" ca="1" si="52"/>
        <v>3.0975260798951685</v>
      </c>
      <c r="I4508" t="s">
        <v>182</v>
      </c>
      <c r="K4508" s="7">
        <f ca="1">'[1]T&amp;D'!JT133</f>
        <v>0.77438151997379212</v>
      </c>
    </row>
    <row r="4509" spans="1:11" x14ac:dyDescent="0.35">
      <c r="A4509" t="s">
        <v>572</v>
      </c>
      <c r="B4509" t="s">
        <v>559</v>
      </c>
      <c r="C4509" t="s">
        <v>328</v>
      </c>
      <c r="D4509" t="s">
        <v>191</v>
      </c>
      <c r="G4509" t="s">
        <v>481</v>
      </c>
    </row>
    <row r="4510" spans="1:11" x14ac:dyDescent="0.35">
      <c r="A4510" t="s">
        <v>572</v>
      </c>
      <c r="B4510" t="s">
        <v>559</v>
      </c>
      <c r="C4510" t="s">
        <v>328</v>
      </c>
      <c r="D4510" t="s">
        <v>191</v>
      </c>
      <c r="G4510" t="s">
        <v>482</v>
      </c>
      <c r="H4510" s="8">
        <f t="shared" ca="1" si="52"/>
        <v>2.1121634655638974</v>
      </c>
      <c r="I4510" t="s">
        <v>127</v>
      </c>
      <c r="K4510" s="7">
        <f ca="1">'[1]T&amp;D'!JT135</f>
        <v>0.52804086639097436</v>
      </c>
    </row>
    <row r="4511" spans="1:11" x14ac:dyDescent="0.35">
      <c r="A4511" t="s">
        <v>572</v>
      </c>
      <c r="B4511" t="s">
        <v>559</v>
      </c>
      <c r="C4511" t="s">
        <v>328</v>
      </c>
      <c r="D4511" t="s">
        <v>191</v>
      </c>
      <c r="G4511" t="s">
        <v>483</v>
      </c>
      <c r="H4511" s="8">
        <f t="shared" ca="1" si="52"/>
        <v>36.262726279932686</v>
      </c>
      <c r="I4511" t="s">
        <v>127</v>
      </c>
      <c r="K4511" s="7">
        <f ca="1">'[1]T&amp;D'!JT136</f>
        <v>9.0656815699831714</v>
      </c>
    </row>
    <row r="4512" spans="1:11" x14ac:dyDescent="0.35">
      <c r="A4512" t="s">
        <v>572</v>
      </c>
      <c r="B4512" t="s">
        <v>559</v>
      </c>
      <c r="C4512" t="s">
        <v>328</v>
      </c>
      <c r="D4512" t="s">
        <v>191</v>
      </c>
      <c r="G4512" t="s">
        <v>484</v>
      </c>
      <c r="H4512" s="8">
        <f t="shared" ca="1" si="52"/>
        <v>23.444168068180112</v>
      </c>
      <c r="I4512" t="s">
        <v>127</v>
      </c>
      <c r="K4512" s="7">
        <f ca="1">'[1]T&amp;D'!JT137</f>
        <v>5.8610420170450279</v>
      </c>
    </row>
    <row r="4513" spans="1:11" x14ac:dyDescent="0.35">
      <c r="A4513" t="s">
        <v>572</v>
      </c>
      <c r="B4513" t="s">
        <v>559</v>
      </c>
      <c r="C4513" t="s">
        <v>328</v>
      </c>
      <c r="D4513" t="s">
        <v>191</v>
      </c>
      <c r="G4513" t="s">
        <v>485</v>
      </c>
      <c r="H4513" s="8">
        <f t="shared" ca="1" si="52"/>
        <v>1.4878588625654796</v>
      </c>
      <c r="I4513" t="s">
        <v>127</v>
      </c>
      <c r="K4513" s="7">
        <f ca="1">'[1]T&amp;D'!JT138</f>
        <v>0.3719647156413699</v>
      </c>
    </row>
    <row r="4514" spans="1:11" x14ac:dyDescent="0.35">
      <c r="A4514" t="s">
        <v>572</v>
      </c>
      <c r="B4514" t="s">
        <v>559</v>
      </c>
      <c r="C4514" t="s">
        <v>328</v>
      </c>
      <c r="D4514" t="s">
        <v>191</v>
      </c>
      <c r="G4514" t="s">
        <v>486</v>
      </c>
      <c r="H4514" s="8">
        <f t="shared" ca="1" si="52"/>
        <v>0.36614856644209937</v>
      </c>
      <c r="I4514" t="s">
        <v>127</v>
      </c>
      <c r="K4514" s="7">
        <f ca="1">'[1]T&amp;D'!JT139</f>
        <v>9.1537141610524841E-2</v>
      </c>
    </row>
    <row r="4515" spans="1:11" x14ac:dyDescent="0.35">
      <c r="A4515" t="s">
        <v>572</v>
      </c>
      <c r="B4515" t="s">
        <v>559</v>
      </c>
      <c r="C4515" t="s">
        <v>328</v>
      </c>
      <c r="D4515" t="s">
        <v>191</v>
      </c>
      <c r="G4515" t="s">
        <v>487</v>
      </c>
      <c r="H4515" s="8">
        <f t="shared" ca="1" si="52"/>
        <v>0.72163040339759488</v>
      </c>
      <c r="I4515" t="s">
        <v>127</v>
      </c>
      <c r="K4515" s="7">
        <f ca="1">'[1]T&amp;D'!JT140</f>
        <v>0.18040760084939872</v>
      </c>
    </row>
    <row r="4516" spans="1:11" x14ac:dyDescent="0.35">
      <c r="A4516" t="s">
        <v>572</v>
      </c>
      <c r="B4516" t="s">
        <v>559</v>
      </c>
      <c r="C4516" t="s">
        <v>328</v>
      </c>
      <c r="D4516" t="s">
        <v>191</v>
      </c>
      <c r="G4516" t="s">
        <v>488</v>
      </c>
      <c r="H4516" s="8">
        <f t="shared" ca="1" si="52"/>
        <v>2.9603940455206128E-2</v>
      </c>
      <c r="I4516" t="s">
        <v>127</v>
      </c>
      <c r="K4516" s="7">
        <f ca="1">'[1]T&amp;D'!JT141</f>
        <v>7.4009851138015321E-3</v>
      </c>
    </row>
    <row r="4517" spans="1:11" x14ac:dyDescent="0.35">
      <c r="A4517" t="s">
        <v>572</v>
      </c>
      <c r="B4517" t="s">
        <v>559</v>
      </c>
      <c r="C4517" t="s">
        <v>328</v>
      </c>
      <c r="D4517" t="s">
        <v>191</v>
      </c>
      <c r="G4517" t="s">
        <v>489</v>
      </c>
      <c r="H4517" s="8">
        <f t="shared" ca="1" si="52"/>
        <v>5.2867825427763485E-2</v>
      </c>
      <c r="I4517" t="s">
        <v>127</v>
      </c>
      <c r="K4517" s="7">
        <f ca="1">'[1]T&amp;D'!JT142</f>
        <v>1.3216956356940871E-2</v>
      </c>
    </row>
    <row r="4518" spans="1:11" x14ac:dyDescent="0.35">
      <c r="A4518" t="s">
        <v>572</v>
      </c>
      <c r="B4518" t="s">
        <v>559</v>
      </c>
      <c r="C4518" t="s">
        <v>328</v>
      </c>
      <c r="D4518" t="s">
        <v>191</v>
      </c>
      <c r="G4518" t="s">
        <v>490</v>
      </c>
      <c r="H4518" s="8">
        <f t="shared" ca="1" si="52"/>
        <v>15.316228212537597</v>
      </c>
      <c r="I4518" t="s">
        <v>127</v>
      </c>
      <c r="K4518" s="7">
        <f ca="1">'[1]T&amp;D'!JT143</f>
        <v>3.8290570531343993</v>
      </c>
    </row>
    <row r="4519" spans="1:11" x14ac:dyDescent="0.35">
      <c r="A4519" t="s">
        <v>572</v>
      </c>
      <c r="B4519" t="s">
        <v>559</v>
      </c>
      <c r="C4519" t="s">
        <v>328</v>
      </c>
      <c r="D4519" t="s">
        <v>191</v>
      </c>
      <c r="G4519" t="s">
        <v>491</v>
      </c>
      <c r="H4519" s="8">
        <f t="shared" ca="1" si="52"/>
        <v>5.6649095635328287E-2</v>
      </c>
      <c r="I4519" t="s">
        <v>127</v>
      </c>
      <c r="K4519" s="7">
        <f ca="1">'[1]T&amp;D'!JT144</f>
        <v>1.4162273908832072E-2</v>
      </c>
    </row>
    <row r="4520" spans="1:11" x14ac:dyDescent="0.35">
      <c r="A4520" t="s">
        <v>572</v>
      </c>
      <c r="B4520" t="s">
        <v>559</v>
      </c>
      <c r="C4520" t="s">
        <v>328</v>
      </c>
      <c r="D4520" t="s">
        <v>191</v>
      </c>
      <c r="G4520" t="s">
        <v>492</v>
      </c>
      <c r="H4520" s="8">
        <f t="shared" ca="1" si="52"/>
        <v>12327.923950410024</v>
      </c>
      <c r="I4520" t="s">
        <v>127</v>
      </c>
      <c r="K4520" s="7">
        <f ca="1">'[1]T&amp;D'!JT145</f>
        <v>3081.980987602506</v>
      </c>
    </row>
    <row r="4521" spans="1:11" x14ac:dyDescent="0.35">
      <c r="A4521" t="s">
        <v>572</v>
      </c>
      <c r="B4521" t="s">
        <v>559</v>
      </c>
      <c r="C4521" t="s">
        <v>328</v>
      </c>
      <c r="D4521" t="s">
        <v>191</v>
      </c>
      <c r="G4521" t="s">
        <v>493</v>
      </c>
    </row>
    <row r="4522" spans="1:11" x14ac:dyDescent="0.35">
      <c r="A4522" t="s">
        <v>572</v>
      </c>
      <c r="B4522" t="s">
        <v>559</v>
      </c>
      <c r="C4522" t="s">
        <v>328</v>
      </c>
      <c r="D4522" t="s">
        <v>191</v>
      </c>
      <c r="G4522" t="s">
        <v>482</v>
      </c>
      <c r="H4522" s="8">
        <f t="shared" ca="1" si="52"/>
        <v>0.43213269157890766</v>
      </c>
      <c r="I4522" t="s">
        <v>127</v>
      </c>
      <c r="K4522" s="7">
        <f ca="1">'[1]T&amp;D'!JT147</f>
        <v>0.10803317289472691</v>
      </c>
    </row>
    <row r="4523" spans="1:11" x14ac:dyDescent="0.35">
      <c r="A4523" t="s">
        <v>572</v>
      </c>
      <c r="B4523" t="s">
        <v>559</v>
      </c>
      <c r="C4523" t="s">
        <v>328</v>
      </c>
      <c r="D4523" t="s">
        <v>191</v>
      </c>
      <c r="G4523" t="s">
        <v>483</v>
      </c>
      <c r="H4523" s="8">
        <f t="shared" ca="1" si="52"/>
        <v>1.9790272164753302</v>
      </c>
      <c r="I4523" t="s">
        <v>127</v>
      </c>
      <c r="K4523" s="7">
        <f ca="1">'[1]T&amp;D'!JT148</f>
        <v>0.49475680411883255</v>
      </c>
    </row>
    <row r="4524" spans="1:11" x14ac:dyDescent="0.35">
      <c r="A4524" t="s">
        <v>572</v>
      </c>
      <c r="B4524" t="s">
        <v>559</v>
      </c>
      <c r="C4524" t="s">
        <v>328</v>
      </c>
      <c r="D4524" t="s">
        <v>191</v>
      </c>
      <c r="G4524" t="s">
        <v>484</v>
      </c>
      <c r="H4524" s="8">
        <f t="shared" ca="1" si="52"/>
        <v>1.4225956339900776</v>
      </c>
      <c r="I4524" t="s">
        <v>127</v>
      </c>
      <c r="K4524" s="7">
        <f ca="1">'[1]T&amp;D'!JT149</f>
        <v>0.3556489084975194</v>
      </c>
    </row>
    <row r="4525" spans="1:11" x14ac:dyDescent="0.35">
      <c r="A4525" t="s">
        <v>572</v>
      </c>
      <c r="B4525" t="s">
        <v>559</v>
      </c>
      <c r="C4525" t="s">
        <v>328</v>
      </c>
      <c r="D4525" t="s">
        <v>191</v>
      </c>
      <c r="G4525" t="s">
        <v>485</v>
      </c>
      <c r="H4525" s="8">
        <f t="shared" ca="1" si="52"/>
        <v>0.13196032091057297</v>
      </c>
      <c r="I4525" t="s">
        <v>127</v>
      </c>
      <c r="K4525" s="7">
        <f ca="1">'[1]T&amp;D'!JT150</f>
        <v>3.2990080227643243E-2</v>
      </c>
    </row>
    <row r="4526" spans="1:11" x14ac:dyDescent="0.35">
      <c r="A4526" t="s">
        <v>572</v>
      </c>
      <c r="B4526" t="s">
        <v>559</v>
      </c>
      <c r="C4526" t="s">
        <v>328</v>
      </c>
      <c r="D4526" t="s">
        <v>191</v>
      </c>
      <c r="G4526" t="s">
        <v>486</v>
      </c>
      <c r="H4526" s="8">
        <f t="shared" ca="1" si="52"/>
        <v>6.7827882334017583E-2</v>
      </c>
      <c r="I4526" t="s">
        <v>127</v>
      </c>
      <c r="K4526" s="7">
        <f ca="1">'[1]T&amp;D'!JT151</f>
        <v>1.6956970583504396E-2</v>
      </c>
    </row>
    <row r="4527" spans="1:11" x14ac:dyDescent="0.35">
      <c r="A4527" t="s">
        <v>572</v>
      </c>
      <c r="B4527" t="s">
        <v>559</v>
      </c>
      <c r="C4527" t="s">
        <v>328</v>
      </c>
      <c r="D4527" t="s">
        <v>191</v>
      </c>
      <c r="G4527" t="s">
        <v>487</v>
      </c>
      <c r="H4527" s="8">
        <f t="shared" ca="1" si="52"/>
        <v>0.126551821035158</v>
      </c>
      <c r="I4527" t="s">
        <v>127</v>
      </c>
      <c r="K4527" s="7">
        <f ca="1">'[1]T&amp;D'!JT152</f>
        <v>3.1637955258789499E-2</v>
      </c>
    </row>
    <row r="4528" spans="1:11" x14ac:dyDescent="0.35">
      <c r="A4528" t="s">
        <v>572</v>
      </c>
      <c r="B4528" t="s">
        <v>559</v>
      </c>
      <c r="C4528" t="s">
        <v>328</v>
      </c>
      <c r="D4528" t="s">
        <v>191</v>
      </c>
      <c r="G4528" t="s">
        <v>488</v>
      </c>
      <c r="H4528" s="8">
        <f t="shared" ca="1" si="52"/>
        <v>7.6526194370718148E-3</v>
      </c>
      <c r="I4528" t="s">
        <v>127</v>
      </c>
      <c r="K4528" s="7">
        <f ca="1">'[1]T&amp;D'!JT153</f>
        <v>1.9131548592679537E-3</v>
      </c>
    </row>
    <row r="4529" spans="1:11" x14ac:dyDescent="0.35">
      <c r="A4529" t="s">
        <v>572</v>
      </c>
      <c r="B4529" t="s">
        <v>559</v>
      </c>
      <c r="C4529" t="s">
        <v>328</v>
      </c>
      <c r="D4529" t="s">
        <v>191</v>
      </c>
      <c r="G4529" t="s">
        <v>489</v>
      </c>
      <c r="H4529" s="8">
        <f t="shared" ca="1" si="52"/>
        <v>1.0797023381357823E-2</v>
      </c>
      <c r="I4529" t="s">
        <v>127</v>
      </c>
      <c r="K4529" s="7">
        <f ca="1">'[1]T&amp;D'!JT154</f>
        <v>2.6992558453394558E-3</v>
      </c>
    </row>
    <row r="4530" spans="1:11" x14ac:dyDescent="0.35">
      <c r="A4530" t="s">
        <v>572</v>
      </c>
      <c r="B4530" t="s">
        <v>560</v>
      </c>
      <c r="C4530" t="s">
        <v>329</v>
      </c>
      <c r="D4530" t="s">
        <v>191</v>
      </c>
      <c r="G4530" t="str">
        <f>'[1]T&amp;D'!A127</f>
        <v>Energy Consumption: Btu/mmBtu of fuel transported</v>
      </c>
      <c r="J4530" t="s">
        <v>331</v>
      </c>
    </row>
    <row r="4531" spans="1:11" x14ac:dyDescent="0.35">
      <c r="A4531" t="s">
        <v>572</v>
      </c>
      <c r="B4531" t="s">
        <v>560</v>
      </c>
      <c r="C4531" t="s">
        <v>329</v>
      </c>
      <c r="D4531" t="s">
        <v>191</v>
      </c>
      <c r="G4531" t="str">
        <f>'[1]T&amp;D'!A128</f>
        <v xml:space="preserve">           Total energy </v>
      </c>
      <c r="H4531" s="8">
        <f ca="1">K4531/(1-0.75)</f>
        <v>282585.66278805176</v>
      </c>
      <c r="I4531" t="s">
        <v>325</v>
      </c>
      <c r="K4531" s="7">
        <f ca="1">'[1]T&amp;D'!JU128</f>
        <v>70646.415697012941</v>
      </c>
    </row>
    <row r="4532" spans="1:11" x14ac:dyDescent="0.35">
      <c r="A4532" t="s">
        <v>572</v>
      </c>
      <c r="B4532" t="s">
        <v>560</v>
      </c>
      <c r="C4532" t="s">
        <v>329</v>
      </c>
      <c r="D4532" t="s">
        <v>191</v>
      </c>
      <c r="G4532" t="str">
        <f>'[1]T&amp;D'!A129</f>
        <v xml:space="preserve">           Fossil energy</v>
      </c>
      <c r="H4532" s="8">
        <f t="shared" ref="H4532:H4557" ca="1" si="53">K4532/(1-0.75)</f>
        <v>280615.82140549569</v>
      </c>
      <c r="I4532" t="s">
        <v>325</v>
      </c>
      <c r="K4532" s="7">
        <f ca="1">'[1]T&amp;D'!JU129</f>
        <v>70153.955351373923</v>
      </c>
    </row>
    <row r="4533" spans="1:11" x14ac:dyDescent="0.35">
      <c r="A4533" t="s">
        <v>572</v>
      </c>
      <c r="B4533" t="s">
        <v>560</v>
      </c>
      <c r="C4533" t="s">
        <v>329</v>
      </c>
      <c r="D4533" t="s">
        <v>191</v>
      </c>
      <c r="G4533" t="str">
        <f>'[1]T&amp;D'!A130</f>
        <v xml:space="preserve">           Coal</v>
      </c>
      <c r="H4533" s="8">
        <f t="shared" ca="1" si="53"/>
        <v>983.68635971998174</v>
      </c>
      <c r="I4533" t="s">
        <v>325</v>
      </c>
      <c r="K4533" s="7">
        <f ca="1">'[1]T&amp;D'!JU130</f>
        <v>245.92158992999543</v>
      </c>
    </row>
    <row r="4534" spans="1:11" x14ac:dyDescent="0.35">
      <c r="A4534" t="s">
        <v>572</v>
      </c>
      <c r="B4534" t="s">
        <v>560</v>
      </c>
      <c r="C4534" t="s">
        <v>329</v>
      </c>
      <c r="D4534" t="s">
        <v>191</v>
      </c>
      <c r="G4534" t="str">
        <f>'[1]T&amp;D'!A131</f>
        <v xml:space="preserve">           Natural gas</v>
      </c>
      <c r="H4534" s="8">
        <f t="shared" ca="1" si="53"/>
        <v>29664.759969173785</v>
      </c>
      <c r="I4534" t="s">
        <v>325</v>
      </c>
      <c r="K4534" s="7">
        <f ca="1">'[1]T&amp;D'!JU131</f>
        <v>7416.1899922934463</v>
      </c>
    </row>
    <row r="4535" spans="1:11" x14ac:dyDescent="0.35">
      <c r="A4535" t="s">
        <v>572</v>
      </c>
      <c r="B4535" t="s">
        <v>560</v>
      </c>
      <c r="C4535" t="s">
        <v>329</v>
      </c>
      <c r="D4535" t="s">
        <v>191</v>
      </c>
      <c r="G4535" t="str">
        <f>'[1]T&amp;D'!A132</f>
        <v xml:space="preserve">           Petroleum</v>
      </c>
      <c r="H4535" s="8">
        <f t="shared" ca="1" si="53"/>
        <v>249967.37507660195</v>
      </c>
      <c r="I4535" t="s">
        <v>325</v>
      </c>
      <c r="K4535" s="7">
        <f ca="1">'[1]T&amp;D'!JU132</f>
        <v>62491.843769150488</v>
      </c>
    </row>
    <row r="4536" spans="1:11" x14ac:dyDescent="0.35">
      <c r="A4536" t="s">
        <v>572</v>
      </c>
      <c r="B4536" t="s">
        <v>560</v>
      </c>
      <c r="C4536" t="s">
        <v>329</v>
      </c>
      <c r="D4536" t="s">
        <v>191</v>
      </c>
      <c r="G4536" t="str">
        <f>'[1]T&amp;D'!A133</f>
        <v>Water consumption: gallons/mmBtu of fuel transported</v>
      </c>
      <c r="H4536" s="8">
        <f t="shared" ca="1" si="53"/>
        <v>5.4260798502647338</v>
      </c>
      <c r="I4536" t="s">
        <v>182</v>
      </c>
      <c r="K4536" s="7">
        <f ca="1">'[1]T&amp;D'!JU133</f>
        <v>1.3565199625661835</v>
      </c>
    </row>
    <row r="4537" spans="1:11" x14ac:dyDescent="0.35">
      <c r="A4537" t="s">
        <v>572</v>
      </c>
      <c r="B4537" t="s">
        <v>560</v>
      </c>
      <c r="C4537" t="s">
        <v>329</v>
      </c>
      <c r="D4537" t="s">
        <v>191</v>
      </c>
      <c r="G4537" t="str">
        <f>'[1]T&amp;D'!A134</f>
        <v>Total Emissions: grams/mmBtu fuel transported</v>
      </c>
    </row>
    <row r="4538" spans="1:11" x14ac:dyDescent="0.35">
      <c r="A4538" t="s">
        <v>572</v>
      </c>
      <c r="B4538" t="s">
        <v>560</v>
      </c>
      <c r="C4538" t="s">
        <v>329</v>
      </c>
      <c r="D4538" t="s">
        <v>191</v>
      </c>
      <c r="G4538" t="str">
        <f>'[1]T&amp;D'!A135</f>
        <v xml:space="preserve">              VOC</v>
      </c>
      <c r="H4538" s="8">
        <f t="shared" ca="1" si="53"/>
        <v>3.6999745362432814</v>
      </c>
      <c r="I4538" t="s">
        <v>127</v>
      </c>
      <c r="K4538" s="7">
        <f ca="1">'[1]T&amp;D'!JU135</f>
        <v>0.92499363406082036</v>
      </c>
    </row>
    <row r="4539" spans="1:11" x14ac:dyDescent="0.35">
      <c r="A4539" t="s">
        <v>572</v>
      </c>
      <c r="B4539" t="s">
        <v>560</v>
      </c>
      <c r="C4539" t="s">
        <v>329</v>
      </c>
      <c r="D4539" t="s">
        <v>191</v>
      </c>
      <c r="G4539" t="str">
        <f>'[1]T&amp;D'!A136</f>
        <v xml:space="preserve">              CO</v>
      </c>
      <c r="H4539" s="8">
        <f t="shared" ca="1" si="53"/>
        <v>63.523096596451389</v>
      </c>
      <c r="I4539" t="s">
        <v>127</v>
      </c>
      <c r="K4539" s="7">
        <f ca="1">'[1]T&amp;D'!JU136</f>
        <v>15.880774149112847</v>
      </c>
    </row>
    <row r="4540" spans="1:11" x14ac:dyDescent="0.35">
      <c r="A4540" t="s">
        <v>572</v>
      </c>
      <c r="B4540" t="s">
        <v>560</v>
      </c>
      <c r="C4540" t="s">
        <v>329</v>
      </c>
      <c r="D4540" t="s">
        <v>191</v>
      </c>
      <c r="G4540" t="str">
        <f>'[1]T&amp;D'!A137</f>
        <v xml:space="preserve">              NOx</v>
      </c>
      <c r="H4540" s="8">
        <f t="shared" ca="1" si="53"/>
        <v>41.068234674969133</v>
      </c>
      <c r="I4540" t="s">
        <v>127</v>
      </c>
      <c r="K4540" s="7">
        <f ca="1">'[1]T&amp;D'!JU137</f>
        <v>10.267058668742283</v>
      </c>
    </row>
    <row r="4541" spans="1:11" x14ac:dyDescent="0.35">
      <c r="A4541" t="s">
        <v>572</v>
      </c>
      <c r="B4541" t="s">
        <v>560</v>
      </c>
      <c r="C4541" t="s">
        <v>329</v>
      </c>
      <c r="D4541" t="s">
        <v>191</v>
      </c>
      <c r="G4541" t="str">
        <f>'[1]T&amp;D'!A138</f>
        <v xml:space="preserve">              PM10</v>
      </c>
      <c r="H4541" s="8">
        <f t="shared" ca="1" si="53"/>
        <v>2.6063512577358456</v>
      </c>
      <c r="I4541" t="s">
        <v>127</v>
      </c>
      <c r="K4541" s="7">
        <f ca="1">'[1]T&amp;D'!JU138</f>
        <v>0.65158781443396141</v>
      </c>
    </row>
    <row r="4542" spans="1:11" x14ac:dyDescent="0.35">
      <c r="A4542" t="s">
        <v>572</v>
      </c>
      <c r="B4542" t="s">
        <v>560</v>
      </c>
      <c r="C4542" t="s">
        <v>329</v>
      </c>
      <c r="D4542" t="s">
        <v>191</v>
      </c>
      <c r="G4542" t="str">
        <f>'[1]T&amp;D'!A139</f>
        <v xml:space="preserve">              PM2.5</v>
      </c>
      <c r="H4542" s="8">
        <f t="shared" ca="1" si="53"/>
        <v>0.64139939659266165</v>
      </c>
      <c r="I4542" t="s">
        <v>127</v>
      </c>
      <c r="K4542" s="7">
        <f ca="1">'[1]T&amp;D'!JU139</f>
        <v>0.16034984914816541</v>
      </c>
    </row>
    <row r="4543" spans="1:11" x14ac:dyDescent="0.35">
      <c r="A4543" t="s">
        <v>572</v>
      </c>
      <c r="B4543" t="s">
        <v>560</v>
      </c>
      <c r="C4543" t="s">
        <v>329</v>
      </c>
      <c r="D4543" t="s">
        <v>191</v>
      </c>
      <c r="G4543" t="str">
        <f>'[1]T&amp;D'!A140</f>
        <v xml:space="preserve">              SOx</v>
      </c>
      <c r="H4543" s="8">
        <f t="shared" ca="1" si="53"/>
        <v>1.2641133892718093</v>
      </c>
      <c r="I4543" t="s">
        <v>127</v>
      </c>
      <c r="K4543" s="7">
        <f ca="1">'[1]T&amp;D'!JU140</f>
        <v>0.31602834731795232</v>
      </c>
    </row>
    <row r="4544" spans="1:11" x14ac:dyDescent="0.35">
      <c r="A4544" t="s">
        <v>572</v>
      </c>
      <c r="B4544" t="s">
        <v>560</v>
      </c>
      <c r="C4544" t="s">
        <v>329</v>
      </c>
      <c r="D4544" t="s">
        <v>191</v>
      </c>
      <c r="G4544" t="str">
        <f>'[1]T&amp;D'!A141</f>
        <v xml:space="preserve">              BC</v>
      </c>
      <c r="H4544" s="8">
        <f t="shared" ca="1" si="53"/>
        <v>5.185859316408642E-2</v>
      </c>
      <c r="I4544" t="s">
        <v>127</v>
      </c>
      <c r="K4544" s="7">
        <f ca="1">'[1]T&amp;D'!JU141</f>
        <v>1.2964648291021605E-2</v>
      </c>
    </row>
    <row r="4545" spans="1:11" x14ac:dyDescent="0.35">
      <c r="A4545" t="s">
        <v>572</v>
      </c>
      <c r="B4545" t="s">
        <v>560</v>
      </c>
      <c r="C4545" t="s">
        <v>329</v>
      </c>
      <c r="D4545" t="s">
        <v>191</v>
      </c>
      <c r="G4545" t="str">
        <f>'[1]T&amp;D'!A142</f>
        <v xml:space="preserve">              OC</v>
      </c>
      <c r="H4545" s="8">
        <f t="shared" ca="1" si="53"/>
        <v>9.2611017593307754E-2</v>
      </c>
      <c r="I4545" t="s">
        <v>127</v>
      </c>
      <c r="K4545" s="7">
        <f ca="1">'[1]T&amp;D'!JU142</f>
        <v>2.3152754398326938E-2</v>
      </c>
    </row>
    <row r="4546" spans="1:11" x14ac:dyDescent="0.35">
      <c r="A4546" t="s">
        <v>572</v>
      </c>
      <c r="B4546" t="s">
        <v>560</v>
      </c>
      <c r="C4546" t="s">
        <v>329</v>
      </c>
      <c r="D4546" t="s">
        <v>191</v>
      </c>
      <c r="G4546" t="str">
        <f>'[1]T&amp;D'!A143</f>
        <v xml:space="preserve">              CH4</v>
      </c>
      <c r="H4546" s="8">
        <f t="shared" ca="1" si="53"/>
        <v>26.830146104506458</v>
      </c>
      <c r="I4546" t="s">
        <v>127</v>
      </c>
      <c r="K4546" s="7">
        <f ca="1">'[1]T&amp;D'!JU143</f>
        <v>6.7075365261266144</v>
      </c>
    </row>
    <row r="4547" spans="1:11" x14ac:dyDescent="0.35">
      <c r="A4547" t="s">
        <v>572</v>
      </c>
      <c r="B4547" t="s">
        <v>560</v>
      </c>
      <c r="C4547" t="s">
        <v>329</v>
      </c>
      <c r="D4547" t="s">
        <v>191</v>
      </c>
      <c r="G4547" t="str">
        <f>'[1]T&amp;D'!A144</f>
        <v xml:space="preserve">              N2O</v>
      </c>
      <c r="H4547" s="8">
        <f t="shared" ca="1" si="53"/>
        <v>9.923484368950905E-2</v>
      </c>
      <c r="I4547" t="s">
        <v>127</v>
      </c>
      <c r="K4547" s="7">
        <f ca="1">'[1]T&amp;D'!JU144</f>
        <v>2.4808710922377263E-2</v>
      </c>
    </row>
    <row r="4548" spans="1:11" x14ac:dyDescent="0.35">
      <c r="A4548" t="s">
        <v>572</v>
      </c>
      <c r="B4548" t="s">
        <v>560</v>
      </c>
      <c r="C4548" t="s">
        <v>329</v>
      </c>
      <c r="D4548" t="s">
        <v>191</v>
      </c>
      <c r="G4548" t="str">
        <f>'[1]T&amp;D'!A145</f>
        <v xml:space="preserve">              CO2</v>
      </c>
      <c r="H4548" s="8">
        <f t="shared" ca="1" si="53"/>
        <v>21595.395169418476</v>
      </c>
      <c r="I4548" t="s">
        <v>127</v>
      </c>
      <c r="K4548" s="7">
        <f ca="1">'[1]T&amp;D'!JU145</f>
        <v>5398.848792354619</v>
      </c>
    </row>
    <row r="4549" spans="1:11" x14ac:dyDescent="0.35">
      <c r="A4549" t="s">
        <v>572</v>
      </c>
      <c r="B4549" t="s">
        <v>560</v>
      </c>
      <c r="C4549" t="s">
        <v>329</v>
      </c>
      <c r="D4549" t="s">
        <v>191</v>
      </c>
      <c r="G4549" t="str">
        <f>'[1]T&amp;D'!A146</f>
        <v>Urban Emissions: grams/mmBtu of fuel transported</v>
      </c>
    </row>
    <row r="4550" spans="1:11" x14ac:dyDescent="0.35">
      <c r="A4550" t="s">
        <v>572</v>
      </c>
      <c r="B4550" t="s">
        <v>560</v>
      </c>
      <c r="C4550" t="s">
        <v>329</v>
      </c>
      <c r="D4550" t="s">
        <v>191</v>
      </c>
      <c r="G4550" t="str">
        <f>'[1]T&amp;D'!A147</f>
        <v xml:space="preserve">              VOC</v>
      </c>
      <c r="H4550" s="8">
        <f t="shared" ca="1" si="53"/>
        <v>0.75698684367375269</v>
      </c>
      <c r="I4550" t="s">
        <v>127</v>
      </c>
      <c r="K4550" s="7">
        <f ca="1">'[1]T&amp;D'!JU147</f>
        <v>0.18924671091843817</v>
      </c>
    </row>
    <row r="4551" spans="1:11" x14ac:dyDescent="0.35">
      <c r="A4551" t="s">
        <v>572</v>
      </c>
      <c r="B4551" t="s">
        <v>560</v>
      </c>
      <c r="C4551" t="s">
        <v>329</v>
      </c>
      <c r="D4551" t="s">
        <v>191</v>
      </c>
      <c r="G4551" t="str">
        <f>'[1]T&amp;D'!A148</f>
        <v xml:space="preserve">              CO</v>
      </c>
      <c r="H4551" s="8">
        <f t="shared" ca="1" si="53"/>
        <v>3.4667536044783582</v>
      </c>
      <c r="I4551" t="s">
        <v>127</v>
      </c>
      <c r="K4551" s="7">
        <f ca="1">'[1]T&amp;D'!JU148</f>
        <v>0.86668840111958956</v>
      </c>
    </row>
    <row r="4552" spans="1:11" x14ac:dyDescent="0.35">
      <c r="A4552" t="s">
        <v>572</v>
      </c>
      <c r="B4552" t="s">
        <v>560</v>
      </c>
      <c r="C4552" t="s">
        <v>329</v>
      </c>
      <c r="D4552" t="s">
        <v>191</v>
      </c>
      <c r="G4552" t="str">
        <f>'[1]T&amp;D'!A149</f>
        <v xml:space="preserve">              NOx</v>
      </c>
      <c r="H4552" s="8">
        <f t="shared" ca="1" si="53"/>
        <v>2.4920266385390333</v>
      </c>
      <c r="I4552" t="s">
        <v>127</v>
      </c>
      <c r="K4552" s="7">
        <f ca="1">'[1]T&amp;D'!JU149</f>
        <v>0.62300665963475832</v>
      </c>
    </row>
    <row r="4553" spans="1:11" x14ac:dyDescent="0.35">
      <c r="A4553" t="s">
        <v>572</v>
      </c>
      <c r="B4553" t="s">
        <v>560</v>
      </c>
      <c r="C4553" t="s">
        <v>329</v>
      </c>
      <c r="D4553" t="s">
        <v>191</v>
      </c>
      <c r="G4553" t="str">
        <f>'[1]T&amp;D'!A150</f>
        <v xml:space="preserve">              PM10</v>
      </c>
      <c r="H4553" s="8">
        <f t="shared" ca="1" si="53"/>
        <v>0.23116100392980751</v>
      </c>
      <c r="I4553" t="s">
        <v>127</v>
      </c>
      <c r="K4553" s="7">
        <f ca="1">'[1]T&amp;D'!JU150</f>
        <v>5.7790250982451878E-2</v>
      </c>
    </row>
    <row r="4554" spans="1:11" x14ac:dyDescent="0.35">
      <c r="A4554" t="s">
        <v>572</v>
      </c>
      <c r="B4554" t="s">
        <v>560</v>
      </c>
      <c r="C4554" t="s">
        <v>329</v>
      </c>
      <c r="D4554" t="s">
        <v>191</v>
      </c>
      <c r="G4554" t="str">
        <f>'[1]T&amp;D'!A151</f>
        <v xml:space="preserve">              PM2.5</v>
      </c>
      <c r="H4554" s="8">
        <f t="shared" ca="1" si="53"/>
        <v>0.11881724192979064</v>
      </c>
      <c r="I4554" t="s">
        <v>127</v>
      </c>
      <c r="K4554" s="7">
        <f ca="1">'[1]T&amp;D'!JU151</f>
        <v>2.9704310482447659E-2</v>
      </c>
    </row>
    <row r="4555" spans="1:11" x14ac:dyDescent="0.35">
      <c r="A4555" t="s">
        <v>572</v>
      </c>
      <c r="B4555" t="s">
        <v>560</v>
      </c>
      <c r="C4555" t="s">
        <v>329</v>
      </c>
      <c r="D4555" t="s">
        <v>191</v>
      </c>
      <c r="G4555" t="str">
        <f>'[1]T&amp;D'!A152</f>
        <v xml:space="preserve">              SOx</v>
      </c>
      <c r="H4555" s="8">
        <f t="shared" ca="1" si="53"/>
        <v>0.22168668428335542</v>
      </c>
      <c r="I4555" t="s">
        <v>127</v>
      </c>
      <c r="K4555" s="7">
        <f ca="1">'[1]T&amp;D'!JU152</f>
        <v>5.5421671070838854E-2</v>
      </c>
    </row>
    <row r="4556" spans="1:11" x14ac:dyDescent="0.35">
      <c r="A4556" t="s">
        <v>572</v>
      </c>
      <c r="B4556" t="s">
        <v>560</v>
      </c>
      <c r="C4556" t="s">
        <v>329</v>
      </c>
      <c r="D4556" t="s">
        <v>191</v>
      </c>
      <c r="G4556" t="str">
        <f>'[1]T&amp;D'!A153</f>
        <v xml:space="preserve">              BC</v>
      </c>
      <c r="H4556" s="8">
        <f t="shared" ca="1" si="53"/>
        <v>1.3405447785816526E-2</v>
      </c>
      <c r="I4556" t="s">
        <v>127</v>
      </c>
      <c r="K4556" s="7">
        <f ca="1">'[1]T&amp;D'!JU153</f>
        <v>3.3513619464541314E-3</v>
      </c>
    </row>
    <row r="4557" spans="1:11" x14ac:dyDescent="0.35">
      <c r="A4557" t="s">
        <v>572</v>
      </c>
      <c r="B4557" t="s">
        <v>560</v>
      </c>
      <c r="C4557" t="s">
        <v>329</v>
      </c>
      <c r="D4557" t="s">
        <v>191</v>
      </c>
      <c r="G4557" t="str">
        <f>'[1]T&amp;D'!A154</f>
        <v xml:space="preserve">              OC</v>
      </c>
      <c r="H4557" s="8">
        <f t="shared" ca="1" si="53"/>
        <v>1.8913645761589732E-2</v>
      </c>
      <c r="I4557" t="s">
        <v>127</v>
      </c>
      <c r="K4557" s="7">
        <f ca="1">'[1]T&amp;D'!JU154</f>
        <v>4.728411440397433E-3</v>
      </c>
    </row>
    <row r="4558" spans="1:11" x14ac:dyDescent="0.35">
      <c r="A4558" t="s">
        <v>572</v>
      </c>
      <c r="B4558" t="s">
        <v>570</v>
      </c>
      <c r="C4558" t="s">
        <v>569</v>
      </c>
      <c r="D4558" t="s">
        <v>16</v>
      </c>
      <c r="G4558" t="s">
        <v>426</v>
      </c>
    </row>
    <row r="4559" spans="1:11" x14ac:dyDescent="0.35">
      <c r="A4559" t="s">
        <v>572</v>
      </c>
      <c r="B4559" t="s">
        <v>570</v>
      </c>
      <c r="C4559" t="s">
        <v>569</v>
      </c>
      <c r="D4559" t="s">
        <v>16</v>
      </c>
      <c r="G4559" t="s">
        <v>398</v>
      </c>
      <c r="H4559" s="8">
        <v>169.75261263859636</v>
      </c>
      <c r="I4559" t="s">
        <v>371</v>
      </c>
    </row>
    <row r="4560" spans="1:11" x14ac:dyDescent="0.35">
      <c r="A4560" t="s">
        <v>572</v>
      </c>
      <c r="B4560" t="s">
        <v>570</v>
      </c>
      <c r="C4560" t="s">
        <v>569</v>
      </c>
      <c r="D4560" t="s">
        <v>16</v>
      </c>
      <c r="G4560" t="s">
        <v>399</v>
      </c>
      <c r="H4560" s="8">
        <v>163.6904852290435</v>
      </c>
      <c r="I4560" t="s">
        <v>371</v>
      </c>
    </row>
    <row r="4561" spans="1:9" x14ac:dyDescent="0.35">
      <c r="A4561" t="s">
        <v>572</v>
      </c>
      <c r="B4561" t="s">
        <v>570</v>
      </c>
      <c r="C4561" t="s">
        <v>569</v>
      </c>
      <c r="D4561" t="s">
        <v>16</v>
      </c>
      <c r="G4561" t="s">
        <v>102</v>
      </c>
      <c r="H4561" s="8">
        <v>10.276019624551839</v>
      </c>
      <c r="I4561" t="s">
        <v>371</v>
      </c>
    </row>
    <row r="4562" spans="1:9" x14ac:dyDescent="0.35">
      <c r="A4562" t="s">
        <v>572</v>
      </c>
      <c r="B4562" t="s">
        <v>570</v>
      </c>
      <c r="C4562" t="s">
        <v>569</v>
      </c>
      <c r="D4562" t="s">
        <v>16</v>
      </c>
      <c r="G4562" t="s">
        <v>400</v>
      </c>
      <c r="H4562" s="8">
        <v>26.186143356359135</v>
      </c>
      <c r="I4562" t="s">
        <v>371</v>
      </c>
    </row>
    <row r="4563" spans="1:9" x14ac:dyDescent="0.35">
      <c r="A4563" t="s">
        <v>572</v>
      </c>
      <c r="B4563" t="s">
        <v>570</v>
      </c>
      <c r="C4563" t="s">
        <v>569</v>
      </c>
      <c r="D4563" t="s">
        <v>16</v>
      </c>
      <c r="G4563" t="s">
        <v>103</v>
      </c>
      <c r="H4563" s="8">
        <v>127.22832224813254</v>
      </c>
      <c r="I4563" t="s">
        <v>371</v>
      </c>
    </row>
    <row r="4564" spans="1:9" x14ac:dyDescent="0.35">
      <c r="A4564" t="s">
        <v>572</v>
      </c>
      <c r="B4564" t="s">
        <v>570</v>
      </c>
      <c r="C4564" t="s">
        <v>569</v>
      </c>
      <c r="D4564" t="s">
        <v>16</v>
      </c>
      <c r="G4564" t="s">
        <v>104</v>
      </c>
      <c r="H4564" s="8">
        <v>4972.0141430930644</v>
      </c>
      <c r="I4564" t="s">
        <v>182</v>
      </c>
    </row>
    <row r="4565" spans="1:9" x14ac:dyDescent="0.35">
      <c r="A4565" t="s">
        <v>572</v>
      </c>
      <c r="B4565" t="s">
        <v>570</v>
      </c>
      <c r="C4565" t="s">
        <v>569</v>
      </c>
      <c r="D4565" t="s">
        <v>16</v>
      </c>
      <c r="G4565" t="s">
        <v>105</v>
      </c>
    </row>
    <row r="4566" spans="1:9" x14ac:dyDescent="0.35">
      <c r="A4566" t="s">
        <v>572</v>
      </c>
      <c r="B4566" t="s">
        <v>570</v>
      </c>
      <c r="C4566" t="s">
        <v>569</v>
      </c>
      <c r="D4566" t="s">
        <v>16</v>
      </c>
      <c r="G4566" t="s">
        <v>106</v>
      </c>
      <c r="H4566" s="8">
        <v>2531.8666284629203</v>
      </c>
      <c r="I4566" t="s">
        <v>127</v>
      </c>
    </row>
    <row r="4567" spans="1:9" x14ac:dyDescent="0.35">
      <c r="A4567" t="s">
        <v>572</v>
      </c>
      <c r="B4567" t="s">
        <v>570</v>
      </c>
      <c r="C4567" t="s">
        <v>569</v>
      </c>
      <c r="D4567" t="s">
        <v>16</v>
      </c>
      <c r="G4567" t="s">
        <v>107</v>
      </c>
      <c r="H4567" s="8">
        <v>21920.454850918835</v>
      </c>
      <c r="I4567" t="s">
        <v>127</v>
      </c>
    </row>
    <row r="4568" spans="1:9" x14ac:dyDescent="0.35">
      <c r="A4568" t="s">
        <v>572</v>
      </c>
      <c r="B4568" t="s">
        <v>570</v>
      </c>
      <c r="C4568" t="s">
        <v>569</v>
      </c>
      <c r="D4568" t="s">
        <v>16</v>
      </c>
      <c r="G4568" t="s">
        <v>108</v>
      </c>
      <c r="H4568" s="8">
        <v>15907.872280882699</v>
      </c>
      <c r="I4568" t="s">
        <v>127</v>
      </c>
    </row>
    <row r="4569" spans="1:9" x14ac:dyDescent="0.35">
      <c r="A4569" t="s">
        <v>572</v>
      </c>
      <c r="B4569" t="s">
        <v>570</v>
      </c>
      <c r="C4569" t="s">
        <v>569</v>
      </c>
      <c r="D4569" t="s">
        <v>16</v>
      </c>
      <c r="G4569" t="s">
        <v>109</v>
      </c>
      <c r="H4569" s="8">
        <v>2665.592463174441</v>
      </c>
      <c r="I4569" t="s">
        <v>127</v>
      </c>
    </row>
    <row r="4570" spans="1:9" x14ac:dyDescent="0.35">
      <c r="A4570" t="s">
        <v>572</v>
      </c>
      <c r="B4570" t="s">
        <v>570</v>
      </c>
      <c r="C4570" t="s">
        <v>569</v>
      </c>
      <c r="D4570" t="s">
        <v>16</v>
      </c>
      <c r="G4570" t="s">
        <v>110</v>
      </c>
      <c r="H4570" s="8">
        <v>844.86530138497449</v>
      </c>
      <c r="I4570" t="s">
        <v>127</v>
      </c>
    </row>
    <row r="4571" spans="1:9" x14ac:dyDescent="0.35">
      <c r="A4571" t="s">
        <v>572</v>
      </c>
      <c r="B4571" t="s">
        <v>570</v>
      </c>
      <c r="C4571" t="s">
        <v>569</v>
      </c>
      <c r="D4571" t="s">
        <v>16</v>
      </c>
      <c r="G4571" t="s">
        <v>111</v>
      </c>
      <c r="H4571" s="8">
        <v>1779.8095013960904</v>
      </c>
      <c r="I4571" t="s">
        <v>127</v>
      </c>
    </row>
    <row r="4572" spans="1:9" x14ac:dyDescent="0.35">
      <c r="A4572" t="s">
        <v>572</v>
      </c>
      <c r="B4572" t="s">
        <v>570</v>
      </c>
      <c r="C4572" t="s">
        <v>569</v>
      </c>
      <c r="D4572" t="s">
        <v>16</v>
      </c>
      <c r="G4572" t="s">
        <v>112</v>
      </c>
      <c r="H4572" s="8">
        <v>35.555329918936167</v>
      </c>
      <c r="I4572" t="s">
        <v>127</v>
      </c>
    </row>
    <row r="4573" spans="1:9" x14ac:dyDescent="0.35">
      <c r="A4573" t="s">
        <v>572</v>
      </c>
      <c r="B4573" t="s">
        <v>570</v>
      </c>
      <c r="C4573" t="s">
        <v>569</v>
      </c>
      <c r="D4573" t="s">
        <v>16</v>
      </c>
      <c r="G4573" t="s">
        <v>113</v>
      </c>
      <c r="H4573" s="8">
        <v>71.894938025733623</v>
      </c>
      <c r="I4573" t="s">
        <v>127</v>
      </c>
    </row>
    <row r="4574" spans="1:9" x14ac:dyDescent="0.35">
      <c r="A4574" t="s">
        <v>572</v>
      </c>
      <c r="B4574" t="s">
        <v>570</v>
      </c>
      <c r="C4574" t="s">
        <v>569</v>
      </c>
      <c r="D4574" t="s">
        <v>16</v>
      </c>
      <c r="G4574" t="s">
        <v>114</v>
      </c>
      <c r="H4574" s="8">
        <v>17038.156744565131</v>
      </c>
      <c r="I4574" t="s">
        <v>127</v>
      </c>
    </row>
    <row r="4575" spans="1:9" x14ac:dyDescent="0.35">
      <c r="A4575" t="s">
        <v>572</v>
      </c>
      <c r="B4575" t="s">
        <v>570</v>
      </c>
      <c r="C4575" t="s">
        <v>569</v>
      </c>
      <c r="D4575" t="s">
        <v>16</v>
      </c>
      <c r="G4575" t="s">
        <v>115</v>
      </c>
      <c r="H4575" s="8">
        <v>75.120586510914123</v>
      </c>
      <c r="I4575" t="s">
        <v>127</v>
      </c>
    </row>
    <row r="4576" spans="1:9" x14ac:dyDescent="0.35">
      <c r="A4576" t="s">
        <v>572</v>
      </c>
      <c r="B4576" t="s">
        <v>570</v>
      </c>
      <c r="C4576" t="s">
        <v>569</v>
      </c>
      <c r="D4576" t="s">
        <v>16</v>
      </c>
      <c r="G4576" t="s">
        <v>116</v>
      </c>
      <c r="H4576" s="8">
        <v>12648098.448956627</v>
      </c>
      <c r="I4576" t="s">
        <v>127</v>
      </c>
    </row>
    <row r="4577" spans="1:9" x14ac:dyDescent="0.35">
      <c r="A4577" t="s">
        <v>572</v>
      </c>
      <c r="B4577" t="s">
        <v>570</v>
      </c>
      <c r="C4577" t="s">
        <v>569</v>
      </c>
      <c r="D4577" t="s">
        <v>16</v>
      </c>
      <c r="G4577" t="s">
        <v>427</v>
      </c>
    </row>
    <row r="4578" spans="1:9" x14ac:dyDescent="0.35">
      <c r="A4578" t="s">
        <v>572</v>
      </c>
      <c r="B4578" t="s">
        <v>570</v>
      </c>
      <c r="C4578" t="s">
        <v>569</v>
      </c>
      <c r="D4578" t="s">
        <v>16</v>
      </c>
      <c r="G4578" t="s">
        <v>106</v>
      </c>
      <c r="H4578" s="8">
        <v>348.86209447120444</v>
      </c>
      <c r="I4578" t="s">
        <v>127</v>
      </c>
    </row>
    <row r="4579" spans="1:9" x14ac:dyDescent="0.35">
      <c r="A4579" t="s">
        <v>572</v>
      </c>
      <c r="B4579" t="s">
        <v>570</v>
      </c>
      <c r="C4579" t="s">
        <v>569</v>
      </c>
      <c r="D4579" t="s">
        <v>16</v>
      </c>
      <c r="G4579" t="s">
        <v>107</v>
      </c>
      <c r="H4579" s="8">
        <v>383.03460937402997</v>
      </c>
      <c r="I4579" t="s">
        <v>127</v>
      </c>
    </row>
    <row r="4580" spans="1:9" x14ac:dyDescent="0.35">
      <c r="A4580" t="s">
        <v>572</v>
      </c>
      <c r="B4580" t="s">
        <v>570</v>
      </c>
      <c r="C4580" t="s">
        <v>569</v>
      </c>
      <c r="D4580" t="s">
        <v>16</v>
      </c>
      <c r="G4580" t="s">
        <v>108</v>
      </c>
      <c r="H4580" s="8">
        <v>677.67904654239146</v>
      </c>
      <c r="I4580" t="s">
        <v>127</v>
      </c>
    </row>
    <row r="4581" spans="1:9" x14ac:dyDescent="0.35">
      <c r="A4581" t="s">
        <v>572</v>
      </c>
      <c r="B4581" t="s">
        <v>570</v>
      </c>
      <c r="C4581" t="s">
        <v>569</v>
      </c>
      <c r="D4581" t="s">
        <v>16</v>
      </c>
      <c r="G4581" t="s">
        <v>109</v>
      </c>
      <c r="H4581" s="8">
        <v>97.18911874005795</v>
      </c>
      <c r="I4581" t="s">
        <v>127</v>
      </c>
    </row>
    <row r="4582" spans="1:9" x14ac:dyDescent="0.35">
      <c r="A4582" t="s">
        <v>572</v>
      </c>
      <c r="B4582" t="s">
        <v>570</v>
      </c>
      <c r="C4582" t="s">
        <v>569</v>
      </c>
      <c r="D4582" t="s">
        <v>16</v>
      </c>
      <c r="G4582" t="s">
        <v>110</v>
      </c>
      <c r="H4582" s="8">
        <v>82.392585617537677</v>
      </c>
      <c r="I4582" t="s">
        <v>127</v>
      </c>
    </row>
    <row r="4583" spans="1:9" x14ac:dyDescent="0.35">
      <c r="A4583" t="s">
        <v>572</v>
      </c>
      <c r="B4583" t="s">
        <v>570</v>
      </c>
      <c r="C4583" t="s">
        <v>569</v>
      </c>
      <c r="D4583" t="s">
        <v>16</v>
      </c>
      <c r="G4583" t="s">
        <v>111</v>
      </c>
      <c r="H4583" s="8">
        <v>467.46264203539619</v>
      </c>
      <c r="I4583" t="s">
        <v>127</v>
      </c>
    </row>
    <row r="4584" spans="1:9" x14ac:dyDescent="0.35">
      <c r="A4584" t="s">
        <v>572</v>
      </c>
      <c r="B4584" t="s">
        <v>570</v>
      </c>
      <c r="C4584" t="s">
        <v>569</v>
      </c>
      <c r="D4584" t="s">
        <v>16</v>
      </c>
      <c r="G4584" t="s">
        <v>112</v>
      </c>
      <c r="H4584" s="8">
        <v>7.9821251054134184</v>
      </c>
      <c r="I4584" t="s">
        <v>127</v>
      </c>
    </row>
    <row r="4585" spans="1:9" x14ac:dyDescent="0.35">
      <c r="A4585" t="s">
        <v>572</v>
      </c>
      <c r="B4585" t="s">
        <v>570</v>
      </c>
      <c r="C4585" t="s">
        <v>569</v>
      </c>
      <c r="D4585" t="s">
        <v>16</v>
      </c>
      <c r="G4585" t="s">
        <v>113</v>
      </c>
      <c r="H4585" s="8">
        <v>16.82612722799454</v>
      </c>
      <c r="I4585" t="s">
        <v>127</v>
      </c>
    </row>
    <row r="4586" spans="1:9" x14ac:dyDescent="0.35">
      <c r="A4586" t="s">
        <v>571</v>
      </c>
      <c r="B4586" t="s">
        <v>373</v>
      </c>
      <c r="C4586" t="s">
        <v>373</v>
      </c>
      <c r="G4586" t="s">
        <v>539</v>
      </c>
    </row>
    <row r="4587" spans="1:9" x14ac:dyDescent="0.35">
      <c r="A4587" t="s">
        <v>571</v>
      </c>
      <c r="B4587" t="s">
        <v>373</v>
      </c>
      <c r="C4587" t="s">
        <v>373</v>
      </c>
      <c r="G4587" t="s">
        <v>374</v>
      </c>
      <c r="H4587" s="8">
        <v>1</v>
      </c>
      <c r="I4587" t="s">
        <v>140</v>
      </c>
    </row>
  </sheetData>
  <autoFilter ref="A1:Q4587" xr:uid="{11FA7A5C-8982-4C00-BF18-DB046DF668FD}"/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6919-5C42-4BFD-8EE0-6132764FC44E}">
  <dimension ref="A1:J11"/>
  <sheetViews>
    <sheetView zoomScale="85" zoomScaleNormal="85" workbookViewId="0">
      <selection activeCell="C20" sqref="C20"/>
    </sheetView>
  </sheetViews>
  <sheetFormatPr defaultRowHeight="14.5" x14ac:dyDescent="0.35"/>
  <cols>
    <col min="1" max="1" width="13.1796875" bestFit="1" customWidth="1"/>
    <col min="2" max="3" width="29.81640625" bestFit="1" customWidth="1"/>
    <col min="4" max="4" width="9.7265625" style="2" bestFit="1" customWidth="1"/>
    <col min="7" max="7" width="12.26953125" style="2" bestFit="1" customWidth="1"/>
  </cols>
  <sheetData>
    <row r="1" spans="1:10" x14ac:dyDescent="0.35">
      <c r="A1" s="1" t="s">
        <v>0</v>
      </c>
      <c r="B1" s="1" t="s">
        <v>247</v>
      </c>
      <c r="C1" s="1" t="s">
        <v>246</v>
      </c>
      <c r="D1" s="3" t="s">
        <v>340</v>
      </c>
      <c r="E1" s="1" t="s">
        <v>341</v>
      </c>
      <c r="F1" s="1" t="s">
        <v>342</v>
      </c>
      <c r="G1" s="3" t="s">
        <v>346</v>
      </c>
      <c r="H1" s="1" t="s">
        <v>347</v>
      </c>
      <c r="I1" s="1" t="s">
        <v>348</v>
      </c>
      <c r="J1" s="1" t="s">
        <v>350</v>
      </c>
    </row>
    <row r="2" spans="1:10" x14ac:dyDescent="0.35">
      <c r="A2" t="s">
        <v>574</v>
      </c>
      <c r="B2" t="s">
        <v>335</v>
      </c>
      <c r="C2" t="s">
        <v>335</v>
      </c>
      <c r="D2" s="2">
        <v>3205</v>
      </c>
      <c r="E2" t="s">
        <v>344</v>
      </c>
      <c r="F2" t="s">
        <v>353</v>
      </c>
      <c r="G2" s="2">
        <f>129670/D2/947.817*1000</f>
        <v>42.68614969591583</v>
      </c>
      <c r="H2" t="s">
        <v>349</v>
      </c>
      <c r="I2" t="s">
        <v>358</v>
      </c>
      <c r="J2" t="s">
        <v>360</v>
      </c>
    </row>
    <row r="3" spans="1:10" x14ac:dyDescent="0.35">
      <c r="A3" t="s">
        <v>574</v>
      </c>
      <c r="B3" t="s">
        <v>338</v>
      </c>
      <c r="C3" t="s">
        <v>338</v>
      </c>
      <c r="D3" s="2">
        <v>961</v>
      </c>
      <c r="E3" t="s">
        <v>344</v>
      </c>
      <c r="F3" t="s">
        <v>345</v>
      </c>
      <c r="G3" s="2">
        <f>(41.36+40.81)/2/D3*1000</f>
        <v>42.752341311134238</v>
      </c>
      <c r="H3" t="s">
        <v>349</v>
      </c>
      <c r="I3" t="s">
        <v>358</v>
      </c>
      <c r="J3" t="s">
        <v>343</v>
      </c>
    </row>
    <row r="4" spans="1:10" x14ac:dyDescent="0.35">
      <c r="A4" t="s">
        <v>574</v>
      </c>
      <c r="B4" t="s">
        <v>339</v>
      </c>
      <c r="C4" t="s">
        <v>339</v>
      </c>
      <c r="D4" s="2">
        <f>(963.4+962.9)/2</f>
        <v>963.15</v>
      </c>
      <c r="E4" t="s">
        <v>344</v>
      </c>
      <c r="F4" t="s">
        <v>345</v>
      </c>
      <c r="G4" s="2">
        <f>(41.36+40.81)/2/D4*1000</f>
        <v>42.656907023828069</v>
      </c>
      <c r="H4" t="s">
        <v>349</v>
      </c>
      <c r="I4" t="s">
        <v>358</v>
      </c>
      <c r="J4" t="s">
        <v>351</v>
      </c>
    </row>
    <row r="5" spans="1:10" x14ac:dyDescent="0.35">
      <c r="A5" t="s">
        <v>574</v>
      </c>
      <c r="B5" t="s">
        <v>577</v>
      </c>
      <c r="C5" t="s">
        <v>577</v>
      </c>
      <c r="D5" s="2">
        <f>AVERAGE(D3:D4)</f>
        <v>962.07500000000005</v>
      </c>
      <c r="E5" t="s">
        <v>344</v>
      </c>
      <c r="F5" t="s">
        <v>345</v>
      </c>
      <c r="G5" s="2">
        <f>(41.36+40.81)/2/D5*1000</f>
        <v>42.704570849465995</v>
      </c>
      <c r="H5" t="s">
        <v>349</v>
      </c>
      <c r="I5" t="s">
        <v>358</v>
      </c>
      <c r="J5" t="s">
        <v>352</v>
      </c>
    </row>
    <row r="6" spans="1:10" x14ac:dyDescent="0.35">
      <c r="A6" t="s">
        <v>574</v>
      </c>
      <c r="B6" t="s">
        <v>43</v>
      </c>
      <c r="C6" t="s">
        <v>43</v>
      </c>
      <c r="D6" s="2">
        <v>2772</v>
      </c>
      <c r="E6" t="s">
        <v>344</v>
      </c>
      <c r="F6" t="s">
        <v>353</v>
      </c>
      <c r="G6" s="2">
        <f>113784/D6/947.817*1000</f>
        <v>43.307536209647061</v>
      </c>
      <c r="H6" t="s">
        <v>349</v>
      </c>
      <c r="I6" t="s">
        <v>358</v>
      </c>
      <c r="J6" t="s">
        <v>357</v>
      </c>
    </row>
    <row r="7" spans="1:10" x14ac:dyDescent="0.35">
      <c r="A7" t="s">
        <v>574</v>
      </c>
      <c r="B7" t="s">
        <v>84</v>
      </c>
      <c r="C7" t="s">
        <v>84</v>
      </c>
      <c r="D7" s="2">
        <v>3167</v>
      </c>
      <c r="E7" t="s">
        <v>344</v>
      </c>
      <c r="F7" t="s">
        <v>353</v>
      </c>
      <c r="G7" s="2">
        <f>128450/D7/947.817*1000</f>
        <v>42.791898159717142</v>
      </c>
      <c r="H7" t="s">
        <v>349</v>
      </c>
      <c r="I7" t="s">
        <v>358</v>
      </c>
      <c r="J7" t="s">
        <v>356</v>
      </c>
    </row>
    <row r="8" spans="1:10" x14ac:dyDescent="0.35">
      <c r="A8" t="s">
        <v>574</v>
      </c>
      <c r="B8" t="s">
        <v>90</v>
      </c>
      <c r="C8" t="s">
        <v>90</v>
      </c>
      <c r="D8" s="2">
        <v>2866</v>
      </c>
      <c r="E8" t="s">
        <v>344</v>
      </c>
      <c r="F8" t="s">
        <v>353</v>
      </c>
      <c r="G8" s="2">
        <f>119777/D8/947.817*1000</f>
        <v>44.093315038559446</v>
      </c>
      <c r="H8" t="s">
        <v>349</v>
      </c>
      <c r="I8" t="s">
        <v>358</v>
      </c>
      <c r="J8" s="9" t="s">
        <v>355</v>
      </c>
    </row>
    <row r="9" spans="1:10" x14ac:dyDescent="0.35">
      <c r="A9" t="s">
        <v>574</v>
      </c>
      <c r="B9" t="s">
        <v>91</v>
      </c>
      <c r="C9" t="s">
        <v>91</v>
      </c>
      <c r="D9" s="2">
        <v>3167</v>
      </c>
      <c r="E9" t="s">
        <v>344</v>
      </c>
      <c r="F9" t="s">
        <v>353</v>
      </c>
      <c r="G9" s="2">
        <f>128450/D9/947.817*1000</f>
        <v>42.791898159717142</v>
      </c>
      <c r="H9" t="s">
        <v>349</v>
      </c>
      <c r="I9" t="s">
        <v>358</v>
      </c>
      <c r="J9" t="s">
        <v>356</v>
      </c>
    </row>
    <row r="10" spans="1:10" x14ac:dyDescent="0.35">
      <c r="A10" t="s">
        <v>574</v>
      </c>
      <c r="B10" t="s">
        <v>59</v>
      </c>
      <c r="C10" t="s">
        <v>59</v>
      </c>
      <c r="D10" s="2">
        <v>2952</v>
      </c>
      <c r="E10" t="s">
        <v>344</v>
      </c>
      <c r="F10" t="s">
        <v>353</v>
      </c>
      <c r="G10" s="2">
        <f>121975/D10/947.817*1000</f>
        <v>43.594327221862912</v>
      </c>
      <c r="H10" t="s">
        <v>349</v>
      </c>
      <c r="I10" t="s">
        <v>358</v>
      </c>
      <c r="J10" t="s">
        <v>354</v>
      </c>
    </row>
    <row r="11" spans="1:10" x14ac:dyDescent="0.35">
      <c r="A11" t="s">
        <v>574</v>
      </c>
      <c r="B11" t="s">
        <v>60</v>
      </c>
      <c r="C11" t="s">
        <v>60</v>
      </c>
      <c r="D11" s="2">
        <v>2772</v>
      </c>
      <c r="E11" t="s">
        <v>344</v>
      </c>
      <c r="F11" t="s">
        <v>353</v>
      </c>
      <c r="G11" s="2">
        <f>113784/D11/947.817*1000</f>
        <v>43.307536209647061</v>
      </c>
      <c r="H11" t="s">
        <v>349</v>
      </c>
      <c r="I11" t="s">
        <v>358</v>
      </c>
      <c r="J11" t="s">
        <v>357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1A8C-6B75-4DD7-AF33-958B13133ACC}">
  <dimension ref="A4:E152"/>
  <sheetViews>
    <sheetView zoomScale="90" zoomScaleNormal="90" workbookViewId="0">
      <selection activeCell="A7" sqref="A7:A28"/>
    </sheetView>
  </sheetViews>
  <sheetFormatPr defaultColWidth="9.1796875" defaultRowHeight="14.5" x14ac:dyDescent="0.35"/>
  <cols>
    <col min="1" max="1" width="22.1796875" style="13" bestFit="1" customWidth="1"/>
    <col min="2" max="3" width="9.1796875" style="13"/>
    <col min="4" max="4" width="67.1796875" style="13" bestFit="1" customWidth="1"/>
    <col min="5" max="5" width="25.1796875" style="13" bestFit="1" customWidth="1"/>
    <col min="6" max="16384" width="9.1796875" style="13"/>
  </cols>
  <sheetData>
    <row r="4" spans="1:5" x14ac:dyDescent="0.35">
      <c r="A4" s="15" t="s">
        <v>425</v>
      </c>
      <c r="D4" s="14" t="s">
        <v>514</v>
      </c>
      <c r="E4" s="14" t="s">
        <v>516</v>
      </c>
    </row>
    <row r="5" spans="1:5" x14ac:dyDescent="0.35">
      <c r="A5" s="16" t="s">
        <v>515</v>
      </c>
      <c r="D5" s="13" t="s">
        <v>426</v>
      </c>
      <c r="E5" s="13" t="s">
        <v>515</v>
      </c>
    </row>
    <row r="6" spans="1:5" x14ac:dyDescent="0.35">
      <c r="A6" s="16" t="s">
        <v>423</v>
      </c>
      <c r="D6" s="13" t="s">
        <v>398</v>
      </c>
      <c r="E6" s="13" t="s">
        <v>401</v>
      </c>
    </row>
    <row r="7" spans="1:5" x14ac:dyDescent="0.35">
      <c r="A7" s="16" t="s">
        <v>401</v>
      </c>
      <c r="D7" s="13" t="s">
        <v>399</v>
      </c>
      <c r="E7" s="13" t="s">
        <v>402</v>
      </c>
    </row>
    <row r="8" spans="1:5" x14ac:dyDescent="0.35">
      <c r="A8" s="16" t="s">
        <v>402</v>
      </c>
      <c r="D8" s="13" t="s">
        <v>102</v>
      </c>
      <c r="E8" s="13" t="s">
        <v>376</v>
      </c>
    </row>
    <row r="9" spans="1:5" x14ac:dyDescent="0.35">
      <c r="A9" s="16" t="s">
        <v>376</v>
      </c>
      <c r="D9" s="13" t="s">
        <v>400</v>
      </c>
      <c r="E9" s="13" t="s">
        <v>403</v>
      </c>
    </row>
    <row r="10" spans="1:5" x14ac:dyDescent="0.35">
      <c r="A10" s="16" t="s">
        <v>403</v>
      </c>
      <c r="D10" s="13" t="s">
        <v>103</v>
      </c>
      <c r="E10" s="13" t="s">
        <v>194</v>
      </c>
    </row>
    <row r="11" spans="1:5" x14ac:dyDescent="0.35">
      <c r="A11" s="16" t="s">
        <v>194</v>
      </c>
      <c r="D11" s="13" t="s">
        <v>104</v>
      </c>
      <c r="E11" s="13" t="s">
        <v>404</v>
      </c>
    </row>
    <row r="12" spans="1:5" x14ac:dyDescent="0.35">
      <c r="A12" s="16" t="s">
        <v>404</v>
      </c>
      <c r="D12" s="13" t="s">
        <v>105</v>
      </c>
      <c r="E12" s="13" t="s">
        <v>515</v>
      </c>
    </row>
    <row r="13" spans="1:5" x14ac:dyDescent="0.35">
      <c r="A13" s="16" t="s">
        <v>405</v>
      </c>
      <c r="D13" s="13" t="s">
        <v>106</v>
      </c>
      <c r="E13" s="13" t="s">
        <v>405</v>
      </c>
    </row>
    <row r="14" spans="1:5" x14ac:dyDescent="0.35">
      <c r="A14" s="16" t="s">
        <v>406</v>
      </c>
      <c r="D14" s="13" t="s">
        <v>107</v>
      </c>
      <c r="E14" s="13" t="s">
        <v>406</v>
      </c>
    </row>
    <row r="15" spans="1:5" x14ac:dyDescent="0.35">
      <c r="A15" s="16" t="s">
        <v>407</v>
      </c>
      <c r="D15" s="13" t="s">
        <v>108</v>
      </c>
      <c r="E15" s="13" t="s">
        <v>407</v>
      </c>
    </row>
    <row r="16" spans="1:5" x14ac:dyDescent="0.35">
      <c r="A16" s="16" t="s">
        <v>408</v>
      </c>
      <c r="D16" s="13" t="s">
        <v>109</v>
      </c>
      <c r="E16" s="13" t="s">
        <v>408</v>
      </c>
    </row>
    <row r="17" spans="1:5" x14ac:dyDescent="0.35">
      <c r="A17" s="16" t="s">
        <v>409</v>
      </c>
      <c r="D17" s="13" t="s">
        <v>110</v>
      </c>
      <c r="E17" s="13" t="s">
        <v>409</v>
      </c>
    </row>
    <row r="18" spans="1:5" x14ac:dyDescent="0.35">
      <c r="A18" s="16" t="s">
        <v>410</v>
      </c>
      <c r="D18" s="13" t="s">
        <v>111</v>
      </c>
      <c r="E18" s="13" t="s">
        <v>410</v>
      </c>
    </row>
    <row r="19" spans="1:5" x14ac:dyDescent="0.35">
      <c r="A19" s="16" t="s">
        <v>411</v>
      </c>
      <c r="D19" s="13" t="s">
        <v>112</v>
      </c>
      <c r="E19" s="13" t="s">
        <v>411</v>
      </c>
    </row>
    <row r="20" spans="1:5" x14ac:dyDescent="0.35">
      <c r="A20" s="16" t="s">
        <v>287</v>
      </c>
      <c r="D20" s="13" t="s">
        <v>113</v>
      </c>
      <c r="E20" s="13" t="s">
        <v>287</v>
      </c>
    </row>
    <row r="21" spans="1:5" x14ac:dyDescent="0.35">
      <c r="A21" s="16" t="s">
        <v>378</v>
      </c>
      <c r="D21" s="13" t="s">
        <v>114</v>
      </c>
      <c r="E21" s="13" t="s">
        <v>378</v>
      </c>
    </row>
    <row r="22" spans="1:5" x14ac:dyDescent="0.35">
      <c r="A22" s="16" t="s">
        <v>379</v>
      </c>
      <c r="D22" s="13" t="s">
        <v>115</v>
      </c>
      <c r="E22" s="13" t="s">
        <v>379</v>
      </c>
    </row>
    <row r="23" spans="1:5" x14ac:dyDescent="0.35">
      <c r="A23" s="16" t="s">
        <v>374</v>
      </c>
      <c r="D23" s="13" t="s">
        <v>116</v>
      </c>
      <c r="E23" s="13" t="s">
        <v>374</v>
      </c>
    </row>
    <row r="24" spans="1:5" x14ac:dyDescent="0.35">
      <c r="A24" s="16" t="s">
        <v>377</v>
      </c>
      <c r="D24" s="13" t="s">
        <v>427</v>
      </c>
      <c r="E24" s="13" t="s">
        <v>515</v>
      </c>
    </row>
    <row r="25" spans="1:5" x14ac:dyDescent="0.35">
      <c r="A25" s="16" t="s">
        <v>380</v>
      </c>
      <c r="D25" s="13" t="s">
        <v>401</v>
      </c>
      <c r="E25" s="13" t="s">
        <v>401</v>
      </c>
    </row>
    <row r="26" spans="1:5" x14ac:dyDescent="0.35">
      <c r="A26" s="16" t="s">
        <v>424</v>
      </c>
      <c r="D26" s="13" t="s">
        <v>402</v>
      </c>
      <c r="E26" s="13" t="s">
        <v>402</v>
      </c>
    </row>
    <row r="27" spans="1:5" x14ac:dyDescent="0.35">
      <c r="A27" s="16" t="s">
        <v>420</v>
      </c>
      <c r="D27" s="13" t="s">
        <v>376</v>
      </c>
      <c r="E27" s="13" t="s">
        <v>376</v>
      </c>
    </row>
    <row r="28" spans="1:5" x14ac:dyDescent="0.35">
      <c r="A28" s="16" t="s">
        <v>421</v>
      </c>
      <c r="D28" s="13" t="s">
        <v>403</v>
      </c>
      <c r="E28" s="13" t="s">
        <v>403</v>
      </c>
    </row>
    <row r="29" spans="1:5" x14ac:dyDescent="0.35">
      <c r="A29" s="16" t="s">
        <v>412</v>
      </c>
      <c r="D29" s="13" t="s">
        <v>194</v>
      </c>
      <c r="E29" s="13" t="s">
        <v>194</v>
      </c>
    </row>
    <row r="30" spans="1:5" x14ac:dyDescent="0.35">
      <c r="A30" s="16" t="s">
        <v>413</v>
      </c>
      <c r="D30" s="13" t="s">
        <v>404</v>
      </c>
      <c r="E30" s="13" t="s">
        <v>404</v>
      </c>
    </row>
    <row r="31" spans="1:5" x14ac:dyDescent="0.35">
      <c r="A31" s="16" t="s">
        <v>414</v>
      </c>
      <c r="D31" s="13" t="s">
        <v>405</v>
      </c>
      <c r="E31" s="13" t="s">
        <v>405</v>
      </c>
    </row>
    <row r="32" spans="1:5" x14ac:dyDescent="0.35">
      <c r="A32" s="16" t="s">
        <v>415</v>
      </c>
      <c r="D32" s="13" t="s">
        <v>406</v>
      </c>
      <c r="E32" s="13" t="s">
        <v>406</v>
      </c>
    </row>
    <row r="33" spans="1:5" x14ac:dyDescent="0.35">
      <c r="A33" s="16" t="s">
        <v>416</v>
      </c>
      <c r="D33" s="13" t="s">
        <v>407</v>
      </c>
      <c r="E33" s="13" t="s">
        <v>407</v>
      </c>
    </row>
    <row r="34" spans="1:5" x14ac:dyDescent="0.35">
      <c r="A34" s="16" t="s">
        <v>417</v>
      </c>
      <c r="D34" s="13" t="s">
        <v>408</v>
      </c>
      <c r="E34" s="13" t="s">
        <v>408</v>
      </c>
    </row>
    <row r="35" spans="1:5" x14ac:dyDescent="0.35">
      <c r="A35" s="16" t="s">
        <v>418</v>
      </c>
      <c r="D35" s="13" t="s">
        <v>409</v>
      </c>
      <c r="E35" s="13" t="s">
        <v>409</v>
      </c>
    </row>
    <row r="36" spans="1:5" x14ac:dyDescent="0.35">
      <c r="A36" s="16" t="s">
        <v>419</v>
      </c>
      <c r="D36" s="13" t="s">
        <v>410</v>
      </c>
      <c r="E36" s="13" t="s">
        <v>410</v>
      </c>
    </row>
    <row r="37" spans="1:5" x14ac:dyDescent="0.35">
      <c r="A37" s="16"/>
      <c r="D37" s="13" t="s">
        <v>411</v>
      </c>
      <c r="E37" s="13" t="s">
        <v>411</v>
      </c>
    </row>
    <row r="38" spans="1:5" x14ac:dyDescent="0.35">
      <c r="A38" s="16"/>
      <c r="D38" s="13" t="s">
        <v>287</v>
      </c>
      <c r="E38" s="13" t="s">
        <v>287</v>
      </c>
    </row>
    <row r="39" spans="1:5" x14ac:dyDescent="0.35">
      <c r="A39" s="16"/>
      <c r="D39" s="13" t="s">
        <v>378</v>
      </c>
      <c r="E39" s="13" t="s">
        <v>378</v>
      </c>
    </row>
    <row r="40" spans="1:5" x14ac:dyDescent="0.35">
      <c r="A40" s="17"/>
      <c r="D40" s="13" t="s">
        <v>379</v>
      </c>
      <c r="E40" s="13" t="s">
        <v>379</v>
      </c>
    </row>
    <row r="41" spans="1:5" x14ac:dyDescent="0.35">
      <c r="D41" s="13" t="s">
        <v>374</v>
      </c>
      <c r="E41" s="13" t="s">
        <v>374</v>
      </c>
    </row>
    <row r="42" spans="1:5" x14ac:dyDescent="0.35">
      <c r="D42" s="13" t="s">
        <v>428</v>
      </c>
      <c r="E42" s="13" t="s">
        <v>412</v>
      </c>
    </row>
    <row r="43" spans="1:5" x14ac:dyDescent="0.35">
      <c r="D43" s="13" t="s">
        <v>429</v>
      </c>
      <c r="E43" s="13" t="s">
        <v>413</v>
      </c>
    </row>
    <row r="44" spans="1:5" x14ac:dyDescent="0.35">
      <c r="D44" s="13" t="s">
        <v>430</v>
      </c>
      <c r="E44" s="13" t="s">
        <v>414</v>
      </c>
    </row>
    <row r="45" spans="1:5" x14ac:dyDescent="0.35">
      <c r="D45" s="13" t="s">
        <v>431</v>
      </c>
      <c r="E45" s="13" t="s">
        <v>415</v>
      </c>
    </row>
    <row r="46" spans="1:5" x14ac:dyDescent="0.35">
      <c r="D46" s="13" t="s">
        <v>432</v>
      </c>
      <c r="E46" s="13" t="s">
        <v>416</v>
      </c>
    </row>
    <row r="47" spans="1:5" x14ac:dyDescent="0.35">
      <c r="D47" s="13" t="s">
        <v>433</v>
      </c>
      <c r="E47" s="13" t="s">
        <v>417</v>
      </c>
    </row>
    <row r="48" spans="1:5" x14ac:dyDescent="0.35">
      <c r="D48" s="13" t="s">
        <v>434</v>
      </c>
      <c r="E48" s="13" t="s">
        <v>418</v>
      </c>
    </row>
    <row r="49" spans="4:5" x14ac:dyDescent="0.35">
      <c r="D49" s="13" t="s">
        <v>435</v>
      </c>
      <c r="E49" s="13" t="s">
        <v>419</v>
      </c>
    </row>
    <row r="50" spans="4:5" x14ac:dyDescent="0.35">
      <c r="D50" s="13" t="s">
        <v>142</v>
      </c>
      <c r="E50" s="13" t="s">
        <v>515</v>
      </c>
    </row>
    <row r="51" spans="4:5" x14ac:dyDescent="0.35">
      <c r="D51" s="13" t="s">
        <v>422</v>
      </c>
      <c r="E51" s="13" t="s">
        <v>377</v>
      </c>
    </row>
    <row r="52" spans="4:5" x14ac:dyDescent="0.35">
      <c r="D52" s="13" t="s">
        <v>436</v>
      </c>
      <c r="E52" s="13" t="s">
        <v>380</v>
      </c>
    </row>
    <row r="53" spans="4:5" x14ac:dyDescent="0.35">
      <c r="D53" s="13" t="s">
        <v>437</v>
      </c>
      <c r="E53" s="13" t="s">
        <v>401</v>
      </c>
    </row>
    <row r="54" spans="4:5" x14ac:dyDescent="0.35">
      <c r="D54" s="13" t="s">
        <v>438</v>
      </c>
      <c r="E54" s="13" t="s">
        <v>402</v>
      </c>
    </row>
    <row r="55" spans="4:5" x14ac:dyDescent="0.35">
      <c r="D55" s="13" t="s">
        <v>439</v>
      </c>
      <c r="E55" s="13" t="s">
        <v>376</v>
      </c>
    </row>
    <row r="56" spans="4:5" x14ac:dyDescent="0.35">
      <c r="D56" s="13" t="s">
        <v>440</v>
      </c>
      <c r="E56" s="13" t="s">
        <v>403</v>
      </c>
    </row>
    <row r="57" spans="4:5" x14ac:dyDescent="0.35">
      <c r="D57" s="13" t="s">
        <v>441</v>
      </c>
      <c r="E57" s="13" t="s">
        <v>194</v>
      </c>
    </row>
    <row r="58" spans="4:5" x14ac:dyDescent="0.35">
      <c r="D58" s="13" t="s">
        <v>442</v>
      </c>
      <c r="E58" s="13" t="s">
        <v>515</v>
      </c>
    </row>
    <row r="59" spans="4:5" x14ac:dyDescent="0.35">
      <c r="D59" s="13" t="s">
        <v>443</v>
      </c>
      <c r="E59" s="13" t="s">
        <v>405</v>
      </c>
    </row>
    <row r="60" spans="4:5" x14ac:dyDescent="0.35">
      <c r="D60" s="13" t="s">
        <v>444</v>
      </c>
      <c r="E60" s="13" t="s">
        <v>405</v>
      </c>
    </row>
    <row r="61" spans="4:5" x14ac:dyDescent="0.35">
      <c r="D61" s="13" t="s">
        <v>445</v>
      </c>
      <c r="E61" s="13" t="s">
        <v>380</v>
      </c>
    </row>
    <row r="62" spans="4:5" x14ac:dyDescent="0.35">
      <c r="D62" s="13" t="s">
        <v>446</v>
      </c>
      <c r="E62" s="13" t="s">
        <v>515</v>
      </c>
    </row>
    <row r="63" spans="4:5" x14ac:dyDescent="0.35">
      <c r="D63" s="13" t="s">
        <v>447</v>
      </c>
      <c r="E63" s="13" t="s">
        <v>515</v>
      </c>
    </row>
    <row r="64" spans="4:5" x14ac:dyDescent="0.35">
      <c r="D64" s="13" t="s">
        <v>448</v>
      </c>
      <c r="E64" s="13" t="s">
        <v>404</v>
      </c>
    </row>
    <row r="65" spans="4:5" x14ac:dyDescent="0.35">
      <c r="D65" s="13" t="s">
        <v>449</v>
      </c>
      <c r="E65" s="13" t="s">
        <v>515</v>
      </c>
    </row>
    <row r="66" spans="4:5" x14ac:dyDescent="0.35">
      <c r="D66" s="13" t="s">
        <v>450</v>
      </c>
      <c r="E66" s="13" t="s">
        <v>404</v>
      </c>
    </row>
    <row r="67" spans="4:5" x14ac:dyDescent="0.35">
      <c r="D67" s="13" t="s">
        <v>451</v>
      </c>
      <c r="E67" s="13" t="s">
        <v>515</v>
      </c>
    </row>
    <row r="68" spans="4:5" x14ac:dyDescent="0.35">
      <c r="D68" s="13" t="s">
        <v>452</v>
      </c>
      <c r="E68" s="13" t="s">
        <v>515</v>
      </c>
    </row>
    <row r="69" spans="4:5" x14ac:dyDescent="0.35">
      <c r="D69" s="13" t="s">
        <v>453</v>
      </c>
      <c r="E69" s="13" t="s">
        <v>515</v>
      </c>
    </row>
    <row r="70" spans="4:5" x14ac:dyDescent="0.35">
      <c r="D70" s="13" t="s">
        <v>454</v>
      </c>
      <c r="E70" s="13" t="s">
        <v>404</v>
      </c>
    </row>
    <row r="71" spans="4:5" x14ac:dyDescent="0.35">
      <c r="D71" s="13" t="s">
        <v>420</v>
      </c>
      <c r="E71" s="13" t="s">
        <v>420</v>
      </c>
    </row>
    <row r="72" spans="4:5" x14ac:dyDescent="0.35">
      <c r="D72" s="13" t="s">
        <v>455</v>
      </c>
      <c r="E72" s="13" t="s">
        <v>404</v>
      </c>
    </row>
    <row r="73" spans="4:5" x14ac:dyDescent="0.35">
      <c r="D73" s="13" t="s">
        <v>456</v>
      </c>
      <c r="E73" s="13" t="s">
        <v>515</v>
      </c>
    </row>
    <row r="74" spans="4:5" x14ac:dyDescent="0.35">
      <c r="D74" s="13" t="s">
        <v>457</v>
      </c>
      <c r="E74" s="13" t="s">
        <v>515</v>
      </c>
    </row>
    <row r="75" spans="4:5" x14ac:dyDescent="0.35">
      <c r="D75" s="13" t="s">
        <v>458</v>
      </c>
      <c r="E75" s="13" t="s">
        <v>405</v>
      </c>
    </row>
    <row r="76" spans="4:5" x14ac:dyDescent="0.35">
      <c r="D76" s="13" t="s">
        <v>459</v>
      </c>
      <c r="E76" s="13" t="s">
        <v>406</v>
      </c>
    </row>
    <row r="77" spans="4:5" x14ac:dyDescent="0.35">
      <c r="D77" s="13" t="s">
        <v>460</v>
      </c>
      <c r="E77" s="13" t="s">
        <v>407</v>
      </c>
    </row>
    <row r="78" spans="4:5" x14ac:dyDescent="0.35">
      <c r="D78" s="13" t="s">
        <v>461</v>
      </c>
      <c r="E78" s="13" t="s">
        <v>408</v>
      </c>
    </row>
    <row r="79" spans="4:5" x14ac:dyDescent="0.35">
      <c r="D79" s="13" t="s">
        <v>462</v>
      </c>
      <c r="E79" s="13" t="s">
        <v>409</v>
      </c>
    </row>
    <row r="80" spans="4:5" x14ac:dyDescent="0.35">
      <c r="D80" s="13" t="s">
        <v>463</v>
      </c>
      <c r="E80" s="13" t="s">
        <v>410</v>
      </c>
    </row>
    <row r="81" spans="4:5" x14ac:dyDescent="0.35">
      <c r="D81" s="13" t="s">
        <v>464</v>
      </c>
      <c r="E81" s="13" t="s">
        <v>411</v>
      </c>
    </row>
    <row r="82" spans="4:5" x14ac:dyDescent="0.35">
      <c r="D82" s="13" t="s">
        <v>465</v>
      </c>
      <c r="E82" s="13" t="s">
        <v>287</v>
      </c>
    </row>
    <row r="83" spans="4:5" x14ac:dyDescent="0.35">
      <c r="D83" s="13" t="s">
        <v>466</v>
      </c>
      <c r="E83" s="13" t="s">
        <v>378</v>
      </c>
    </row>
    <row r="84" spans="4:5" x14ac:dyDescent="0.35">
      <c r="D84" s="13" t="s">
        <v>467</v>
      </c>
      <c r="E84" s="13" t="s">
        <v>379</v>
      </c>
    </row>
    <row r="85" spans="4:5" x14ac:dyDescent="0.35">
      <c r="D85" s="13" t="s">
        <v>468</v>
      </c>
      <c r="E85" s="13" t="s">
        <v>374</v>
      </c>
    </row>
    <row r="86" spans="4:5" x14ac:dyDescent="0.35">
      <c r="D86" s="13" t="s">
        <v>469</v>
      </c>
    </row>
    <row r="87" spans="4:5" x14ac:dyDescent="0.35">
      <c r="D87" s="13" t="s">
        <v>470</v>
      </c>
    </row>
    <row r="88" spans="4:5" x14ac:dyDescent="0.35">
      <c r="D88" s="13" t="s">
        <v>424</v>
      </c>
    </row>
    <row r="89" spans="4:5" x14ac:dyDescent="0.35">
      <c r="D89" s="13" t="s">
        <v>423</v>
      </c>
    </row>
    <row r="90" spans="4:5" x14ac:dyDescent="0.35">
      <c r="D90" s="13" t="s">
        <v>377</v>
      </c>
    </row>
    <row r="91" spans="4:5" x14ac:dyDescent="0.35">
      <c r="D91" s="13" t="s">
        <v>380</v>
      </c>
    </row>
    <row r="92" spans="4:5" x14ac:dyDescent="0.35">
      <c r="D92" s="13" t="s">
        <v>471</v>
      </c>
    </row>
    <row r="93" spans="4:5" x14ac:dyDescent="0.35">
      <c r="D93" s="13" t="s">
        <v>472</v>
      </c>
    </row>
    <row r="94" spans="4:5" x14ac:dyDescent="0.35">
      <c r="D94" s="13" t="s">
        <v>473</v>
      </c>
      <c r="E94" s="13" t="s">
        <v>404</v>
      </c>
    </row>
    <row r="95" spans="4:5" x14ac:dyDescent="0.35">
      <c r="D95" s="13" t="s">
        <v>474</v>
      </c>
    </row>
    <row r="96" spans="4:5" x14ac:dyDescent="0.35">
      <c r="D96" s="13" t="s">
        <v>475</v>
      </c>
    </row>
    <row r="97" spans="4:5" x14ac:dyDescent="0.35">
      <c r="D97" s="13" t="s">
        <v>476</v>
      </c>
    </row>
    <row r="98" spans="4:5" x14ac:dyDescent="0.35">
      <c r="D98" s="13" t="s">
        <v>477</v>
      </c>
    </row>
    <row r="99" spans="4:5" x14ac:dyDescent="0.35">
      <c r="D99" s="13" t="s">
        <v>478</v>
      </c>
    </row>
    <row r="100" spans="4:5" x14ac:dyDescent="0.35">
      <c r="D100" s="13" t="s">
        <v>479</v>
      </c>
    </row>
    <row r="101" spans="4:5" x14ac:dyDescent="0.35">
      <c r="D101" s="13" t="s">
        <v>480</v>
      </c>
      <c r="E101" s="13" t="s">
        <v>404</v>
      </c>
    </row>
    <row r="102" spans="4:5" x14ac:dyDescent="0.35">
      <c r="D102" s="13" t="s">
        <v>481</v>
      </c>
    </row>
    <row r="103" spans="4:5" x14ac:dyDescent="0.35">
      <c r="D103" s="13" t="s">
        <v>482</v>
      </c>
      <c r="E103" s="13" t="s">
        <v>405</v>
      </c>
    </row>
    <row r="104" spans="4:5" x14ac:dyDescent="0.35">
      <c r="D104" s="13" t="s">
        <v>483</v>
      </c>
      <c r="E104" s="13" t="s">
        <v>406</v>
      </c>
    </row>
    <row r="105" spans="4:5" x14ac:dyDescent="0.35">
      <c r="D105" s="13" t="s">
        <v>484</v>
      </c>
      <c r="E105" s="13" t="s">
        <v>407</v>
      </c>
    </row>
    <row r="106" spans="4:5" x14ac:dyDescent="0.35">
      <c r="D106" s="13" t="s">
        <v>485</v>
      </c>
      <c r="E106" s="13" t="s">
        <v>408</v>
      </c>
    </row>
    <row r="107" spans="4:5" x14ac:dyDescent="0.35">
      <c r="D107" s="13" t="s">
        <v>486</v>
      </c>
      <c r="E107" s="13" t="s">
        <v>409</v>
      </c>
    </row>
    <row r="108" spans="4:5" x14ac:dyDescent="0.35">
      <c r="D108" s="13" t="s">
        <v>487</v>
      </c>
      <c r="E108" s="13" t="s">
        <v>410</v>
      </c>
    </row>
    <row r="109" spans="4:5" x14ac:dyDescent="0.35">
      <c r="D109" s="13" t="s">
        <v>488</v>
      </c>
      <c r="E109" s="13" t="s">
        <v>411</v>
      </c>
    </row>
    <row r="110" spans="4:5" x14ac:dyDescent="0.35">
      <c r="D110" s="13" t="s">
        <v>489</v>
      </c>
      <c r="E110" s="13" t="s">
        <v>287</v>
      </c>
    </row>
    <row r="111" spans="4:5" x14ac:dyDescent="0.35">
      <c r="D111" s="13" t="s">
        <v>490</v>
      </c>
      <c r="E111" s="13" t="s">
        <v>378</v>
      </c>
    </row>
    <row r="112" spans="4:5" x14ac:dyDescent="0.35">
      <c r="D112" s="13" t="s">
        <v>491</v>
      </c>
      <c r="E112" s="13" t="s">
        <v>379</v>
      </c>
    </row>
    <row r="113" spans="4:5" x14ac:dyDescent="0.35">
      <c r="D113" s="13" t="s">
        <v>492</v>
      </c>
      <c r="E113" s="13" t="s">
        <v>374</v>
      </c>
    </row>
    <row r="114" spans="4:5" x14ac:dyDescent="0.35">
      <c r="D114" s="13" t="s">
        <v>493</v>
      </c>
    </row>
    <row r="115" spans="4:5" x14ac:dyDescent="0.35">
      <c r="D115" s="13" t="s">
        <v>494</v>
      </c>
    </row>
    <row r="116" spans="4:5" x14ac:dyDescent="0.35">
      <c r="D116" s="13" t="s">
        <v>495</v>
      </c>
      <c r="E116" s="13" t="s">
        <v>404</v>
      </c>
    </row>
    <row r="117" spans="4:5" x14ac:dyDescent="0.35">
      <c r="D117" s="13" t="s">
        <v>496</v>
      </c>
    </row>
    <row r="118" spans="4:5" x14ac:dyDescent="0.35">
      <c r="D118" s="13" t="s">
        <v>497</v>
      </c>
    </row>
    <row r="119" spans="4:5" x14ac:dyDescent="0.35">
      <c r="D119" s="13" t="s">
        <v>498</v>
      </c>
    </row>
    <row r="120" spans="4:5" x14ac:dyDescent="0.35">
      <c r="D120" s="13" t="s">
        <v>421</v>
      </c>
    </row>
    <row r="121" spans="4:5" x14ac:dyDescent="0.35">
      <c r="D121" s="13" t="s">
        <v>499</v>
      </c>
      <c r="E121" s="13" t="s">
        <v>404</v>
      </c>
    </row>
    <row r="122" spans="4:5" x14ac:dyDescent="0.35">
      <c r="D122" s="13" t="s">
        <v>500</v>
      </c>
    </row>
    <row r="123" spans="4:5" x14ac:dyDescent="0.35">
      <c r="D123" s="13" t="s">
        <v>501</v>
      </c>
    </row>
    <row r="124" spans="4:5" x14ac:dyDescent="0.35">
      <c r="D124" s="13" t="s">
        <v>502</v>
      </c>
    </row>
    <row r="125" spans="4:5" x14ac:dyDescent="0.35">
      <c r="D125" s="13" t="s">
        <v>503</v>
      </c>
    </row>
    <row r="126" spans="4:5" x14ac:dyDescent="0.35">
      <c r="D126" s="13" t="s">
        <v>504</v>
      </c>
    </row>
    <row r="127" spans="4:5" x14ac:dyDescent="0.35">
      <c r="D127" s="13" t="s">
        <v>505</v>
      </c>
    </row>
    <row r="128" spans="4:5" x14ac:dyDescent="0.35">
      <c r="D128" s="13" t="s">
        <v>506</v>
      </c>
    </row>
    <row r="129" spans="4:5" x14ac:dyDescent="0.35">
      <c r="D129" s="13" t="s">
        <v>507</v>
      </c>
      <c r="E129" s="13" t="s">
        <v>404</v>
      </c>
    </row>
    <row r="130" spans="4:5" x14ac:dyDescent="0.35">
      <c r="D130" s="13" t="s">
        <v>508</v>
      </c>
    </row>
    <row r="131" spans="4:5" x14ac:dyDescent="0.35">
      <c r="D131" s="13" t="s">
        <v>509</v>
      </c>
    </row>
    <row r="132" spans="4:5" x14ac:dyDescent="0.35">
      <c r="D132" s="13" t="s">
        <v>375</v>
      </c>
    </row>
    <row r="133" spans="4:5" x14ac:dyDescent="0.35">
      <c r="D133" s="13" t="s">
        <v>381</v>
      </c>
      <c r="E133" s="13" t="s">
        <v>405</v>
      </c>
    </row>
    <row r="134" spans="4:5" x14ac:dyDescent="0.35">
      <c r="D134" s="13" t="s">
        <v>382</v>
      </c>
      <c r="E134" s="13" t="s">
        <v>406</v>
      </c>
    </row>
    <row r="135" spans="4:5" x14ac:dyDescent="0.35">
      <c r="D135" s="13" t="s">
        <v>383</v>
      </c>
      <c r="E135" s="13" t="s">
        <v>407</v>
      </c>
    </row>
    <row r="136" spans="4:5" x14ac:dyDescent="0.35">
      <c r="D136" s="13" t="s">
        <v>384</v>
      </c>
      <c r="E136" s="13" t="s">
        <v>408</v>
      </c>
    </row>
    <row r="137" spans="4:5" x14ac:dyDescent="0.35">
      <c r="D137" s="13" t="s">
        <v>385</v>
      </c>
      <c r="E137" s="13" t="s">
        <v>409</v>
      </c>
    </row>
    <row r="138" spans="4:5" x14ac:dyDescent="0.35">
      <c r="D138" s="13" t="s">
        <v>386</v>
      </c>
      <c r="E138" s="13" t="s">
        <v>410</v>
      </c>
    </row>
    <row r="139" spans="4:5" x14ac:dyDescent="0.35">
      <c r="D139" s="13" t="s">
        <v>387</v>
      </c>
      <c r="E139" s="13" t="s">
        <v>411</v>
      </c>
    </row>
    <row r="140" spans="4:5" x14ac:dyDescent="0.35">
      <c r="D140" s="13" t="s">
        <v>388</v>
      </c>
      <c r="E140" s="13" t="s">
        <v>287</v>
      </c>
    </row>
    <row r="141" spans="4:5" x14ac:dyDescent="0.35">
      <c r="D141" s="13" t="s">
        <v>389</v>
      </c>
    </row>
    <row r="142" spans="4:5" x14ac:dyDescent="0.35">
      <c r="D142" s="13" t="s">
        <v>390</v>
      </c>
    </row>
    <row r="143" spans="4:5" x14ac:dyDescent="0.35">
      <c r="D143" s="13" t="s">
        <v>391</v>
      </c>
    </row>
    <row r="144" spans="4:5" x14ac:dyDescent="0.35">
      <c r="D144" s="13" t="s">
        <v>392</v>
      </c>
    </row>
    <row r="145" spans="4:4" x14ac:dyDescent="0.35">
      <c r="D145" s="13" t="s">
        <v>393</v>
      </c>
    </row>
    <row r="146" spans="4:4" x14ac:dyDescent="0.35">
      <c r="D146" s="13" t="s">
        <v>394</v>
      </c>
    </row>
    <row r="147" spans="4:4" x14ac:dyDescent="0.35">
      <c r="D147" s="13" t="s">
        <v>395</v>
      </c>
    </row>
    <row r="148" spans="4:4" x14ac:dyDescent="0.35">
      <c r="D148" s="13" t="s">
        <v>396</v>
      </c>
    </row>
    <row r="149" spans="4:4" x14ac:dyDescent="0.35">
      <c r="D149" s="13" t="s">
        <v>510</v>
      </c>
    </row>
    <row r="150" spans="4:4" x14ac:dyDescent="0.35">
      <c r="D150" s="13" t="s">
        <v>511</v>
      </c>
    </row>
    <row r="151" spans="4:4" x14ac:dyDescent="0.35">
      <c r="D151" s="13" t="s">
        <v>512</v>
      </c>
    </row>
    <row r="152" spans="4:4" x14ac:dyDescent="0.35">
      <c r="D152" s="13" t="s">
        <v>513</v>
      </c>
    </row>
  </sheetData>
  <dataValidations count="1">
    <dataValidation type="list" allowBlank="1" showInputMessage="1" showErrorMessage="1" sqref="E5:E152" xr:uid="{FC8F882A-8E76-4CF4-B6A9-8B3C285533C4}">
      <formula1>$A$5:$A$40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1DAA-7B90-4D4E-A275-3DF2706C5C19}">
  <sheetPr filterMode="1"/>
  <dimension ref="A1:B102"/>
  <sheetViews>
    <sheetView topLeftCell="A32" zoomScale="85" zoomScaleNormal="85" workbookViewId="0">
      <selection activeCell="B2" sqref="A1:B102"/>
    </sheetView>
  </sheetViews>
  <sheetFormatPr defaultRowHeight="14.5" x14ac:dyDescent="0.35"/>
  <cols>
    <col min="1" max="1" width="15.453125" bestFit="1" customWidth="1"/>
    <col min="2" max="2" width="67.1796875" bestFit="1" customWidth="1"/>
  </cols>
  <sheetData>
    <row r="1" spans="1:2" x14ac:dyDescent="0.35">
      <c r="A1" t="s">
        <v>536</v>
      </c>
      <c r="B1" t="s">
        <v>535</v>
      </c>
    </row>
    <row r="2" spans="1:2" x14ac:dyDescent="0.35">
      <c r="B2" t="s">
        <v>426</v>
      </c>
    </row>
    <row r="3" spans="1:2" x14ac:dyDescent="0.35">
      <c r="B3" t="s">
        <v>401</v>
      </c>
    </row>
    <row r="4" spans="1:2" x14ac:dyDescent="0.35">
      <c r="B4" t="s">
        <v>402</v>
      </c>
    </row>
    <row r="5" spans="1:2" x14ac:dyDescent="0.35">
      <c r="B5" t="s">
        <v>376</v>
      </c>
    </row>
    <row r="6" spans="1:2" x14ac:dyDescent="0.35">
      <c r="B6" t="s">
        <v>403</v>
      </c>
    </row>
    <row r="7" spans="1:2" x14ac:dyDescent="0.35">
      <c r="B7" t="s">
        <v>194</v>
      </c>
    </row>
    <row r="8" spans="1:2" hidden="1" x14ac:dyDescent="0.35">
      <c r="A8" t="s">
        <v>534</v>
      </c>
      <c r="B8" t="s">
        <v>104</v>
      </c>
    </row>
    <row r="9" spans="1:2" hidden="1" x14ac:dyDescent="0.35">
      <c r="A9" t="s">
        <v>534</v>
      </c>
      <c r="B9" t="s">
        <v>105</v>
      </c>
    </row>
    <row r="10" spans="1:2" x14ac:dyDescent="0.35">
      <c r="B10" t="s">
        <v>405</v>
      </c>
    </row>
    <row r="11" spans="1:2" x14ac:dyDescent="0.35">
      <c r="B11" t="s">
        <v>406</v>
      </c>
    </row>
    <row r="12" spans="1:2" x14ac:dyDescent="0.35">
      <c r="B12" t="s">
        <v>407</v>
      </c>
    </row>
    <row r="13" spans="1:2" x14ac:dyDescent="0.35">
      <c r="B13" t="s">
        <v>408</v>
      </c>
    </row>
    <row r="14" spans="1:2" x14ac:dyDescent="0.35">
      <c r="B14" t="s">
        <v>409</v>
      </c>
    </row>
    <row r="15" spans="1:2" x14ac:dyDescent="0.35">
      <c r="B15" t="s">
        <v>410</v>
      </c>
    </row>
    <row r="16" spans="1:2" x14ac:dyDescent="0.35">
      <c r="B16" t="s">
        <v>411</v>
      </c>
    </row>
    <row r="17" spans="1:2" x14ac:dyDescent="0.35">
      <c r="B17" t="s">
        <v>287</v>
      </c>
    </row>
    <row r="18" spans="1:2" x14ac:dyDescent="0.35">
      <c r="B18" t="s">
        <v>378</v>
      </c>
    </row>
    <row r="19" spans="1:2" x14ac:dyDescent="0.35">
      <c r="B19" t="s">
        <v>379</v>
      </c>
    </row>
    <row r="20" spans="1:2" x14ac:dyDescent="0.35">
      <c r="B20" t="s">
        <v>374</v>
      </c>
    </row>
    <row r="21" spans="1:2" hidden="1" x14ac:dyDescent="0.35">
      <c r="A21" t="s">
        <v>534</v>
      </c>
      <c r="B21" t="s">
        <v>427</v>
      </c>
    </row>
    <row r="22" spans="1:2" hidden="1" x14ac:dyDescent="0.35">
      <c r="A22" t="s">
        <v>534</v>
      </c>
      <c r="B22" t="s">
        <v>404</v>
      </c>
    </row>
    <row r="23" spans="1:2" x14ac:dyDescent="0.35">
      <c r="B23" t="s">
        <v>428</v>
      </c>
    </row>
    <row r="24" spans="1:2" x14ac:dyDescent="0.35">
      <c r="B24" t="s">
        <v>429</v>
      </c>
    </row>
    <row r="25" spans="1:2" x14ac:dyDescent="0.35">
      <c r="B25" t="s">
        <v>430</v>
      </c>
    </row>
    <row r="26" spans="1:2" x14ac:dyDescent="0.35">
      <c r="B26" t="s">
        <v>431</v>
      </c>
    </row>
    <row r="27" spans="1:2" x14ac:dyDescent="0.35">
      <c r="B27" t="s">
        <v>432</v>
      </c>
    </row>
    <row r="28" spans="1:2" x14ac:dyDescent="0.35">
      <c r="B28" t="s">
        <v>433</v>
      </c>
    </row>
    <row r="29" spans="1:2" x14ac:dyDescent="0.35">
      <c r="B29" t="s">
        <v>434</v>
      </c>
    </row>
    <row r="30" spans="1:2" x14ac:dyDescent="0.35">
      <c r="B30" t="s">
        <v>435</v>
      </c>
    </row>
    <row r="31" spans="1:2" hidden="1" x14ac:dyDescent="0.35">
      <c r="A31" t="s">
        <v>534</v>
      </c>
      <c r="B31" t="s">
        <v>142</v>
      </c>
    </row>
    <row r="32" spans="1:2" x14ac:dyDescent="0.35">
      <c r="B32" t="s">
        <v>517</v>
      </c>
    </row>
    <row r="33" spans="1:2" x14ac:dyDescent="0.35">
      <c r="B33" t="s">
        <v>518</v>
      </c>
    </row>
    <row r="34" spans="1:2" x14ac:dyDescent="0.35">
      <c r="B34" t="s">
        <v>519</v>
      </c>
    </row>
    <row r="35" spans="1:2" x14ac:dyDescent="0.35">
      <c r="B35" t="s">
        <v>377</v>
      </c>
    </row>
    <row r="36" spans="1:2" x14ac:dyDescent="0.35">
      <c r="B36" t="s">
        <v>520</v>
      </c>
    </row>
    <row r="37" spans="1:2" hidden="1" x14ac:dyDescent="0.35">
      <c r="A37" t="s">
        <v>534</v>
      </c>
      <c r="B37" t="s">
        <v>146</v>
      </c>
    </row>
    <row r="38" spans="1:2" hidden="1" x14ac:dyDescent="0.35">
      <c r="A38" t="s">
        <v>534</v>
      </c>
      <c r="B38" t="s">
        <v>442</v>
      </c>
    </row>
    <row r="39" spans="1:2" x14ac:dyDescent="0.35">
      <c r="B39" t="s">
        <v>521</v>
      </c>
    </row>
    <row r="40" spans="1:2" x14ac:dyDescent="0.35">
      <c r="B40" t="s">
        <v>522</v>
      </c>
    </row>
    <row r="41" spans="1:2" x14ac:dyDescent="0.35">
      <c r="B41" t="s">
        <v>380</v>
      </c>
    </row>
    <row r="42" spans="1:2" hidden="1" x14ac:dyDescent="0.35">
      <c r="A42" t="s">
        <v>534</v>
      </c>
      <c r="B42" t="s">
        <v>446</v>
      </c>
    </row>
    <row r="43" spans="1:2" hidden="1" x14ac:dyDescent="0.35">
      <c r="A43" t="s">
        <v>534</v>
      </c>
      <c r="B43" t="s">
        <v>447</v>
      </c>
    </row>
    <row r="44" spans="1:2" hidden="1" x14ac:dyDescent="0.35">
      <c r="A44" t="s">
        <v>534</v>
      </c>
      <c r="B44" t="s">
        <v>448</v>
      </c>
    </row>
    <row r="45" spans="1:2" hidden="1" x14ac:dyDescent="0.35">
      <c r="A45" t="s">
        <v>534</v>
      </c>
      <c r="B45" t="s">
        <v>449</v>
      </c>
    </row>
    <row r="46" spans="1:2" hidden="1" x14ac:dyDescent="0.35">
      <c r="A46" t="s">
        <v>534</v>
      </c>
      <c r="B46" t="s">
        <v>450</v>
      </c>
    </row>
    <row r="47" spans="1:2" hidden="1" x14ac:dyDescent="0.35">
      <c r="A47" t="s">
        <v>534</v>
      </c>
      <c r="B47" t="s">
        <v>451</v>
      </c>
    </row>
    <row r="48" spans="1:2" hidden="1" x14ac:dyDescent="0.35">
      <c r="A48" t="s">
        <v>534</v>
      </c>
      <c r="B48" t="s">
        <v>452</v>
      </c>
    </row>
    <row r="49" spans="1:2" hidden="1" x14ac:dyDescent="0.35">
      <c r="A49" t="s">
        <v>534</v>
      </c>
      <c r="B49" t="s">
        <v>453</v>
      </c>
    </row>
    <row r="50" spans="1:2" hidden="1" x14ac:dyDescent="0.35">
      <c r="A50" t="s">
        <v>534</v>
      </c>
      <c r="B50" t="s">
        <v>454</v>
      </c>
    </row>
    <row r="51" spans="1:2" x14ac:dyDescent="0.35">
      <c r="B51" t="s">
        <v>420</v>
      </c>
    </row>
    <row r="52" spans="1:2" hidden="1" x14ac:dyDescent="0.35">
      <c r="A52" t="s">
        <v>534</v>
      </c>
      <c r="B52" t="s">
        <v>455</v>
      </c>
    </row>
    <row r="53" spans="1:2" hidden="1" x14ac:dyDescent="0.35">
      <c r="A53" t="s">
        <v>534</v>
      </c>
      <c r="B53" t="s">
        <v>456</v>
      </c>
    </row>
    <row r="54" spans="1:2" hidden="1" x14ac:dyDescent="0.35">
      <c r="A54" t="s">
        <v>534</v>
      </c>
      <c r="B54" t="s">
        <v>457</v>
      </c>
    </row>
    <row r="55" spans="1:2" x14ac:dyDescent="0.35">
      <c r="B55" t="s">
        <v>424</v>
      </c>
    </row>
    <row r="56" spans="1:2" x14ac:dyDescent="0.35">
      <c r="B56" t="s">
        <v>423</v>
      </c>
    </row>
    <row r="57" spans="1:2" hidden="1" x14ac:dyDescent="0.35">
      <c r="A57" t="s">
        <v>534</v>
      </c>
      <c r="B57" t="s">
        <v>471</v>
      </c>
    </row>
    <row r="58" spans="1:2" hidden="1" x14ac:dyDescent="0.35">
      <c r="A58" t="s">
        <v>534</v>
      </c>
      <c r="B58" t="s">
        <v>472</v>
      </c>
    </row>
    <row r="59" spans="1:2" hidden="1" x14ac:dyDescent="0.35">
      <c r="A59" t="s">
        <v>534</v>
      </c>
      <c r="B59" t="s">
        <v>473</v>
      </c>
    </row>
    <row r="60" spans="1:2" hidden="1" x14ac:dyDescent="0.35">
      <c r="A60" t="s">
        <v>534</v>
      </c>
      <c r="B60" t="s">
        <v>474</v>
      </c>
    </row>
    <row r="61" spans="1:2" x14ac:dyDescent="0.35">
      <c r="B61" t="s">
        <v>523</v>
      </c>
    </row>
    <row r="62" spans="1:2" hidden="1" x14ac:dyDescent="0.35">
      <c r="A62" t="s">
        <v>534</v>
      </c>
      <c r="B62" t="s">
        <v>480</v>
      </c>
    </row>
    <row r="63" spans="1:2" hidden="1" x14ac:dyDescent="0.35">
      <c r="A63" t="s">
        <v>534</v>
      </c>
      <c r="B63" t="s">
        <v>481</v>
      </c>
    </row>
    <row r="64" spans="1:2" hidden="1" x14ac:dyDescent="0.35">
      <c r="A64" t="s">
        <v>534</v>
      </c>
      <c r="B64" t="s">
        <v>493</v>
      </c>
    </row>
    <row r="65" spans="1:2" hidden="1" x14ac:dyDescent="0.35">
      <c r="A65" t="s">
        <v>534</v>
      </c>
      <c r="B65" t="s">
        <v>494</v>
      </c>
    </row>
    <row r="66" spans="1:2" hidden="1" x14ac:dyDescent="0.35">
      <c r="A66" t="s">
        <v>534</v>
      </c>
      <c r="B66" t="s">
        <v>495</v>
      </c>
    </row>
    <row r="67" spans="1:2" hidden="1" x14ac:dyDescent="0.35">
      <c r="A67" t="s">
        <v>534</v>
      </c>
      <c r="B67" t="s">
        <v>496</v>
      </c>
    </row>
    <row r="68" spans="1:2" x14ac:dyDescent="0.35">
      <c r="B68" t="s">
        <v>524</v>
      </c>
    </row>
    <row r="69" spans="1:2" hidden="1" x14ac:dyDescent="0.35">
      <c r="A69" t="s">
        <v>534</v>
      </c>
      <c r="B69" t="s">
        <v>498</v>
      </c>
    </row>
    <row r="70" spans="1:2" x14ac:dyDescent="0.35">
      <c r="B70" t="s">
        <v>421</v>
      </c>
    </row>
    <row r="71" spans="1:2" hidden="1" x14ac:dyDescent="0.35">
      <c r="A71" t="s">
        <v>534</v>
      </c>
      <c r="B71" t="s">
        <v>499</v>
      </c>
    </row>
    <row r="72" spans="1:2" hidden="1" x14ac:dyDescent="0.35">
      <c r="A72" t="s">
        <v>534</v>
      </c>
      <c r="B72" t="s">
        <v>525</v>
      </c>
    </row>
    <row r="73" spans="1:2" x14ac:dyDescent="0.35">
      <c r="B73" t="s">
        <v>526</v>
      </c>
    </row>
    <row r="74" spans="1:2" x14ac:dyDescent="0.35">
      <c r="B74" t="s">
        <v>527</v>
      </c>
    </row>
    <row r="75" spans="1:2" hidden="1" x14ac:dyDescent="0.35">
      <c r="A75" t="s">
        <v>534</v>
      </c>
      <c r="B75" t="s">
        <v>528</v>
      </c>
    </row>
    <row r="76" spans="1:2" x14ac:dyDescent="0.35">
      <c r="B76" t="s">
        <v>529</v>
      </c>
    </row>
    <row r="77" spans="1:2" x14ac:dyDescent="0.35">
      <c r="B77" t="s">
        <v>530</v>
      </c>
    </row>
    <row r="78" spans="1:2" x14ac:dyDescent="0.35">
      <c r="B78" t="s">
        <v>531</v>
      </c>
    </row>
    <row r="79" spans="1:2" x14ac:dyDescent="0.35">
      <c r="B79" t="s">
        <v>532</v>
      </c>
    </row>
    <row r="80" spans="1:2" hidden="1" x14ac:dyDescent="0.35">
      <c r="A80" t="s">
        <v>534</v>
      </c>
      <c r="B80" t="s">
        <v>507</v>
      </c>
    </row>
    <row r="81" spans="1:2" hidden="1" x14ac:dyDescent="0.35">
      <c r="A81" t="s">
        <v>534</v>
      </c>
      <c r="B81" t="s">
        <v>508</v>
      </c>
    </row>
    <row r="82" spans="1:2" hidden="1" x14ac:dyDescent="0.35">
      <c r="A82" t="s">
        <v>534</v>
      </c>
      <c r="B82" t="s">
        <v>509</v>
      </c>
    </row>
    <row r="83" spans="1:2" hidden="1" x14ac:dyDescent="0.35">
      <c r="A83" t="s">
        <v>534</v>
      </c>
      <c r="B83" t="s">
        <v>533</v>
      </c>
    </row>
    <row r="84" spans="1:2" x14ac:dyDescent="0.35">
      <c r="B84" t="s">
        <v>381</v>
      </c>
    </row>
    <row r="85" spans="1:2" x14ac:dyDescent="0.35">
      <c r="B85" t="s">
        <v>382</v>
      </c>
    </row>
    <row r="86" spans="1:2" x14ac:dyDescent="0.35">
      <c r="B86" t="s">
        <v>383</v>
      </c>
    </row>
    <row r="87" spans="1:2" x14ac:dyDescent="0.35">
      <c r="B87" t="s">
        <v>384</v>
      </c>
    </row>
    <row r="88" spans="1:2" x14ac:dyDescent="0.35">
      <c r="B88" t="s">
        <v>385</v>
      </c>
    </row>
    <row r="89" spans="1:2" x14ac:dyDescent="0.35">
      <c r="B89" t="s">
        <v>386</v>
      </c>
    </row>
    <row r="90" spans="1:2" x14ac:dyDescent="0.35">
      <c r="B90" t="s">
        <v>387</v>
      </c>
    </row>
    <row r="91" spans="1:2" x14ac:dyDescent="0.35">
      <c r="B91" t="s">
        <v>388</v>
      </c>
    </row>
    <row r="92" spans="1:2" x14ac:dyDescent="0.35">
      <c r="B92" t="s">
        <v>389</v>
      </c>
    </row>
    <row r="93" spans="1:2" x14ac:dyDescent="0.35">
      <c r="B93" t="s">
        <v>390</v>
      </c>
    </row>
    <row r="94" spans="1:2" x14ac:dyDescent="0.35">
      <c r="B94" t="s">
        <v>391</v>
      </c>
    </row>
    <row r="95" spans="1:2" x14ac:dyDescent="0.35">
      <c r="B95" t="s">
        <v>392</v>
      </c>
    </row>
    <row r="96" spans="1:2" x14ac:dyDescent="0.35">
      <c r="B96" t="s">
        <v>393</v>
      </c>
    </row>
    <row r="97" spans="2:2" x14ac:dyDescent="0.35">
      <c r="B97" t="s">
        <v>394</v>
      </c>
    </row>
    <row r="98" spans="2:2" x14ac:dyDescent="0.35">
      <c r="B98" t="s">
        <v>395</v>
      </c>
    </row>
    <row r="99" spans="2:2" x14ac:dyDescent="0.35">
      <c r="B99" t="s">
        <v>396</v>
      </c>
    </row>
    <row r="100" spans="2:2" x14ac:dyDescent="0.35">
      <c r="B100" t="s">
        <v>510</v>
      </c>
    </row>
    <row r="101" spans="2:2" x14ac:dyDescent="0.35">
      <c r="B101" t="s">
        <v>511</v>
      </c>
    </row>
    <row r="102" spans="2:2" x14ac:dyDescent="0.35">
      <c r="B102" t="s">
        <v>512</v>
      </c>
    </row>
  </sheetData>
  <autoFilter ref="A1:B102" xr:uid="{9DBE1DAA-7B90-4D4E-A275-3DF2706C5C19}">
    <filterColumn colId="0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7 a R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7 a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2 k V Y o i k e 4 D g A A A B E A A A A T A B w A R m 9 y b X V s Y X M v U 2 V j d G l v b j E u b S C i G A A o o B Q A A A A A A A A A A A A A A A A A A A A A A A A A A A A r T k 0 u y c z P U w i G 0 I b W A F B L A Q I t A B Q A A g A I A M u 2 k V Y g O B 9 n p A A A A P U A A A A S A A A A A A A A A A A A A A A A A A A A A A B D b 2 5 m a W c v U G F j a 2 F n Z S 5 4 b W x Q S w E C L Q A U A A I A C A D L t p F W D 8 r p q 6 Q A A A D p A A A A E w A A A A A A A A A A A A A A A A D w A A A A W 0 N v b n R l b n R f V H l w Z X N d L n h t b F B L A Q I t A B Q A A g A I A M u 2 k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5 C T 1 r 3 T q Y T 7 V R 9 W J Q f H z V A A A A A A I A A A A A A A N m A A D A A A A A E A A A A N r l 0 C A r 1 L Y e R 8 F n 7 w O Q X 0 I A A A A A B I A A A K A A A A A Q A A A A w Y Z V W z 1 m / Y e R E + X q x Q / x H F A A A A D C L 2 Q U p G / U D z G P 8 a n G 6 i Z t k q T Y 6 m M j N z o f m N c W 5 + 7 2 8 N S Z 7 F W d 9 r v v s c W M h v k / / Y + k U n t 0 q t I A 3 C h 0 H W w R m E t H 0 r p 8 C 6 E a r K G W e T x W + W X 6 1 R Q A A A A T Q 1 R 5 K 5 1 / M d V T 7 D L j B 9 q 1 v Q Z K 1 Q = = < / D a t a M a s h u p > 
</file>

<file path=customXml/itemProps1.xml><?xml version="1.0" encoding="utf-8"?>
<ds:datastoreItem xmlns:ds="http://schemas.openxmlformats.org/officeDocument/2006/customXml" ds:itemID="{5761EF9C-F6FA-4E01-AFC5-E70647E845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GREET_mappings</vt:lpstr>
      <vt:lpstr>fuel_properties</vt:lpstr>
      <vt:lpstr>LCA_metrices</vt:lpstr>
      <vt:lpstr>Sheet1</vt:lpstr>
      <vt:lpstr>Electric_TnDLoss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Kar, Saurajyoti</dc:creator>
  <cp:lastModifiedBy>Kar, Saurajyoti</cp:lastModifiedBy>
  <dcterms:created xsi:type="dcterms:W3CDTF">2022-12-16T16:26:53Z</dcterms:created>
  <dcterms:modified xsi:type="dcterms:W3CDTF">2023-12-15T00:31:43Z</dcterms:modified>
</cp:coreProperties>
</file>