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0min_Annual_Maxima" sheetId="1" state="visible" r:id="rId1"/>
    <sheet name="Data_Statistics" sheetId="2" state="visible" r:id="rId2"/>
    <sheet name="Instructions" sheetId="3" state="visible" r:id="rId3"/>
    <sheet name="Excel_Templat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color rgb="00366092"/>
      <sz val="14"/>
    </font>
    <font>
      <b val="1"/>
      <color rgb="00366092"/>
    </font>
    <font>
      <color rgb="000000FF"/>
      <u val="single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FE6CC"/>
        <bgColor rgb="00FFE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2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1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cols>
    <col width="6" customWidth="1" min="1" max="1"/>
    <col width="15" customWidth="1" min="2" max="2"/>
    <col width="19" customWidth="1" min="3" max="3"/>
    <col width="20" customWidth="1" min="4" max="4"/>
  </cols>
  <sheetData>
    <row r="1">
      <c r="A1" s="1" t="inlineStr">
        <is>
          <t>Year</t>
        </is>
      </c>
      <c r="B1" s="1" t="inlineStr">
        <is>
          <t>Rainfall (mm)</t>
        </is>
      </c>
      <c r="C1" s="1" t="inlineStr">
        <is>
          <t>Intensity (mm/hr)</t>
        </is>
      </c>
      <c r="D1" s="1" t="inlineStr">
        <is>
          <t>Notes</t>
        </is>
      </c>
    </row>
    <row r="2">
      <c r="A2" t="n">
        <v>1990</v>
      </c>
      <c r="B2" t="n">
        <v>85.59999999999999</v>
      </c>
      <c r="C2" t="n">
        <v>85.59999999999999</v>
      </c>
    </row>
    <row r="3">
      <c r="A3" t="n">
        <v>1991</v>
      </c>
      <c r="B3" t="n">
        <v>54.1</v>
      </c>
      <c r="C3" t="n">
        <v>54.1</v>
      </c>
    </row>
    <row r="4">
      <c r="A4" t="n">
        <v>1992</v>
      </c>
      <c r="B4" t="n">
        <v>31.3</v>
      </c>
      <c r="C4" t="n">
        <v>31.3</v>
      </c>
    </row>
    <row r="5">
      <c r="A5" t="n">
        <v>1993</v>
      </c>
      <c r="B5" t="n">
        <v>32.4</v>
      </c>
      <c r="C5" t="n">
        <v>32.4</v>
      </c>
    </row>
    <row r="6">
      <c r="A6" t="n">
        <v>1994</v>
      </c>
      <c r="B6" t="n">
        <v>15</v>
      </c>
      <c r="C6" t="n">
        <v>15</v>
      </c>
    </row>
    <row r="7">
      <c r="A7" t="n">
        <v>1995</v>
      </c>
      <c r="B7" t="n">
        <v>15</v>
      </c>
      <c r="C7" t="n">
        <v>15</v>
      </c>
    </row>
    <row r="8">
      <c r="A8" t="n">
        <v>1996</v>
      </c>
      <c r="B8" t="n">
        <v>46.5</v>
      </c>
      <c r="C8" t="n">
        <v>46.5</v>
      </c>
    </row>
    <row r="9">
      <c r="A9" t="n">
        <v>1997</v>
      </c>
      <c r="B9" t="n">
        <v>37.8</v>
      </c>
      <c r="C9" t="n">
        <v>37.8</v>
      </c>
    </row>
    <row r="10">
      <c r="A10" t="n">
        <v>1998</v>
      </c>
      <c r="B10" t="n">
        <v>47.3</v>
      </c>
      <c r="C10" t="n">
        <v>47.3</v>
      </c>
      <c r="D10" t="inlineStr">
        <is>
          <t>Extreme event year</t>
        </is>
      </c>
    </row>
    <row r="11">
      <c r="A11" t="n">
        <v>1999</v>
      </c>
      <c r="B11" t="n">
        <v>29.8</v>
      </c>
      <c r="C11" t="n">
        <v>29.8</v>
      </c>
    </row>
    <row r="12">
      <c r="A12" t="n">
        <v>2000</v>
      </c>
      <c r="B12" t="n">
        <v>27.2</v>
      </c>
      <c r="C12" t="n">
        <v>27.2</v>
      </c>
    </row>
    <row r="13">
      <c r="A13" t="n">
        <v>2001</v>
      </c>
      <c r="B13" t="n">
        <v>30.4</v>
      </c>
      <c r="C13" t="n">
        <v>30.4</v>
      </c>
    </row>
    <row r="14">
      <c r="A14" t="n">
        <v>2002</v>
      </c>
      <c r="B14" t="n">
        <v>60.3</v>
      </c>
      <c r="C14" t="n">
        <v>60.3</v>
      </c>
    </row>
    <row r="15">
      <c r="A15" t="n">
        <v>2003</v>
      </c>
      <c r="B15" t="n">
        <v>21.3</v>
      </c>
      <c r="C15" t="n">
        <v>21.3</v>
      </c>
    </row>
    <row r="16">
      <c r="A16" t="n">
        <v>2004</v>
      </c>
      <c r="B16" t="n">
        <v>15</v>
      </c>
      <c r="C16" t="n">
        <v>15</v>
      </c>
    </row>
    <row r="17">
      <c r="A17" t="n">
        <v>2005</v>
      </c>
      <c r="B17" t="n">
        <v>48.1</v>
      </c>
      <c r="C17" t="n">
        <v>48.1</v>
      </c>
      <c r="D17" t="inlineStr">
        <is>
          <t>Extreme event year</t>
        </is>
      </c>
    </row>
    <row r="18">
      <c r="A18" t="n">
        <v>2006</v>
      </c>
      <c r="B18" t="n">
        <v>28.2</v>
      </c>
      <c r="C18" t="n">
        <v>28.2</v>
      </c>
    </row>
    <row r="19">
      <c r="A19" t="n">
        <v>2007</v>
      </c>
      <c r="B19" t="n">
        <v>15</v>
      </c>
      <c r="C19" t="n">
        <v>15</v>
      </c>
    </row>
    <row r="20">
      <c r="A20" t="n">
        <v>2008</v>
      </c>
      <c r="B20" t="n">
        <v>52.8</v>
      </c>
      <c r="C20" t="n">
        <v>52.8</v>
      </c>
    </row>
    <row r="21">
      <c r="A21" t="n">
        <v>2009</v>
      </c>
      <c r="B21" t="n">
        <v>54.7</v>
      </c>
      <c r="C21" t="n">
        <v>54.7</v>
      </c>
    </row>
    <row r="22">
      <c r="A22" t="n">
        <v>2010</v>
      </c>
      <c r="B22" t="n">
        <v>22.6</v>
      </c>
      <c r="C22" t="n">
        <v>22.6</v>
      </c>
    </row>
    <row r="23">
      <c r="A23" t="n">
        <v>2011</v>
      </c>
      <c r="B23" t="n">
        <v>32.9</v>
      </c>
      <c r="C23" t="n">
        <v>32.9</v>
      </c>
    </row>
    <row r="24">
      <c r="A24" t="n">
        <v>2012</v>
      </c>
      <c r="B24" t="n">
        <v>109.2</v>
      </c>
      <c r="C24" t="n">
        <v>109.2</v>
      </c>
      <c r="D24" t="inlineStr">
        <is>
          <t>Extreme event year</t>
        </is>
      </c>
    </row>
    <row r="25">
      <c r="A25" t="n">
        <v>2013</v>
      </c>
      <c r="B25" t="n">
        <v>39.6</v>
      </c>
      <c r="C25" t="n">
        <v>39.6</v>
      </c>
    </row>
    <row r="26">
      <c r="A26" t="n">
        <v>2014</v>
      </c>
      <c r="B26" t="n">
        <v>50</v>
      </c>
      <c r="C26" t="n">
        <v>50</v>
      </c>
    </row>
    <row r="27">
      <c r="A27" t="n">
        <v>2015</v>
      </c>
      <c r="B27" t="n">
        <v>27.7</v>
      </c>
      <c r="C27" t="n">
        <v>27.7</v>
      </c>
    </row>
    <row r="28">
      <c r="A28" t="n">
        <v>2016</v>
      </c>
      <c r="B28" t="n">
        <v>56.2</v>
      </c>
      <c r="C28" t="n">
        <v>56.2</v>
      </c>
    </row>
    <row r="29">
      <c r="A29" t="n">
        <v>2017</v>
      </c>
      <c r="B29" t="n">
        <v>36.7</v>
      </c>
      <c r="C29" t="n">
        <v>36.7</v>
      </c>
    </row>
    <row r="30">
      <c r="A30" t="n">
        <v>2018</v>
      </c>
      <c r="B30" t="n">
        <v>15</v>
      </c>
      <c r="C30" t="n">
        <v>15</v>
      </c>
    </row>
    <row r="31">
      <c r="A31" t="n">
        <v>2019</v>
      </c>
      <c r="B31" t="n">
        <v>62.8</v>
      </c>
      <c r="C31" t="n">
        <v>62.8</v>
      </c>
      <c r="D31" t="inlineStr">
        <is>
          <t>Extreme event year</t>
        </is>
      </c>
    </row>
    <row r="32">
      <c r="A32" t="n">
        <v>2020</v>
      </c>
      <c r="B32" t="n">
        <v>28</v>
      </c>
      <c r="C32" t="n">
        <v>28</v>
      </c>
    </row>
    <row r="33">
      <c r="A33" t="n">
        <v>2021</v>
      </c>
      <c r="B33" t="n">
        <v>38.9</v>
      </c>
      <c r="C33" t="n">
        <v>38.9</v>
      </c>
    </row>
    <row r="34">
      <c r="A34" t="n">
        <v>2022</v>
      </c>
      <c r="B34" t="n">
        <v>25.1</v>
      </c>
      <c r="C34" t="n">
        <v>25.1</v>
      </c>
    </row>
    <row r="35">
      <c r="A35" t="n">
        <v>2023</v>
      </c>
      <c r="B35" t="n">
        <v>59.8</v>
      </c>
      <c r="C35" t="n">
        <v>59.8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0" customWidth="1" min="1" max="1"/>
    <col width="7" customWidth="1" min="2" max="2"/>
    <col width="7" customWidth="1" min="3" max="3"/>
  </cols>
  <sheetData>
    <row r="1">
      <c r="A1" s="1" t="inlineStr">
        <is>
          <t>Statistic</t>
        </is>
      </c>
      <c r="B1" s="1" t="inlineStr">
        <is>
          <t>Value</t>
        </is>
      </c>
      <c r="C1" s="1" t="inlineStr">
        <is>
          <t>Units</t>
        </is>
      </c>
    </row>
    <row r="2">
      <c r="A2" t="inlineStr">
        <is>
          <t>Number of Years</t>
        </is>
      </c>
      <c r="B2" t="n">
        <v>34</v>
      </c>
      <c r="C2" t="inlineStr">
        <is>
          <t>years</t>
        </is>
      </c>
    </row>
    <row r="3">
      <c r="A3" t="inlineStr">
        <is>
          <t>Minimum</t>
        </is>
      </c>
      <c r="B3" t="n">
        <v>15</v>
      </c>
      <c r="C3" t="inlineStr">
        <is>
          <t>mm</t>
        </is>
      </c>
    </row>
    <row r="4">
      <c r="A4" t="inlineStr">
        <is>
          <t>Maximum</t>
        </is>
      </c>
      <c r="B4" t="n">
        <v>109.2</v>
      </c>
      <c r="C4" t="inlineStr">
        <is>
          <t>mm</t>
        </is>
      </c>
    </row>
    <row r="5">
      <c r="A5" t="inlineStr">
        <is>
          <t>Mean</t>
        </is>
      </c>
      <c r="B5" t="n">
        <v>39.8</v>
      </c>
      <c r="C5" t="inlineStr">
        <is>
          <t>mm</t>
        </is>
      </c>
    </row>
    <row r="6">
      <c r="A6" t="inlineStr">
        <is>
          <t>Median</t>
        </is>
      </c>
      <c r="B6" t="n">
        <v>34.8</v>
      </c>
      <c r="C6" t="inlineStr">
        <is>
          <t>mm</t>
        </is>
      </c>
    </row>
    <row r="7">
      <c r="A7" t="inlineStr">
        <is>
          <t>Standard Deviation</t>
        </is>
      </c>
      <c r="B7" t="n">
        <v>20.8</v>
      </c>
      <c r="C7" t="inlineStr">
        <is>
          <t>mm</t>
        </is>
      </c>
    </row>
    <row r="8">
      <c r="A8" t="inlineStr">
        <is>
          <t>Coefficient of Variation</t>
        </is>
      </c>
      <c r="B8" t="n">
        <v>0.52</v>
      </c>
      <c r="C8" t="inlineStr">
        <is>
          <t>-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33"/>
  <sheetViews>
    <sheetView workbookViewId="0">
      <selection activeCell="A1" sqref="A1"/>
    </sheetView>
  </sheetViews>
  <sheetFormatPr baseColWidth="8" defaultRowHeight="15"/>
  <cols>
    <col width="80" customWidth="1" min="1" max="1"/>
  </cols>
  <sheetData>
    <row r="1">
      <c r="A1" s="2" t="inlineStr">
        <is>
          <t>IDF Curve Analysis - 60-Minute Rainfall Data</t>
        </is>
      </c>
    </row>
    <row r="2">
      <c r="A2" t="inlineStr"/>
    </row>
    <row r="3">
      <c r="A3" s="3" t="inlineStr">
        <is>
          <t>PURPOSE:</t>
        </is>
      </c>
    </row>
    <row r="4">
      <c r="A4" t="inlineStr">
        <is>
          <t>This dataset contains 34 years of annual maximum 60-minute rainfall data</t>
        </is>
      </c>
    </row>
    <row r="5">
      <c r="A5" t="inlineStr">
        <is>
          <t>for use in creating Intensity-Duration-Frequency (IDF) curves.</t>
        </is>
      </c>
    </row>
    <row r="6">
      <c r="A6" t="inlineStr"/>
    </row>
    <row r="7">
      <c r="A7" s="3" t="inlineStr">
        <is>
          <t>DATA SOURCE:</t>
        </is>
      </c>
    </row>
    <row r="8">
      <c r="A8" t="inlineStr">
        <is>
          <t>Synthetic data based on realistic rainfall patterns for educational purposes.</t>
        </is>
      </c>
    </row>
    <row r="9">
      <c r="A9" t="inlineStr">
        <is>
          <t>Data represents a temperate climate region with occasional extreme events.</t>
        </is>
      </c>
    </row>
    <row r="10">
      <c r="A10" t="inlineStr"/>
    </row>
    <row r="11">
      <c r="A11" s="3" t="inlineStr">
        <is>
          <t>USAGE INSTRUCTIONS:</t>
        </is>
      </c>
    </row>
    <row r="12">
      <c r="A12" t="inlineStr">
        <is>
          <t>1. Use the "60min_Annual_Maxima" sheet for your analysis</t>
        </is>
      </c>
    </row>
    <row r="13">
      <c r="A13" t="inlineStr">
        <is>
          <t>2. Apply disaggregation ratios to create shorter duration data</t>
        </is>
      </c>
    </row>
    <row r="14">
      <c r="A14" t="inlineStr">
        <is>
          <t>3. Perform frequency analysis for each duration</t>
        </is>
      </c>
    </row>
    <row r="15">
      <c r="A15" t="inlineStr">
        <is>
          <t>4. Create IDF curves using the results</t>
        </is>
      </c>
    </row>
    <row r="16">
      <c r="A16" t="inlineStr"/>
    </row>
    <row r="17">
      <c r="A17" s="3" t="inlineStr">
        <is>
          <t>DISAGGREGATION RATIOS (typical values):</t>
        </is>
      </c>
    </row>
    <row r="18">
      <c r="A18" t="inlineStr">
        <is>
          <t>5-min:   P5 = P60 × 0.25</t>
        </is>
      </c>
    </row>
    <row r="19">
      <c r="A19" t="inlineStr">
        <is>
          <t>10-min:  P10 = P60 × 0.35</t>
        </is>
      </c>
    </row>
    <row r="20">
      <c r="A20" t="inlineStr">
        <is>
          <t>15-min:  P15 = P60 × 0.45</t>
        </is>
      </c>
    </row>
    <row r="21">
      <c r="A21" t="inlineStr">
        <is>
          <t>30-min:  P30 = P60 × 0.65</t>
        </is>
      </c>
    </row>
    <row r="22">
      <c r="A22" t="inlineStr">
        <is>
          <t>60-min:  P60 = P60 × 1.00 (base data)</t>
        </is>
      </c>
    </row>
    <row r="23">
      <c r="A23" t="inlineStr">
        <is>
          <t>120-min: P120 = P60 × 1.30</t>
        </is>
      </c>
    </row>
    <row r="24">
      <c r="A24" t="inlineStr"/>
    </row>
    <row r="25">
      <c r="A25" s="3" t="inlineStr">
        <is>
          <t>GOOGLE COLAB LINK:</t>
        </is>
      </c>
    </row>
    <row r="26">
      <c r="A26" s="3" t="inlineStr">
        <is>
          <t>For distribution analysis and best-fit testing:</t>
        </is>
      </c>
    </row>
    <row r="27">
      <c r="A27" s="4" t="inlineStr">
        <is>
          <t>https://colab.research.google.com/drive/1t-Sz6p3xeyxV74efFzu6_gFsigLAkbHz?usp=sharing</t>
        </is>
      </c>
    </row>
    <row r="28">
      <c r="A28" t="inlineStr"/>
    </row>
    <row r="29">
      <c r="A29" s="3" t="inlineStr">
        <is>
          <t>NEXT STEPS:</t>
        </is>
      </c>
    </row>
    <row r="30">
      <c r="A30" t="inlineStr">
        <is>
          <t>1. Copy this data to the Google Colab notebook</t>
        </is>
      </c>
    </row>
    <row r="31">
      <c r="A31" t="inlineStr">
        <is>
          <t>2. Run the distribution analysis to find the best-fit distribution</t>
        </is>
      </c>
    </row>
    <row r="32">
      <c r="A32" t="inlineStr">
        <is>
          <t>3. Use the results to create accurate IDF curves</t>
        </is>
      </c>
    </row>
    <row r="33">
      <c r="A33" t="inlineStr">
        <is>
          <t>4. Apply the curves for engineering design problems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selection activeCell="A1" sqref="A1"/>
    </sheetView>
  </sheetViews>
  <sheetFormatPr baseColWidth="8" defaultRowHeight="15"/>
  <cols>
    <col width="8" customWidth="1" min="1" max="1"/>
    <col width="9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2" customWidth="1" min="8" max="8"/>
    <col width="13" customWidth="1" min="9" max="9"/>
    <col width="13" customWidth="1" min="10" max="10"/>
    <col width="13" customWidth="1" min="11" max="11"/>
    <col width="9" customWidth="1" min="12" max="12"/>
    <col width="14" customWidth="1" min="13" max="13"/>
  </cols>
  <sheetData>
    <row r="1">
      <c r="A1" s="5" t="inlineStr">
        <is>
          <t>Year</t>
        </is>
      </c>
      <c r="B1" s="5" t="inlineStr">
        <is>
          <t>P_60min</t>
        </is>
      </c>
      <c r="C1" s="5" t="inlineStr">
        <is>
          <t>P_5min</t>
        </is>
      </c>
      <c r="D1" s="5" t="inlineStr">
        <is>
          <t>P_10min</t>
        </is>
      </c>
      <c r="E1" s="5" t="inlineStr">
        <is>
          <t>P_15min</t>
        </is>
      </c>
      <c r="F1" s="5" t="inlineStr">
        <is>
          <t>P_30min</t>
        </is>
      </c>
      <c r="G1" s="5" t="inlineStr">
        <is>
          <t>P_120min</t>
        </is>
      </c>
      <c r="H1" s="5" t="inlineStr">
        <is>
          <t>I_5min</t>
        </is>
      </c>
      <c r="I1" s="5" t="inlineStr">
        <is>
          <t>I_10min</t>
        </is>
      </c>
      <c r="J1" s="5" t="inlineStr">
        <is>
          <t>I_15min</t>
        </is>
      </c>
      <c r="K1" s="5" t="inlineStr">
        <is>
          <t>I_30min</t>
        </is>
      </c>
      <c r="L1" s="5" t="inlineStr">
        <is>
          <t>I_60min</t>
        </is>
      </c>
      <c r="M1" s="5" t="inlineStr">
        <is>
          <t>I_120min</t>
        </is>
      </c>
    </row>
    <row r="2">
      <c r="A2" t="n">
        <v>1990</v>
      </c>
      <c r="B2" t="n">
        <v>85.59999999999999</v>
      </c>
      <c r="C2">
        <f>B2*0.25</f>
        <v/>
      </c>
      <c r="D2">
        <f>B2*0.35</f>
        <v/>
      </c>
      <c r="E2">
        <f>B2*0.45</f>
        <v/>
      </c>
      <c r="F2">
        <f>B2*0.65</f>
        <v/>
      </c>
      <c r="G2">
        <f>B2*1.30</f>
        <v/>
      </c>
      <c r="H2">
        <f>(C2/5)*60</f>
        <v/>
      </c>
      <c r="I2">
        <f>(D2/10)*60</f>
        <v/>
      </c>
      <c r="J2">
        <f>(E2/15)*60</f>
        <v/>
      </c>
      <c r="K2">
        <f>(F2/30)*60</f>
        <v/>
      </c>
      <c r="L2">
        <f>B2</f>
        <v/>
      </c>
      <c r="M2">
        <f>(G2/120)*60</f>
        <v/>
      </c>
    </row>
    <row r="3">
      <c r="A3" t="n">
        <v>1991</v>
      </c>
      <c r="B3" t="n">
        <v>54.1</v>
      </c>
    </row>
    <row r="4">
      <c r="A4" t="n">
        <v>1992</v>
      </c>
      <c r="B4" t="n">
        <v>31.3</v>
      </c>
    </row>
    <row r="5">
      <c r="A5" t="n">
        <v>1993</v>
      </c>
      <c r="B5" t="n">
        <v>32.4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2025-09-16T16:36:56Z</dcterms:created>
  <dcterms:modified xsi:type="dcterms:W3CDTF">2025-09-16T16:36:56Z</dcterms:modified>
</cp:coreProperties>
</file>