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alytics.sharepoint.com/sites/ResourceValuation/Shared Documents/General/Client Cases/QCells/ERCOT_Bolt_Cunningham_3.2/06_08_2022/"/>
    </mc:Choice>
  </mc:AlternateContent>
  <xr:revisionPtr revIDLastSave="1" documentId="13_ncr:1_{5D2BFF51-0EA9-4FC6-BC0A-771378BCBCA0}" xr6:coauthVersionLast="47" xr6:coauthVersionMax="47" xr10:uidLastSave="{A6DB635B-58AA-4C62-A368-151DD83E6B18}"/>
  <bookViews>
    <workbookView xWindow="-25320" yWindow="150" windowWidth="25440" windowHeight="14775" xr2:uid="{00000000-000D-0000-FFFF-FFFF00000000}"/>
  </bookViews>
  <sheets>
    <sheet name="Summary" sheetId="1" r:id="rId1"/>
    <sheet name="Assumptions &amp; Inputs" sheetId="10" r:id="rId2"/>
    <sheet name="Scarcity" sheetId="3" r:id="rId3"/>
    <sheet name="Camelia_Base_1HR" sheetId="4" r:id="rId4"/>
    <sheet name="Camelia_High_1HR" sheetId="7" r:id="rId5"/>
    <sheet name="Camelia_Base_2HR" sheetId="9" r:id="rId6"/>
    <sheet name="Camelia_High_2HR" sheetId="8" r:id="rId7"/>
    <sheet name="Camelia_Base_2HR_SPIN" sheetId="5" r:id="rId8"/>
    <sheet name="Camelia_Base_2HR_RE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" i="9" l="1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M15" i="9"/>
  <c r="L15" i="9"/>
  <c r="K15" i="9"/>
  <c r="J15" i="9"/>
  <c r="I15" i="9"/>
  <c r="H15" i="9"/>
  <c r="G15" i="9"/>
  <c r="F15" i="9"/>
  <c r="E15" i="9"/>
  <c r="D15" i="9"/>
  <c r="C15" i="9"/>
  <c r="B15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Z5" i="9"/>
  <c r="Y5" i="9"/>
  <c r="Y17" i="9" s="1"/>
  <c r="Y18" i="9" s="1"/>
  <c r="Y19" i="9" s="1"/>
  <c r="X5" i="9"/>
  <c r="W5" i="9"/>
  <c r="V5" i="9"/>
  <c r="U5" i="9"/>
  <c r="T5" i="9"/>
  <c r="S5" i="9"/>
  <c r="R5" i="9"/>
  <c r="R17" i="9" s="1"/>
  <c r="R18" i="9" s="1"/>
  <c r="R19" i="9" s="1"/>
  <c r="Q5" i="9"/>
  <c r="Q17" i="9" s="1"/>
  <c r="Q18" i="9" s="1"/>
  <c r="Q19" i="9" s="1"/>
  <c r="P5" i="9"/>
  <c r="O5" i="9"/>
  <c r="O17" i="9" s="1"/>
  <c r="O18" i="9" s="1"/>
  <c r="O19" i="9" s="1"/>
  <c r="N5" i="9"/>
  <c r="M5" i="9"/>
  <c r="L5" i="9"/>
  <c r="K5" i="9"/>
  <c r="J5" i="9"/>
  <c r="I5" i="9"/>
  <c r="I17" i="9" s="1"/>
  <c r="I18" i="9" s="1"/>
  <c r="I19" i="9" s="1"/>
  <c r="H5" i="9"/>
  <c r="G5" i="9"/>
  <c r="F5" i="9"/>
  <c r="E5" i="9"/>
  <c r="D5" i="9"/>
  <c r="C5" i="9"/>
  <c r="B5" i="9"/>
  <c r="W17" i="9"/>
  <c r="W18" i="9" s="1"/>
  <c r="W19" i="9" s="1"/>
  <c r="H17" i="9"/>
  <c r="H18" i="9" s="1"/>
  <c r="H19" i="9" s="1"/>
  <c r="Z17" i="8"/>
  <c r="Z18" i="8" s="1"/>
  <c r="Z19" i="8" s="1"/>
  <c r="Y17" i="8"/>
  <c r="Y18" i="8" s="1"/>
  <c r="Y19" i="8" s="1"/>
  <c r="X17" i="8"/>
  <c r="X18" i="8" s="1"/>
  <c r="X19" i="8" s="1"/>
  <c r="W17" i="8"/>
  <c r="W18" i="8" s="1"/>
  <c r="W19" i="8" s="1"/>
  <c r="V17" i="8"/>
  <c r="V18" i="8" s="1"/>
  <c r="V19" i="8" s="1"/>
  <c r="U17" i="8"/>
  <c r="U18" i="8" s="1"/>
  <c r="U19" i="8" s="1"/>
  <c r="T17" i="8"/>
  <c r="T18" i="8" s="1"/>
  <c r="T19" i="8" s="1"/>
  <c r="S17" i="8"/>
  <c r="S18" i="8" s="1"/>
  <c r="S19" i="8" s="1"/>
  <c r="R17" i="8"/>
  <c r="R18" i="8" s="1"/>
  <c r="R19" i="8" s="1"/>
  <c r="Q17" i="8"/>
  <c r="Q18" i="8" s="1"/>
  <c r="Q19" i="8" s="1"/>
  <c r="P17" i="8"/>
  <c r="P18" i="8" s="1"/>
  <c r="P19" i="8" s="1"/>
  <c r="O17" i="8"/>
  <c r="O18" i="8" s="1"/>
  <c r="O19" i="8" s="1"/>
  <c r="N17" i="8"/>
  <c r="N18" i="8" s="1"/>
  <c r="N19" i="8" s="1"/>
  <c r="M15" i="8" a="1"/>
  <c r="M15" i="8" s="1"/>
  <c r="M17" i="8" s="1"/>
  <c r="M18" i="8" s="1"/>
  <c r="M19" i="8" s="1"/>
  <c r="L15" i="8" a="1"/>
  <c r="L15" i="8" s="1"/>
  <c r="L17" i="8" s="1"/>
  <c r="L18" i="8" s="1"/>
  <c r="L19" i="8" s="1"/>
  <c r="K15" i="8" a="1"/>
  <c r="K15" i="8" s="1"/>
  <c r="K17" i="8" s="1"/>
  <c r="K18" i="8" s="1"/>
  <c r="K19" i="8" s="1"/>
  <c r="J15" i="8" a="1"/>
  <c r="J15" i="8" s="1"/>
  <c r="J17" i="8" s="1"/>
  <c r="J18" i="8" s="1"/>
  <c r="J19" i="8" s="1"/>
  <c r="I15" i="8" a="1"/>
  <c r="I15" i="8" s="1"/>
  <c r="I17" i="8" s="1"/>
  <c r="I18" i="8" s="1"/>
  <c r="I19" i="8" s="1"/>
  <c r="H15" i="8" a="1"/>
  <c r="H15" i="8" s="1"/>
  <c r="H17" i="8" s="1"/>
  <c r="H18" i="8" s="1"/>
  <c r="H19" i="8" s="1"/>
  <c r="G15" i="8" a="1"/>
  <c r="G15" i="8" s="1"/>
  <c r="G17" i="8" s="1"/>
  <c r="G18" i="8" s="1"/>
  <c r="G19" i="8" s="1"/>
  <c r="F15" i="8" a="1"/>
  <c r="F15" i="8" s="1"/>
  <c r="F17" i="8" s="1"/>
  <c r="F18" i="8" s="1"/>
  <c r="F19" i="8" s="1"/>
  <c r="E15" i="8" a="1"/>
  <c r="E15" i="8"/>
  <c r="E17" i="8" s="1"/>
  <c r="E18" i="8" s="1"/>
  <c r="E19" i="8" s="1"/>
  <c r="D15" i="8" a="1"/>
  <c r="D15" i="8" s="1"/>
  <c r="D17" i="8" s="1"/>
  <c r="D18" i="8" s="1"/>
  <c r="D19" i="8" s="1"/>
  <c r="C15" i="8" a="1"/>
  <c r="C15" i="8" s="1"/>
  <c r="C17" i="8" s="1"/>
  <c r="C18" i="8" s="1"/>
  <c r="C19" i="8" s="1"/>
  <c r="B15" i="8" a="1"/>
  <c r="B15" i="8" s="1"/>
  <c r="B17" i="8" s="1"/>
  <c r="B18" i="8" s="1"/>
  <c r="B19" i="8" s="1"/>
  <c r="Y18" i="7"/>
  <c r="Y19" i="7" s="1"/>
  <c r="W18" i="7"/>
  <c r="W19" i="7" s="1"/>
  <c r="I18" i="7"/>
  <c r="I19" i="7" s="1"/>
  <c r="Z17" i="7"/>
  <c r="Z18" i="7" s="1"/>
  <c r="Z19" i="7" s="1"/>
  <c r="Y17" i="7"/>
  <c r="X17" i="7"/>
  <c r="X18" i="7" s="1"/>
  <c r="X19" i="7" s="1"/>
  <c r="W17" i="7"/>
  <c r="V17" i="7"/>
  <c r="V18" i="7" s="1"/>
  <c r="V19" i="7" s="1"/>
  <c r="U17" i="7"/>
  <c r="U18" i="7" s="1"/>
  <c r="U19" i="7" s="1"/>
  <c r="T17" i="7"/>
  <c r="T18" i="7" s="1"/>
  <c r="T19" i="7" s="1"/>
  <c r="S17" i="7"/>
  <c r="S18" i="7" s="1"/>
  <c r="S19" i="7" s="1"/>
  <c r="R17" i="7"/>
  <c r="R18" i="7" s="1"/>
  <c r="R19" i="7" s="1"/>
  <c r="Q17" i="7"/>
  <c r="Q18" i="7" s="1"/>
  <c r="Q19" i="7" s="1"/>
  <c r="P17" i="7"/>
  <c r="P18" i="7" s="1"/>
  <c r="P19" i="7" s="1"/>
  <c r="O17" i="7"/>
  <c r="O18" i="7" s="1"/>
  <c r="O19" i="7" s="1"/>
  <c r="N17" i="7"/>
  <c r="N18" i="7" s="1"/>
  <c r="N19" i="7" s="1"/>
  <c r="M17" i="7"/>
  <c r="M18" i="7" s="1"/>
  <c r="M19" i="7" s="1"/>
  <c r="L17" i="7"/>
  <c r="L18" i="7" s="1"/>
  <c r="L19" i="7" s="1"/>
  <c r="K17" i="7"/>
  <c r="K18" i="7" s="1"/>
  <c r="K19" i="7" s="1"/>
  <c r="J17" i="7"/>
  <c r="J18" i="7" s="1"/>
  <c r="J19" i="7" s="1"/>
  <c r="I17" i="7"/>
  <c r="H17" i="7"/>
  <c r="H18" i="7" s="1"/>
  <c r="H19" i="7" s="1"/>
  <c r="G17" i="7"/>
  <c r="G18" i="7" s="1"/>
  <c r="G19" i="7" s="1"/>
  <c r="F17" i="7"/>
  <c r="F18" i="7" s="1"/>
  <c r="F19" i="7" s="1"/>
  <c r="E17" i="7"/>
  <c r="E18" i="7" s="1"/>
  <c r="E19" i="7" s="1"/>
  <c r="D15" i="7" a="1"/>
  <c r="D15" i="7" s="1"/>
  <c r="D17" i="7" s="1"/>
  <c r="D18" i="7" s="1"/>
  <c r="D19" i="7" s="1"/>
  <c r="C15" i="7" a="1"/>
  <c r="C15" i="7" s="1"/>
  <c r="C17" i="7" s="1"/>
  <c r="C18" i="7" s="1"/>
  <c r="C19" i="7" s="1"/>
  <c r="B15" i="7" a="1"/>
  <c r="B15" i="7" s="1"/>
  <c r="B17" i="7" s="1"/>
  <c r="B18" i="7" s="1"/>
  <c r="B19" i="7" s="1"/>
  <c r="Y17" i="6"/>
  <c r="Y18" i="6" s="1"/>
  <c r="Y19" i="6" s="1"/>
  <c r="X17" i="6"/>
  <c r="X18" i="6" s="1"/>
  <c r="X19" i="6" s="1"/>
  <c r="W17" i="6"/>
  <c r="W18" i="6" s="1"/>
  <c r="W19" i="6" s="1"/>
  <c r="V17" i="6"/>
  <c r="V18" i="6" s="1"/>
  <c r="V19" i="6" s="1"/>
  <c r="U17" i="6"/>
  <c r="U18" i="6" s="1"/>
  <c r="U19" i="6" s="1"/>
  <c r="T17" i="6"/>
  <c r="T18" i="6" s="1"/>
  <c r="T19" i="6" s="1"/>
  <c r="S17" i="6"/>
  <c r="S18" i="6" s="1"/>
  <c r="S19" i="6" s="1"/>
  <c r="R17" i="6"/>
  <c r="R18" i="6" s="1"/>
  <c r="R19" i="6" s="1"/>
  <c r="Q17" i="6"/>
  <c r="Q18" i="6" s="1"/>
  <c r="Q19" i="6" s="1"/>
  <c r="P17" i="6"/>
  <c r="P18" i="6" s="1"/>
  <c r="P19" i="6" s="1"/>
  <c r="O17" i="6"/>
  <c r="O18" i="6" s="1"/>
  <c r="O19" i="6" s="1"/>
  <c r="N17" i="6"/>
  <c r="N18" i="6" s="1"/>
  <c r="N19" i="6" s="1"/>
  <c r="M17" i="6"/>
  <c r="M18" i="6" s="1"/>
  <c r="M19" i="6" s="1"/>
  <c r="Z15" i="6" a="1"/>
  <c r="Z15" i="6" s="1"/>
  <c r="Z17" i="6" s="1"/>
  <c r="Z18" i="6" s="1"/>
  <c r="Z19" i="6" s="1"/>
  <c r="L15" i="6" a="1"/>
  <c r="L15" i="6" s="1"/>
  <c r="L17" i="6" s="1"/>
  <c r="L18" i="6" s="1"/>
  <c r="L19" i="6" s="1"/>
  <c r="K15" i="6" a="1"/>
  <c r="K15" i="6" s="1"/>
  <c r="K17" i="6" s="1"/>
  <c r="K18" i="6" s="1"/>
  <c r="K19" i="6" s="1"/>
  <c r="J15" i="6" a="1"/>
  <c r="J15" i="6" s="1"/>
  <c r="J17" i="6" s="1"/>
  <c r="J18" i="6" s="1"/>
  <c r="J19" i="6" s="1"/>
  <c r="I15" i="6" a="1"/>
  <c r="I15" i="6" s="1"/>
  <c r="I17" i="6" s="1"/>
  <c r="I18" i="6" s="1"/>
  <c r="I19" i="6" s="1"/>
  <c r="H15" i="6" a="1"/>
  <c r="H15" i="6" s="1"/>
  <c r="H17" i="6" s="1"/>
  <c r="H18" i="6" s="1"/>
  <c r="H19" i="6" s="1"/>
  <c r="G15" i="6" a="1"/>
  <c r="G15" i="6" s="1"/>
  <c r="G17" i="6" s="1"/>
  <c r="G18" i="6" s="1"/>
  <c r="G19" i="6" s="1"/>
  <c r="F15" i="6" a="1"/>
  <c r="F15" i="6" s="1"/>
  <c r="F17" i="6" s="1"/>
  <c r="F18" i="6" s="1"/>
  <c r="F19" i="6" s="1"/>
  <c r="E15" i="6" a="1"/>
  <c r="E15" i="6" s="1"/>
  <c r="E17" i="6" s="1"/>
  <c r="E18" i="6" s="1"/>
  <c r="E19" i="6" s="1"/>
  <c r="D15" i="6" a="1"/>
  <c r="D15" i="6" s="1"/>
  <c r="D17" i="6" s="1"/>
  <c r="D18" i="6" s="1"/>
  <c r="D19" i="6" s="1"/>
  <c r="C15" i="6" a="1"/>
  <c r="C15" i="6"/>
  <c r="C17" i="6" s="1"/>
  <c r="C18" i="6" s="1"/>
  <c r="C19" i="6" s="1"/>
  <c r="B15" i="6" a="1"/>
  <c r="B15" i="6" s="1"/>
  <c r="B17" i="6" s="1"/>
  <c r="B18" i="6" s="1"/>
  <c r="B19" i="6" s="1"/>
  <c r="Y18" i="5"/>
  <c r="Y19" i="5" s="1"/>
  <c r="S18" i="5"/>
  <c r="S19" i="5" s="1"/>
  <c r="Z17" i="5"/>
  <c r="Z18" i="5" s="1"/>
  <c r="Z19" i="5" s="1"/>
  <c r="Y17" i="5"/>
  <c r="X17" i="5"/>
  <c r="X18" i="5" s="1"/>
  <c r="X19" i="5" s="1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7" i="5"/>
  <c r="N18" i="5" s="1"/>
  <c r="N19" i="5" s="1"/>
  <c r="M15" i="5" a="1"/>
  <c r="M15" i="5"/>
  <c r="M17" i="5" s="1"/>
  <c r="M18" i="5" s="1"/>
  <c r="M19" i="5" s="1"/>
  <c r="L15" i="5" a="1"/>
  <c r="L15" i="5" s="1"/>
  <c r="L17" i="5" s="1"/>
  <c r="L18" i="5" s="1"/>
  <c r="L19" i="5" s="1"/>
  <c r="K15" i="5" a="1"/>
  <c r="K15" i="5" s="1"/>
  <c r="K17" i="5" s="1"/>
  <c r="K18" i="5" s="1"/>
  <c r="K19" i="5" s="1"/>
  <c r="J15" i="5" a="1"/>
  <c r="J15" i="5" s="1"/>
  <c r="J17" i="5" s="1"/>
  <c r="J18" i="5" s="1"/>
  <c r="J19" i="5" s="1"/>
  <c r="I15" i="5" a="1"/>
  <c r="I15" i="5" s="1"/>
  <c r="I17" i="5" s="1"/>
  <c r="I18" i="5" s="1"/>
  <c r="I19" i="5" s="1"/>
  <c r="H15" i="5" a="1"/>
  <c r="H15" i="5" s="1"/>
  <c r="H17" i="5" s="1"/>
  <c r="H18" i="5" s="1"/>
  <c r="H19" i="5" s="1"/>
  <c r="G15" i="5" a="1"/>
  <c r="G15" i="5"/>
  <c r="G17" i="5" s="1"/>
  <c r="G18" i="5" s="1"/>
  <c r="G19" i="5" s="1"/>
  <c r="F15" i="5" a="1"/>
  <c r="F15" i="5" s="1"/>
  <c r="F17" i="5" s="1"/>
  <c r="F18" i="5" s="1"/>
  <c r="F19" i="5" s="1"/>
  <c r="E15" i="5" a="1"/>
  <c r="E15" i="5"/>
  <c r="E17" i="5" s="1"/>
  <c r="E18" i="5" s="1"/>
  <c r="E19" i="5" s="1"/>
  <c r="D15" i="5" a="1"/>
  <c r="D15" i="5" s="1"/>
  <c r="D17" i="5" s="1"/>
  <c r="D18" i="5" s="1"/>
  <c r="D19" i="5" s="1"/>
  <c r="C15" i="5" a="1"/>
  <c r="C15" i="5" s="1"/>
  <c r="C17" i="5" s="1"/>
  <c r="C18" i="5" s="1"/>
  <c r="C19" i="5" s="1"/>
  <c r="B15" i="5" a="1"/>
  <c r="B15" i="5"/>
  <c r="B17" i="5" s="1"/>
  <c r="B18" i="5" s="1"/>
  <c r="B19" i="5" s="1"/>
  <c r="Z17" i="4"/>
  <c r="Z18" i="4" s="1"/>
  <c r="Z19" i="4" s="1"/>
  <c r="Y17" i="4"/>
  <c r="Y18" i="4" s="1"/>
  <c r="Y19" i="4" s="1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M17" i="4"/>
  <c r="M18" i="4" s="1"/>
  <c r="M19" i="4" s="1"/>
  <c r="L17" i="4"/>
  <c r="L18" i="4" s="1"/>
  <c r="L19" i="4" s="1"/>
  <c r="K17" i="4"/>
  <c r="K18" i="4" s="1"/>
  <c r="K19" i="4" s="1"/>
  <c r="J17" i="4"/>
  <c r="J18" i="4" s="1"/>
  <c r="J19" i="4" s="1"/>
  <c r="I17" i="4"/>
  <c r="I18" i="4" s="1"/>
  <c r="I19" i="4" s="1"/>
  <c r="H17" i="4"/>
  <c r="H18" i="4" s="1"/>
  <c r="H19" i="4" s="1"/>
  <c r="G17" i="4"/>
  <c r="G18" i="4" s="1"/>
  <c r="G19" i="4" s="1"/>
  <c r="F17" i="4"/>
  <c r="F18" i="4" s="1"/>
  <c r="F19" i="4" s="1"/>
  <c r="E17" i="4"/>
  <c r="E18" i="4" s="1"/>
  <c r="E19" i="4" s="1"/>
  <c r="D15" i="4" a="1"/>
  <c r="D15" i="4" s="1"/>
  <c r="D17" i="4" s="1"/>
  <c r="D18" i="4" s="1"/>
  <c r="D19" i="4" s="1"/>
  <c r="C15" i="4" a="1"/>
  <c r="C15" i="4" s="1"/>
  <c r="C17" i="4" s="1"/>
  <c r="C18" i="4" s="1"/>
  <c r="C19" i="4" s="1"/>
  <c r="B15" i="4" a="1"/>
  <c r="B15" i="4" s="1"/>
  <c r="B17" i="4" s="1"/>
  <c r="B18" i="4" s="1"/>
  <c r="B19" i="4" s="1"/>
  <c r="AC29" i="1"/>
  <c r="AC21" i="1"/>
  <c r="AC13" i="1"/>
  <c r="AC5" i="1"/>
  <c r="K14" i="1"/>
  <c r="Y6" i="1"/>
  <c r="L31" i="1"/>
  <c r="X13" i="1"/>
  <c r="W15" i="1"/>
  <c r="L16" i="1"/>
  <c r="C31" i="1"/>
  <c r="Z15" i="1"/>
  <c r="T13" i="1"/>
  <c r="R8" i="1"/>
  <c r="N23" i="1"/>
  <c r="W16" i="1"/>
  <c r="AA13" i="1"/>
  <c r="M7" i="1"/>
  <c r="Q29" i="1"/>
  <c r="J15" i="1"/>
  <c r="E31" i="1"/>
  <c r="C23" i="1"/>
  <c r="J13" i="1"/>
  <c r="P32" i="1"/>
  <c r="Y29" i="1"/>
  <c r="T16" i="1"/>
  <c r="AA24" i="1"/>
  <c r="S21" i="1"/>
  <c r="O15" i="1"/>
  <c r="R32" i="1"/>
  <c r="AA31" i="1"/>
  <c r="S24" i="1"/>
  <c r="O16" i="1"/>
  <c r="U24" i="1"/>
  <c r="G8" i="1"/>
  <c r="I16" i="1"/>
  <c r="K15" i="1"/>
  <c r="S16" i="1"/>
  <c r="L24" i="1"/>
  <c r="S6" i="1"/>
  <c r="P31" i="1"/>
  <c r="D24" i="1"/>
  <c r="P8" i="1"/>
  <c r="M15" i="1"/>
  <c r="D5" i="1"/>
  <c r="U21" i="1"/>
  <c r="O7" i="1"/>
  <c r="E32" i="1"/>
  <c r="Z13" i="1"/>
  <c r="V13" i="1"/>
  <c r="S15" i="1"/>
  <c r="P23" i="1"/>
  <c r="G13" i="1"/>
  <c r="S5" i="1"/>
  <c r="Q6" i="1"/>
  <c r="G30" i="1"/>
  <c r="Y8" i="1"/>
  <c r="N15" i="1"/>
  <c r="I15" i="1"/>
  <c r="Z30" i="1"/>
  <c r="L13" i="1"/>
  <c r="W5" i="1"/>
  <c r="D23" i="1"/>
  <c r="N16" i="1"/>
  <c r="S13" i="1"/>
  <c r="E7" i="1"/>
  <c r="F24" i="1"/>
  <c r="X5" i="1"/>
  <c r="S30" i="1"/>
  <c r="Q22" i="1"/>
  <c r="S8" i="1"/>
  <c r="G32" i="1"/>
  <c r="P29" i="1"/>
  <c r="N21" i="1"/>
  <c r="X32" i="1"/>
  <c r="Q15" i="1"/>
  <c r="V32" i="1"/>
  <c r="L29" i="1"/>
  <c r="F7" i="1"/>
  <c r="E23" i="1"/>
  <c r="M5" i="1"/>
  <c r="J29" i="1"/>
  <c r="H16" i="1"/>
  <c r="X16" i="1"/>
  <c r="T14" i="1"/>
  <c r="E29" i="1"/>
  <c r="H21" i="1"/>
  <c r="O8" i="1"/>
  <c r="N29" i="1"/>
  <c r="M8" i="1"/>
  <c r="H8" i="1"/>
  <c r="U8" i="1"/>
  <c r="L21" i="1"/>
  <c r="J22" i="1"/>
  <c r="N13" i="1"/>
  <c r="R23" i="1"/>
  <c r="G7" i="1"/>
  <c r="F5" i="1"/>
  <c r="D16" i="1"/>
  <c r="H30" i="1"/>
  <c r="Q24" i="1"/>
  <c r="F31" i="1"/>
  <c r="C5" i="1"/>
  <c r="M13" i="1"/>
  <c r="AA5" i="1"/>
  <c r="F29" i="1"/>
  <c r="Z7" i="1"/>
  <c r="E15" i="1"/>
  <c r="X29" i="1"/>
  <c r="D13" i="1"/>
  <c r="R29" i="1"/>
  <c r="AA22" i="1"/>
  <c r="E16" i="1"/>
  <c r="K13" i="1"/>
  <c r="L23" i="1"/>
  <c r="H5" i="1"/>
  <c r="J30" i="1"/>
  <c r="X21" i="1"/>
  <c r="C8" i="1"/>
  <c r="V31" i="1"/>
  <c r="G29" i="1"/>
  <c r="U16" i="1"/>
  <c r="U31" i="1"/>
  <c r="K30" i="1"/>
  <c r="R31" i="1"/>
  <c r="J24" i="1"/>
  <c r="J16" i="1"/>
  <c r="Q21" i="1"/>
  <c r="F32" i="1"/>
  <c r="H31" i="1"/>
  <c r="D29" i="1"/>
  <c r="W13" i="1"/>
  <c r="T29" i="1"/>
  <c r="Q16" i="1"/>
  <c r="AA23" i="1"/>
  <c r="F23" i="1"/>
  <c r="AA16" i="1"/>
  <c r="K31" i="1"/>
  <c r="C15" i="1"/>
  <c r="R24" i="1"/>
  <c r="C21" i="1"/>
  <c r="D15" i="1"/>
  <c r="F13" i="1"/>
  <c r="I23" i="1"/>
  <c r="H24" i="1"/>
  <c r="F15" i="1"/>
  <c r="O30" i="1"/>
  <c r="H15" i="1"/>
  <c r="W23" i="1"/>
  <c r="N31" i="1"/>
  <c r="V21" i="1"/>
  <c r="G23" i="1"/>
  <c r="Y23" i="1"/>
  <c r="Y13" i="1"/>
  <c r="E13" i="1"/>
  <c r="K5" i="1"/>
  <c r="C24" i="1"/>
  <c r="J7" i="1"/>
  <c r="S14" i="1"/>
  <c r="Z8" i="1"/>
  <c r="V24" i="1"/>
  <c r="P13" i="1"/>
  <c r="Z5" i="1"/>
  <c r="I29" i="1"/>
  <c r="U15" i="1"/>
  <c r="C13" i="1"/>
  <c r="R13" i="1"/>
  <c r="Z32" i="1"/>
  <c r="Z29" i="1"/>
  <c r="F21" i="1"/>
  <c r="L7" i="1"/>
  <c r="M31" i="1"/>
  <c r="W24" i="1"/>
  <c r="R15" i="1"/>
  <c r="P30" i="1"/>
  <c r="H13" i="1"/>
  <c r="I32" i="1"/>
  <c r="M23" i="1"/>
  <c r="E5" i="1"/>
  <c r="J14" i="1"/>
  <c r="T5" i="1"/>
  <c r="Q30" i="1"/>
  <c r="D30" i="1"/>
  <c r="U5" i="1"/>
  <c r="W31" i="1"/>
  <c r="Q31" i="1"/>
  <c r="M29" i="1"/>
  <c r="K24" i="1"/>
  <c r="C30" i="1"/>
  <c r="V29" i="1"/>
  <c r="O13" i="1"/>
  <c r="R21" i="1"/>
  <c r="W8" i="1"/>
  <c r="W29" i="1"/>
  <c r="AA21" i="1"/>
  <c r="T21" i="1"/>
  <c r="F30" i="1"/>
  <c r="J21" i="1"/>
  <c r="M32" i="1"/>
  <c r="E21" i="1"/>
  <c r="I5" i="1"/>
  <c r="C7" i="1"/>
  <c r="E8" i="1"/>
  <c r="AA6" i="1"/>
  <c r="K7" i="1"/>
  <c r="V8" i="1"/>
  <c r="T23" i="1"/>
  <c r="AA7" i="1"/>
  <c r="S23" i="1"/>
  <c r="Q8" i="1"/>
  <c r="R5" i="1"/>
  <c r="Y24" i="1"/>
  <c r="L15" i="1"/>
  <c r="T8" i="1"/>
  <c r="AA8" i="1"/>
  <c r="Q32" i="1"/>
  <c r="H29" i="1"/>
  <c r="M16" i="1"/>
  <c r="D31" i="1"/>
  <c r="N24" i="1"/>
  <c r="O29" i="1"/>
  <c r="I8" i="1"/>
  <c r="R16" i="1"/>
  <c r="Y21" i="1"/>
  <c r="X30" i="1"/>
  <c r="F16" i="1"/>
  <c r="P7" i="1"/>
  <c r="AA32" i="1"/>
  <c r="K32" i="1"/>
  <c r="I7" i="1"/>
  <c r="I30" i="1"/>
  <c r="M30" i="1"/>
  <c r="J31" i="1"/>
  <c r="O31" i="1"/>
  <c r="Z31" i="1"/>
  <c r="S31" i="1"/>
  <c r="O23" i="1"/>
  <c r="K21" i="1"/>
  <c r="T31" i="1"/>
  <c r="X23" i="1"/>
  <c r="Q23" i="1"/>
  <c r="D32" i="1"/>
  <c r="I24" i="1"/>
  <c r="Z23" i="1"/>
  <c r="W32" i="1"/>
  <c r="O32" i="1"/>
  <c r="D21" i="1"/>
  <c r="U7" i="1"/>
  <c r="Y32" i="1"/>
  <c r="T30" i="1"/>
  <c r="C32" i="1"/>
  <c r="U13" i="1"/>
  <c r="N8" i="1"/>
  <c r="S7" i="1"/>
  <c r="M21" i="1"/>
  <c r="N5" i="1"/>
  <c r="R7" i="1"/>
  <c r="J5" i="1"/>
  <c r="P24" i="1"/>
  <c r="Z21" i="1"/>
  <c r="Y14" i="1"/>
  <c r="L8" i="1"/>
  <c r="Y5" i="1"/>
  <c r="O21" i="1"/>
  <c r="K8" i="1"/>
  <c r="H32" i="1"/>
  <c r="X24" i="1"/>
  <c r="T15" i="1"/>
  <c r="AA30" i="1"/>
  <c r="E24" i="1"/>
  <c r="I13" i="1"/>
  <c r="M24" i="1"/>
  <c r="T6" i="1"/>
  <c r="V15" i="1"/>
  <c r="L5" i="1"/>
  <c r="N32" i="1"/>
  <c r="Z24" i="1"/>
  <c r="N7" i="1"/>
  <c r="I21" i="1"/>
  <c r="T32" i="1"/>
  <c r="AA29" i="1"/>
  <c r="V30" i="1"/>
  <c r="K6" i="1"/>
  <c r="G31" i="1"/>
  <c r="L30" i="1"/>
  <c r="H23" i="1"/>
  <c r="G15" i="1"/>
  <c r="U30" i="1"/>
  <c r="N30" i="1"/>
  <c r="C29" i="1"/>
  <c r="I31" i="1"/>
  <c r="W30" i="1"/>
  <c r="AA14" i="1"/>
  <c r="Q13" i="1"/>
  <c r="D7" i="1"/>
  <c r="Y22" i="1"/>
  <c r="U29" i="1"/>
  <c r="K29" i="1"/>
  <c r="F8" i="1"/>
  <c r="G16" i="1"/>
  <c r="W7" i="1"/>
  <c r="G5" i="1"/>
  <c r="K16" i="1"/>
  <c r="Y16" i="1"/>
  <c r="W21" i="1"/>
  <c r="O5" i="1"/>
  <c r="C16" i="1"/>
  <c r="G24" i="1"/>
  <c r="P21" i="1"/>
  <c r="Q14" i="1"/>
  <c r="D8" i="1"/>
  <c r="Q5" i="1"/>
  <c r="V16" i="1"/>
  <c r="T7" i="1"/>
  <c r="X31" i="1"/>
  <c r="O24" i="1"/>
  <c r="P5" i="1"/>
  <c r="R30" i="1"/>
  <c r="K23" i="1"/>
  <c r="J8" i="1"/>
  <c r="J23" i="1"/>
  <c r="V5" i="1"/>
  <c r="S22" i="1"/>
  <c r="H7" i="1"/>
  <c r="Y30" i="1"/>
  <c r="K22" i="1"/>
  <c r="X15" i="1"/>
  <c r="AA15" i="1"/>
  <c r="J6" i="1"/>
  <c r="Y15" i="1"/>
  <c r="V7" i="1"/>
  <c r="T22" i="1"/>
  <c r="Q7" i="1"/>
  <c r="T24" i="1"/>
  <c r="Y7" i="1"/>
  <c r="S29" i="1"/>
  <c r="J32" i="1"/>
  <c r="E30" i="1"/>
  <c r="P15" i="1"/>
  <c r="S32" i="1"/>
  <c r="L32" i="1"/>
  <c r="Y31" i="1"/>
  <c r="U23" i="1"/>
  <c r="U32" i="1"/>
  <c r="P16" i="1"/>
  <c r="G21" i="1"/>
  <c r="V23" i="1"/>
  <c r="X8" i="1"/>
  <c r="X7" i="1"/>
  <c r="Z16" i="1"/>
  <c r="E17" i="9" l="1"/>
  <c r="M17" i="9"/>
  <c r="U17" i="9"/>
  <c r="D17" i="9"/>
  <c r="L17" i="9"/>
  <c r="T17" i="9"/>
  <c r="S17" i="9"/>
  <c r="B17" i="9"/>
  <c r="Z17" i="9"/>
  <c r="G17" i="9"/>
  <c r="F17" i="9"/>
  <c r="N17" i="9"/>
  <c r="V17" i="9"/>
  <c r="C17" i="9"/>
  <c r="K17" i="9"/>
  <c r="P17" i="9"/>
  <c r="X17" i="9"/>
  <c r="J17" i="9"/>
  <c r="G6" i="1"/>
  <c r="C6" i="1"/>
  <c r="Z6" i="1"/>
  <c r="O6" i="1"/>
  <c r="I6" i="1"/>
  <c r="L6" i="1"/>
  <c r="W6" i="1"/>
  <c r="H6" i="1"/>
  <c r="F6" i="1"/>
  <c r="P6" i="1"/>
  <c r="N6" i="1"/>
  <c r="X6" i="1"/>
  <c r="V6" i="1"/>
  <c r="E6" i="1"/>
  <c r="R6" i="1"/>
  <c r="U6" i="1"/>
  <c r="M6" i="1"/>
  <c r="D6" i="1"/>
  <c r="B18" i="9" l="1"/>
  <c r="K18" i="9"/>
  <c r="S18" i="9"/>
  <c r="P18" i="9"/>
  <c r="C18" i="9"/>
  <c r="T18" i="9"/>
  <c r="V18" i="9"/>
  <c r="L18" i="9"/>
  <c r="N18" i="9"/>
  <c r="D18" i="9"/>
  <c r="F18" i="9"/>
  <c r="U18" i="9"/>
  <c r="J18" i="9"/>
  <c r="G18" i="9"/>
  <c r="M18" i="9"/>
  <c r="X18" i="9"/>
  <c r="Z18" i="9"/>
  <c r="E18" i="9"/>
  <c r="D14" i="1"/>
  <c r="P14" i="1"/>
  <c r="C14" i="1"/>
  <c r="M14" i="1"/>
  <c r="F14" i="1"/>
  <c r="G14" i="1"/>
  <c r="I14" i="1"/>
  <c r="U14" i="1"/>
  <c r="H14" i="1"/>
  <c r="L14" i="1"/>
  <c r="R14" i="1"/>
  <c r="W14" i="1"/>
  <c r="E14" i="1"/>
  <c r="X14" i="1"/>
  <c r="O14" i="1"/>
  <c r="N14" i="1"/>
  <c r="Z14" i="1"/>
  <c r="V14" i="1"/>
  <c r="T19" i="9" l="1"/>
  <c r="X19" i="9"/>
  <c r="L19" i="9"/>
  <c r="M19" i="9"/>
  <c r="V19" i="9"/>
  <c r="C19" i="9"/>
  <c r="U19" i="9"/>
  <c r="P19" i="9"/>
  <c r="J19" i="9"/>
  <c r="F19" i="9"/>
  <c r="S19" i="9"/>
  <c r="G19" i="9"/>
  <c r="E19" i="9"/>
  <c r="D19" i="9"/>
  <c r="K19" i="9"/>
  <c r="Z19" i="9"/>
  <c r="N19" i="9"/>
  <c r="B19" i="9"/>
  <c r="V22" i="1"/>
  <c r="L22" i="1"/>
  <c r="P22" i="1"/>
  <c r="U22" i="1"/>
  <c r="I22" i="1"/>
  <c r="E22" i="1"/>
  <c r="W22" i="1"/>
  <c r="Z22" i="1"/>
  <c r="H22" i="1"/>
  <c r="D22" i="1"/>
  <c r="O22" i="1"/>
  <c r="F22" i="1"/>
  <c r="M22" i="1"/>
  <c r="N22" i="1"/>
  <c r="X22" i="1"/>
  <c r="C22" i="1"/>
  <c r="G22" i="1"/>
  <c r="R22" i="1"/>
</calcChain>
</file>

<file path=xl/sharedStrings.xml><?xml version="1.0" encoding="utf-8"?>
<sst xmlns="http://schemas.openxmlformats.org/spreadsheetml/2006/main" count="551" uniqueCount="113">
  <si>
    <t>Camelia_Base_1HR</t>
  </si>
  <si>
    <t>Camelia_Base_2HR</t>
  </si>
  <si>
    <t>Camelia_Base_2HR_REG</t>
  </si>
  <si>
    <t>Camelia_High_1HR</t>
  </si>
  <si>
    <t>Camelia_High_2HR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</si>
  <si>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</si>
  <si>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</si>
  <si>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</si>
  <si>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</si>
  <si>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</si>
  <si>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</si>
  <si>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</si>
  <si>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</si>
  <si>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</si>
  <si>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</si>
  <si>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</si>
  <si>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</si>
  <si>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Start Year</t>
  </si>
  <si>
    <t>2024</t>
  </si>
  <si>
    <t>Power (MW)</t>
  </si>
  <si>
    <t>BESS Duration (Hr)</t>
  </si>
  <si>
    <t>Storage Degradation Rate (%)</t>
  </si>
  <si>
    <t>Costless Adder ($/MWh)</t>
  </si>
  <si>
    <t>VOM ($/MWh)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</si>
  <si>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</si>
  <si>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</si>
  <si>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</si>
  <si>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</si>
  <si>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</si>
  <si>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</si>
  <si>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</si>
  <si>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365, 415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</si>
  <si>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</si>
  <si>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</si>
  <si>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</si>
  <si>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</si>
  <si>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</si>
  <si>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</si>
  <si>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</si>
  <si>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</si>
  <si>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</si>
  <si>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</si>
  <si>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</si>
  <si>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</si>
  <si>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</si>
  <si>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</si>
  <si>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</si>
  <si>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</si>
  <si>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</si>
  <si>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</si>
  <si>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</si>
  <si>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</si>
  <si>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</si>
  <si>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</si>
  <si>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</si>
  <si>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</si>
  <si>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</si>
  <si>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</si>
  <si>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</si>
  <si>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</si>
  <si>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</si>
  <si>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</si>
  <si>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</si>
  <si>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</si>
  <si>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</si>
  <si>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</si>
  <si>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</si>
  <si>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</si>
  <si>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</si>
  <si>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</si>
  <si>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</si>
  <si>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</si>
  <si>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</si>
  <si>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</si>
  <si>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</si>
  <si>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</si>
  <si>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</si>
  <si>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</si>
  <si>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</si>
  <si>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</si>
  <si>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</si>
  <si>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</si>
  <si>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</si>
  <si>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</si>
  <si>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</si>
  <si>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</si>
  <si>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</si>
  <si>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</si>
  <si>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</si>
  <si>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</si>
  <si>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</si>
  <si>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</si>
  <si>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</si>
  <si>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</si>
  <si>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</si>
  <si>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</si>
  <si>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</si>
  <si>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</si>
  <si>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</si>
  <si>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</si>
  <si>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</si>
  <si>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</si>
  <si>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</si>
  <si>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</si>
  <si>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</si>
  <si>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Scarcity Revenue ($)</t>
  </si>
  <si>
    <t xml:space="preserve">RT Energy Arbitrage, RT Co-Optimization, DA RRS, 1/2 DA Reg Up &amp; Down in 2+ Hr cases up to 100 MW, Scarcity Pricing, and DA-RT Virtual Bidding </t>
  </si>
  <si>
    <t>RIOHON_L153</t>
  </si>
  <si>
    <t xml:space="preserve">RT Energy Arbitrage, RT Co-Optimization, DA RRS, DA Reg Up &amp; Down in 2+ Hr cases up to 100 MW, Scarcity Pricing, and DA-RT Virtual Bidding </t>
  </si>
  <si>
    <t>1 HR, 2 HR</t>
  </si>
  <si>
    <t>Sungrow Custom</t>
  </si>
  <si>
    <t>$200 (1 HR Low and Base), $150 (2 HR Low and Base), $25 (1 &amp; 2 HR High)</t>
  </si>
  <si>
    <t>90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</si>
</sst>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6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207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Camelia_Base_1HR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16043707.217177561</c:v>
                </c:pt>
                <c:pt idx="1">
                  <c:v>14055612.151425065</c:v>
                </c:pt>
                <c:pt idx="2">
                  <c:v>13999412.356427778</c:v>
                </c:pt>
                <c:pt idx="3">
                  <c:v>13265531.646172035</c:v>
                </c:pt>
                <c:pt idx="4">
                  <c:v>12061361.127177672</c:v>
                </c:pt>
                <c:pt idx="5">
                  <c:v>11424099.621323038</c:v>
                </c:pt>
                <c:pt idx="6">
                  <c:v>9989401.3777263798</c:v>
                </c:pt>
                <c:pt idx="7">
                  <c:v>10266474.557251157</c:v>
                </c:pt>
                <c:pt idx="8">
                  <c:v>10312941.367966713</c:v>
                </c:pt>
                <c:pt idx="9">
                  <c:v>10452881.425964126</c:v>
                </c:pt>
                <c:pt idx="10">
                  <c:v>10702025.456521083</c:v>
                </c:pt>
                <c:pt idx="11">
                  <c:v>11463985.898005245</c:v>
                </c:pt>
                <c:pt idx="12">
                  <c:v>12036674.04708918</c:v>
                </c:pt>
                <c:pt idx="13">
                  <c:v>12004321.978190724</c:v>
                </c:pt>
                <c:pt idx="14">
                  <c:v>12426168.403759927</c:v>
                </c:pt>
                <c:pt idx="15">
                  <c:v>12212145.768434424</c:v>
                </c:pt>
                <c:pt idx="16">
                  <c:v>11849259.11162396</c:v>
                </c:pt>
                <c:pt idx="17">
                  <c:v>12087760.697990771</c:v>
                </c:pt>
                <c:pt idx="18">
                  <c:v>12064997.157619733</c:v>
                </c:pt>
                <c:pt idx="19">
                  <c:v>12311232.436930066</c:v>
                </c:pt>
                <c:pt idx="20">
                  <c:v>12293978.783192618</c:v>
                </c:pt>
                <c:pt idx="21">
                  <c:v>12306675.640439846</c:v>
                </c:pt>
                <c:pt idx="22">
                  <c:v>12254850.146947067</c:v>
                </c:pt>
                <c:pt idx="23">
                  <c:v>12706657.075102935</c:v>
                </c:pt>
                <c:pt idx="24">
                  <c:v>12470331.297572691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A-40E6-9F30-DF24854CA804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Camelia_Base_2HR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15748353.649446124</c:v>
                </c:pt>
                <c:pt idx="1">
                  <c:v>16020650.060422312</c:v>
                </c:pt>
                <c:pt idx="2">
                  <c:v>15797728.301319422</c:v>
                </c:pt>
                <c:pt idx="3">
                  <c:v>15681683.577725405</c:v>
                </c:pt>
                <c:pt idx="4">
                  <c:v>14808810.497848853</c:v>
                </c:pt>
                <c:pt idx="5">
                  <c:v>13822899.327574855</c:v>
                </c:pt>
                <c:pt idx="6">
                  <c:v>12771654.299862707</c:v>
                </c:pt>
                <c:pt idx="7">
                  <c:v>12048157.896095769</c:v>
                </c:pt>
                <c:pt idx="8">
                  <c:v>12038733.490955938</c:v>
                </c:pt>
                <c:pt idx="9">
                  <c:v>12069460.257657923</c:v>
                </c:pt>
                <c:pt idx="10">
                  <c:v>12122719.044377604</c:v>
                </c:pt>
                <c:pt idx="11">
                  <c:v>12521774.043566165</c:v>
                </c:pt>
                <c:pt idx="12">
                  <c:v>13021483.858399712</c:v>
                </c:pt>
                <c:pt idx="13">
                  <c:v>13164387.934333449</c:v>
                </c:pt>
                <c:pt idx="14">
                  <c:v>13326979.063300326</c:v>
                </c:pt>
                <c:pt idx="15">
                  <c:v>13422152.150149677</c:v>
                </c:pt>
                <c:pt idx="16">
                  <c:v>13147215.837989192</c:v>
                </c:pt>
                <c:pt idx="17">
                  <c:v>13006407.020391367</c:v>
                </c:pt>
                <c:pt idx="18">
                  <c:v>13038012.37574625</c:v>
                </c:pt>
                <c:pt idx="19">
                  <c:v>13148096.130563399</c:v>
                </c:pt>
                <c:pt idx="20">
                  <c:v>13199832.453762345</c:v>
                </c:pt>
                <c:pt idx="21">
                  <c:v>13152679.129714234</c:v>
                </c:pt>
                <c:pt idx="22">
                  <c:v>13076442.388283959</c:v>
                </c:pt>
                <c:pt idx="23">
                  <c:v>13332302.4214625</c:v>
                </c:pt>
                <c:pt idx="24">
                  <c:v>13424733.90734431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A-40E6-9F30-DF24854CA804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FA-40E6-9F30-DF24854CA804}"/>
            </c:ext>
          </c:extLst>
        </c:ser>
        <c:ser>
          <c:idx val="3"/>
          <c:order val="3"/>
          <c:tx>
            <c:strRef>
              <c:f>Summary!$B$7</c:f>
              <c:strCache>
                <c:ptCount val="1"/>
                <c:pt idx="0">
                  <c:v>Camelia_High_1HR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20649443.620249558</c:v>
                </c:pt>
                <c:pt idx="1">
                  <c:v>16625701.830118066</c:v>
                </c:pt>
                <c:pt idx="2">
                  <c:v>16236267.991373777</c:v>
                </c:pt>
                <c:pt idx="3">
                  <c:v>15441233.339992031</c:v>
                </c:pt>
                <c:pt idx="4">
                  <c:v>14317668.273636671</c:v>
                </c:pt>
                <c:pt idx="5">
                  <c:v>13684542.022022037</c:v>
                </c:pt>
                <c:pt idx="6">
                  <c:v>12292950.973137381</c:v>
                </c:pt>
                <c:pt idx="7">
                  <c:v>12513624.045698158</c:v>
                </c:pt>
                <c:pt idx="8">
                  <c:v>12471211.154520715</c:v>
                </c:pt>
                <c:pt idx="9">
                  <c:v>12672385.585111126</c:v>
                </c:pt>
                <c:pt idx="10">
                  <c:v>12807384.634717083</c:v>
                </c:pt>
                <c:pt idx="11">
                  <c:v>13480842.265564246</c:v>
                </c:pt>
                <c:pt idx="12">
                  <c:v>13999970.057909179</c:v>
                </c:pt>
                <c:pt idx="13">
                  <c:v>13872854.173773725</c:v>
                </c:pt>
                <c:pt idx="14">
                  <c:v>14214941.755771926</c:v>
                </c:pt>
                <c:pt idx="15">
                  <c:v>14019553.661053425</c:v>
                </c:pt>
                <c:pt idx="16">
                  <c:v>13625396.303363958</c:v>
                </c:pt>
                <c:pt idx="17">
                  <c:v>13698730.634683771</c:v>
                </c:pt>
                <c:pt idx="18">
                  <c:v>13659253.723057732</c:v>
                </c:pt>
                <c:pt idx="19">
                  <c:v>13853717.498110067</c:v>
                </c:pt>
                <c:pt idx="20">
                  <c:v>13712042.200785618</c:v>
                </c:pt>
                <c:pt idx="21">
                  <c:v>13686285.928757846</c:v>
                </c:pt>
                <c:pt idx="22">
                  <c:v>13543572.639898065</c:v>
                </c:pt>
                <c:pt idx="23">
                  <c:v>13910231.787902934</c:v>
                </c:pt>
                <c:pt idx="24">
                  <c:v>13665288.296991687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FA-40E6-9F30-DF24854CA804}"/>
            </c:ext>
          </c:extLst>
        </c:ser>
        <c:ser>
          <c:idx val="4"/>
          <c:order val="4"/>
          <c:tx>
            <c:strRef>
              <c:f>Summary!$B$8</c:f>
              <c:strCache>
                <c:ptCount val="1"/>
                <c:pt idx="0">
                  <c:v>Camelia_High_2HR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22814909.696256559</c:v>
                </c:pt>
                <c:pt idx="1">
                  <c:v>18886868.485147066</c:v>
                </c:pt>
                <c:pt idx="2">
                  <c:v>18714120.193983778</c:v>
                </c:pt>
                <c:pt idx="3">
                  <c:v>18111014.849191032</c:v>
                </c:pt>
                <c:pt idx="4">
                  <c:v>16971245.206459671</c:v>
                </c:pt>
                <c:pt idx="5">
                  <c:v>16230106.155318037</c:v>
                </c:pt>
                <c:pt idx="6">
                  <c:v>14707965.893097378</c:v>
                </c:pt>
                <c:pt idx="7">
                  <c:v>14849442.578828162</c:v>
                </c:pt>
                <c:pt idx="8">
                  <c:v>14715416.607301712</c:v>
                </c:pt>
                <c:pt idx="9">
                  <c:v>14913452.885917129</c:v>
                </c:pt>
                <c:pt idx="10">
                  <c:v>14942596.447490083</c:v>
                </c:pt>
                <c:pt idx="11">
                  <c:v>15589722.101433245</c:v>
                </c:pt>
                <c:pt idx="12">
                  <c:v>15946580.666305179</c:v>
                </c:pt>
                <c:pt idx="13">
                  <c:v>15799865.297597725</c:v>
                </c:pt>
                <c:pt idx="14">
                  <c:v>16225743.689906925</c:v>
                </c:pt>
                <c:pt idx="15">
                  <c:v>15947269.605913427</c:v>
                </c:pt>
                <c:pt idx="16">
                  <c:v>15553325.18460496</c:v>
                </c:pt>
                <c:pt idx="17">
                  <c:v>15527649.657098768</c:v>
                </c:pt>
                <c:pt idx="18">
                  <c:v>15345378.195683731</c:v>
                </c:pt>
                <c:pt idx="19">
                  <c:v>15589006.249267066</c:v>
                </c:pt>
                <c:pt idx="20">
                  <c:v>15321968.81880462</c:v>
                </c:pt>
                <c:pt idx="21">
                  <c:v>15253668.189426845</c:v>
                </c:pt>
                <c:pt idx="22">
                  <c:v>15141767.653052066</c:v>
                </c:pt>
                <c:pt idx="23">
                  <c:v>15622866.890406936</c:v>
                </c:pt>
                <c:pt idx="24">
                  <c:v>15302979.193848688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FA-40E6-9F30-DF24854CA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Camelia_Base_1HR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178.2634135241951</c:v>
                </c:pt>
                <c:pt idx="1">
                  <c:v>156.17346834916742</c:v>
                </c:pt>
                <c:pt idx="2">
                  <c:v>155.54902618253087</c:v>
                </c:pt>
                <c:pt idx="3">
                  <c:v>147.39479606857816</c:v>
                </c:pt>
                <c:pt idx="4">
                  <c:v>134.01512363530748</c:v>
                </c:pt>
                <c:pt idx="5">
                  <c:v>126.93444023692264</c:v>
                </c:pt>
                <c:pt idx="6">
                  <c:v>110.99334864140421</c:v>
                </c:pt>
                <c:pt idx="7">
                  <c:v>114.07193952501285</c:v>
                </c:pt>
                <c:pt idx="8">
                  <c:v>114.58823742185237</c:v>
                </c:pt>
                <c:pt idx="9">
                  <c:v>116.14312695515696</c:v>
                </c:pt>
                <c:pt idx="10">
                  <c:v>118.91139396134537</c:v>
                </c:pt>
                <c:pt idx="11">
                  <c:v>127.37762108894717</c:v>
                </c:pt>
                <c:pt idx="12">
                  <c:v>133.74082274543534</c:v>
                </c:pt>
                <c:pt idx="13">
                  <c:v>133.38135531323027</c:v>
                </c:pt>
                <c:pt idx="14">
                  <c:v>138.06853781955473</c:v>
                </c:pt>
                <c:pt idx="15">
                  <c:v>135.69050853816026</c:v>
                </c:pt>
                <c:pt idx="16">
                  <c:v>131.65843457359955</c:v>
                </c:pt>
                <c:pt idx="17">
                  <c:v>134.30845219989746</c:v>
                </c:pt>
                <c:pt idx="18">
                  <c:v>134.0555239735526</c:v>
                </c:pt>
                <c:pt idx="19">
                  <c:v>136.79147152144517</c:v>
                </c:pt>
                <c:pt idx="20">
                  <c:v>136.59976425769577</c:v>
                </c:pt>
                <c:pt idx="21">
                  <c:v>136.74084044933161</c:v>
                </c:pt>
                <c:pt idx="22">
                  <c:v>136.1650016327452</c:v>
                </c:pt>
                <c:pt idx="23">
                  <c:v>141.18507861225481</c:v>
                </c:pt>
                <c:pt idx="24">
                  <c:v>138.55923663969659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8-42DE-8AF0-3E67B3C0EDB5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Camelia_Base_2HR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174.98170721606806</c:v>
                </c:pt>
                <c:pt idx="1">
                  <c:v>178.00722289358126</c:v>
                </c:pt>
                <c:pt idx="2">
                  <c:v>175.53031445910472</c:v>
                </c:pt>
                <c:pt idx="3">
                  <c:v>174.24092864139337</c:v>
                </c:pt>
                <c:pt idx="4">
                  <c:v>164.54233886498724</c:v>
                </c:pt>
                <c:pt idx="5">
                  <c:v>153.58777030638728</c:v>
                </c:pt>
                <c:pt idx="6">
                  <c:v>141.9072699984745</c:v>
                </c:pt>
                <c:pt idx="7">
                  <c:v>133.86842106773079</c:v>
                </c:pt>
                <c:pt idx="8">
                  <c:v>133.76370545506597</c:v>
                </c:pt>
                <c:pt idx="9">
                  <c:v>134.10511397397693</c:v>
                </c:pt>
                <c:pt idx="10">
                  <c:v>134.69687827086227</c:v>
                </c:pt>
                <c:pt idx="11">
                  <c:v>139.13082270629073</c:v>
                </c:pt>
                <c:pt idx="12">
                  <c:v>144.68315398221901</c:v>
                </c:pt>
                <c:pt idx="13">
                  <c:v>146.27097704814946</c:v>
                </c:pt>
                <c:pt idx="14">
                  <c:v>148.07754514778139</c:v>
                </c:pt>
                <c:pt idx="15">
                  <c:v>149.13502389055196</c:v>
                </c:pt>
                <c:pt idx="16">
                  <c:v>146.08017597765769</c:v>
                </c:pt>
                <c:pt idx="17">
                  <c:v>144.5156335599041</c:v>
                </c:pt>
                <c:pt idx="18">
                  <c:v>144.86680417495833</c:v>
                </c:pt>
                <c:pt idx="19">
                  <c:v>146.08995700625999</c:v>
                </c:pt>
                <c:pt idx="20">
                  <c:v>146.66480504180385</c:v>
                </c:pt>
                <c:pt idx="21">
                  <c:v>146.14087921904706</c:v>
                </c:pt>
                <c:pt idx="22">
                  <c:v>145.29380431426623</c:v>
                </c:pt>
                <c:pt idx="23">
                  <c:v>148.13669357180555</c:v>
                </c:pt>
                <c:pt idx="24">
                  <c:v>149.16371008160343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8-42DE-8AF0-3E67B3C0EDB5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8-42DE-8AF0-3E67B3C0EDB5}"/>
            </c:ext>
          </c:extLst>
        </c:ser>
        <c:ser>
          <c:idx val="3"/>
          <c:order val="3"/>
          <c:tx>
            <c:strRef>
              <c:f>Summary!$B$15</c:f>
              <c:strCache>
                <c:ptCount val="1"/>
                <c:pt idx="0">
                  <c:v>Camelia_High_1HR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229.43826244721731</c:v>
                </c:pt>
                <c:pt idx="1">
                  <c:v>184.73002033464516</c:v>
                </c:pt>
                <c:pt idx="2">
                  <c:v>180.40297768193085</c:v>
                </c:pt>
                <c:pt idx="3">
                  <c:v>171.56925933324479</c:v>
                </c:pt>
                <c:pt idx="4">
                  <c:v>159.08520304040744</c:v>
                </c:pt>
                <c:pt idx="5">
                  <c:v>152.05046691135595</c:v>
                </c:pt>
                <c:pt idx="6">
                  <c:v>136.58834414597089</c:v>
                </c:pt>
                <c:pt idx="7">
                  <c:v>139.040267174424</c:v>
                </c:pt>
                <c:pt idx="8">
                  <c:v>138.56901282800794</c:v>
                </c:pt>
                <c:pt idx="9">
                  <c:v>140.80428427901253</c:v>
                </c:pt>
                <c:pt idx="10">
                  <c:v>142.30427371907868</c:v>
                </c:pt>
                <c:pt idx="11">
                  <c:v>149.78713628404719</c:v>
                </c:pt>
                <c:pt idx="12">
                  <c:v>155.55522286565756</c:v>
                </c:pt>
                <c:pt idx="13">
                  <c:v>154.14282415304137</c:v>
                </c:pt>
                <c:pt idx="14">
                  <c:v>157.94379728635474</c:v>
                </c:pt>
                <c:pt idx="15">
                  <c:v>155.77281845614917</c:v>
                </c:pt>
                <c:pt idx="16">
                  <c:v>151.39329225959955</c:v>
                </c:pt>
                <c:pt idx="17">
                  <c:v>152.20811816315302</c:v>
                </c:pt>
                <c:pt idx="18">
                  <c:v>151.76948581175259</c:v>
                </c:pt>
                <c:pt idx="19">
                  <c:v>153.93019442344519</c:v>
                </c:pt>
                <c:pt idx="20">
                  <c:v>152.35602445317355</c:v>
                </c:pt>
                <c:pt idx="21">
                  <c:v>152.06984365286496</c:v>
                </c:pt>
                <c:pt idx="22">
                  <c:v>150.48414044331182</c:v>
                </c:pt>
                <c:pt idx="23">
                  <c:v>154.55813097669926</c:v>
                </c:pt>
                <c:pt idx="24">
                  <c:v>151.83653663324097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8-42DE-8AF0-3E67B3C0EDB5}"/>
            </c:ext>
          </c:extLst>
        </c:ser>
        <c:ser>
          <c:idx val="4"/>
          <c:order val="4"/>
          <c:tx>
            <c:strRef>
              <c:f>Summary!$B$16</c:f>
              <c:strCache>
                <c:ptCount val="1"/>
                <c:pt idx="0">
                  <c:v>Camelia_High_2HR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253.49899662507286</c:v>
                </c:pt>
                <c:pt idx="1">
                  <c:v>209.85409427941187</c:v>
                </c:pt>
                <c:pt idx="2">
                  <c:v>207.93466882204197</c:v>
                </c:pt>
                <c:pt idx="3">
                  <c:v>201.23349832434479</c:v>
                </c:pt>
                <c:pt idx="4">
                  <c:v>188.56939118288525</c:v>
                </c:pt>
                <c:pt idx="5">
                  <c:v>180.33451283686708</c:v>
                </c:pt>
                <c:pt idx="6">
                  <c:v>163.42184325663754</c:v>
                </c:pt>
                <c:pt idx="7">
                  <c:v>164.99380643142402</c:v>
                </c:pt>
                <c:pt idx="8">
                  <c:v>163.50462897001901</c:v>
                </c:pt>
                <c:pt idx="9">
                  <c:v>165.70503206574588</c:v>
                </c:pt>
                <c:pt idx="10">
                  <c:v>166.02884941655648</c:v>
                </c:pt>
                <c:pt idx="11">
                  <c:v>173.21913446036939</c:v>
                </c:pt>
                <c:pt idx="12">
                  <c:v>177.18422962561311</c:v>
                </c:pt>
                <c:pt idx="13">
                  <c:v>175.55405886219694</c:v>
                </c:pt>
                <c:pt idx="14">
                  <c:v>180.28604099896583</c:v>
                </c:pt>
                <c:pt idx="15">
                  <c:v>177.19188451014918</c:v>
                </c:pt>
                <c:pt idx="16">
                  <c:v>172.81472427338844</c:v>
                </c:pt>
                <c:pt idx="17">
                  <c:v>172.52944063443076</c:v>
                </c:pt>
                <c:pt idx="18">
                  <c:v>170.5042021742637</c:v>
                </c:pt>
                <c:pt idx="19">
                  <c:v>173.21118054741186</c:v>
                </c:pt>
                <c:pt idx="20">
                  <c:v>170.244097986718</c:v>
                </c:pt>
                <c:pt idx="21">
                  <c:v>169.48520210474274</c:v>
                </c:pt>
                <c:pt idx="22">
                  <c:v>168.2418628116896</c:v>
                </c:pt>
                <c:pt idx="23">
                  <c:v>173.58740989341041</c:v>
                </c:pt>
                <c:pt idx="24">
                  <c:v>170.03310215387432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8-42DE-8AF0-3E67B3C0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Camelia_Base_1HR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178.2634135241951</c:v>
                </c:pt>
                <c:pt idx="1">
                  <c:v>156.17346834916742</c:v>
                </c:pt>
                <c:pt idx="2">
                  <c:v>155.54902618253087</c:v>
                </c:pt>
                <c:pt idx="3">
                  <c:v>147.39479606857816</c:v>
                </c:pt>
                <c:pt idx="4">
                  <c:v>134.01512363530748</c:v>
                </c:pt>
                <c:pt idx="5">
                  <c:v>126.93444023692264</c:v>
                </c:pt>
                <c:pt idx="6">
                  <c:v>110.99334864140421</c:v>
                </c:pt>
                <c:pt idx="7">
                  <c:v>114.07193952501285</c:v>
                </c:pt>
                <c:pt idx="8">
                  <c:v>114.58823742185237</c:v>
                </c:pt>
                <c:pt idx="9">
                  <c:v>116.14312695515696</c:v>
                </c:pt>
                <c:pt idx="10">
                  <c:v>118.91139396134537</c:v>
                </c:pt>
                <c:pt idx="11">
                  <c:v>127.37762108894717</c:v>
                </c:pt>
                <c:pt idx="12">
                  <c:v>133.74082274543534</c:v>
                </c:pt>
                <c:pt idx="13">
                  <c:v>133.38135531323027</c:v>
                </c:pt>
                <c:pt idx="14">
                  <c:v>138.06853781955473</c:v>
                </c:pt>
                <c:pt idx="15">
                  <c:v>135.69050853816026</c:v>
                </c:pt>
                <c:pt idx="16">
                  <c:v>131.65843457359955</c:v>
                </c:pt>
                <c:pt idx="17">
                  <c:v>134.30845219989746</c:v>
                </c:pt>
                <c:pt idx="18">
                  <c:v>134.0555239735526</c:v>
                </c:pt>
                <c:pt idx="19">
                  <c:v>136.79147152144517</c:v>
                </c:pt>
                <c:pt idx="20">
                  <c:v>136.59976425769577</c:v>
                </c:pt>
                <c:pt idx="21">
                  <c:v>136.74084044933161</c:v>
                </c:pt>
                <c:pt idx="22">
                  <c:v>136.1650016327452</c:v>
                </c:pt>
                <c:pt idx="23">
                  <c:v>141.18507861225481</c:v>
                </c:pt>
                <c:pt idx="24">
                  <c:v>138.55923663969659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6-4884-870C-F407657BA5DF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Camelia_Base_2HR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91.853914549117093</c:v>
                </c:pt>
                <c:pt idx="1">
                  <c:v>93.442111755160767</c:v>
                </c:pt>
                <c:pt idx="2">
                  <c:v>92.141897353860742</c:v>
                </c:pt>
                <c:pt idx="3">
                  <c:v>91.465054404930896</c:v>
                </c:pt>
                <c:pt idx="4">
                  <c:v>86.373931162722968</c:v>
                </c:pt>
                <c:pt idx="5">
                  <c:v>80.623501473169171</c:v>
                </c:pt>
                <c:pt idx="6">
                  <c:v>74.492005248543052</c:v>
                </c:pt>
                <c:pt idx="7">
                  <c:v>70.272137043428231</c:v>
                </c:pt>
                <c:pt idx="8">
                  <c:v>70.217168217882403</c:v>
                </c:pt>
                <c:pt idx="9">
                  <c:v>70.396385288176859</c:v>
                </c:pt>
                <c:pt idx="10">
                  <c:v>70.70702271436339</c:v>
                </c:pt>
                <c:pt idx="11">
                  <c:v>73.034552601727412</c:v>
                </c:pt>
                <c:pt idx="12">
                  <c:v>75.949162195390556</c:v>
                </c:pt>
                <c:pt idx="13">
                  <c:v>76.782665117138819</c:v>
                </c:pt>
                <c:pt idx="14">
                  <c:v>77.730994828231701</c:v>
                </c:pt>
                <c:pt idx="15">
                  <c:v>78.286101779817301</c:v>
                </c:pt>
                <c:pt idx="16">
                  <c:v>76.682507074885919</c:v>
                </c:pt>
                <c:pt idx="17">
                  <c:v>75.861224965828924</c:v>
                </c:pt>
                <c:pt idx="18">
                  <c:v>76.045566496041118</c:v>
                </c:pt>
                <c:pt idx="19">
                  <c:v>76.68764147310236</c:v>
                </c:pt>
                <c:pt idx="20">
                  <c:v>76.989398972075506</c:v>
                </c:pt>
                <c:pt idx="21">
                  <c:v>76.714372293463029</c:v>
                </c:pt>
                <c:pt idx="22">
                  <c:v>76.269713550795913</c:v>
                </c:pt>
                <c:pt idx="23">
                  <c:v>77.762043869714205</c:v>
                </c:pt>
                <c:pt idx="24">
                  <c:v>78.301160147823325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6-4884-870C-F407657BA5DF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6-4884-870C-F407657BA5DF}"/>
            </c:ext>
          </c:extLst>
        </c:ser>
        <c:ser>
          <c:idx val="3"/>
          <c:order val="3"/>
          <c:tx>
            <c:strRef>
              <c:f>Summary!$B$23</c:f>
              <c:strCache>
                <c:ptCount val="1"/>
                <c:pt idx="0">
                  <c:v>Camelia_High_1HR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229.43826244721731</c:v>
                </c:pt>
                <c:pt idx="1">
                  <c:v>184.73002033464516</c:v>
                </c:pt>
                <c:pt idx="2">
                  <c:v>180.40297768193085</c:v>
                </c:pt>
                <c:pt idx="3">
                  <c:v>171.56925933324479</c:v>
                </c:pt>
                <c:pt idx="4">
                  <c:v>159.08520304040744</c:v>
                </c:pt>
                <c:pt idx="5">
                  <c:v>152.05046691135595</c:v>
                </c:pt>
                <c:pt idx="6">
                  <c:v>136.58834414597089</c:v>
                </c:pt>
                <c:pt idx="7">
                  <c:v>139.040267174424</c:v>
                </c:pt>
                <c:pt idx="8">
                  <c:v>138.56901282800794</c:v>
                </c:pt>
                <c:pt idx="9">
                  <c:v>140.80428427901253</c:v>
                </c:pt>
                <c:pt idx="10">
                  <c:v>142.30427371907868</c:v>
                </c:pt>
                <c:pt idx="11">
                  <c:v>149.78713628404719</c:v>
                </c:pt>
                <c:pt idx="12">
                  <c:v>155.55522286565756</c:v>
                </c:pt>
                <c:pt idx="13">
                  <c:v>154.14282415304137</c:v>
                </c:pt>
                <c:pt idx="14">
                  <c:v>157.94379728635474</c:v>
                </c:pt>
                <c:pt idx="15">
                  <c:v>155.77281845614917</c:v>
                </c:pt>
                <c:pt idx="16">
                  <c:v>151.39329225959955</c:v>
                </c:pt>
                <c:pt idx="17">
                  <c:v>152.20811816315302</c:v>
                </c:pt>
                <c:pt idx="18">
                  <c:v>151.76948581175259</c:v>
                </c:pt>
                <c:pt idx="19">
                  <c:v>153.93019442344519</c:v>
                </c:pt>
                <c:pt idx="20">
                  <c:v>152.35602445317355</c:v>
                </c:pt>
                <c:pt idx="21">
                  <c:v>152.06984365286496</c:v>
                </c:pt>
                <c:pt idx="22">
                  <c:v>150.48414044331182</c:v>
                </c:pt>
                <c:pt idx="23">
                  <c:v>154.55813097669926</c:v>
                </c:pt>
                <c:pt idx="24">
                  <c:v>151.83653663324097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6-4884-870C-F407657BA5DF}"/>
            </c:ext>
          </c:extLst>
        </c:ser>
        <c:ser>
          <c:idx val="4"/>
          <c:order val="4"/>
          <c:tx>
            <c:strRef>
              <c:f>Summary!$B$24</c:f>
              <c:strCache>
                <c:ptCount val="1"/>
                <c:pt idx="0">
                  <c:v>Camelia_High_2HR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126.74949831253643</c:v>
                </c:pt>
                <c:pt idx="1">
                  <c:v>104.92704713970593</c:v>
                </c:pt>
                <c:pt idx="2">
                  <c:v>103.96733441102099</c:v>
                </c:pt>
                <c:pt idx="3">
                  <c:v>100.6167491621724</c:v>
                </c:pt>
                <c:pt idx="4">
                  <c:v>94.284695591442627</c:v>
                </c:pt>
                <c:pt idx="5">
                  <c:v>90.167256418433539</c:v>
                </c:pt>
                <c:pt idx="6">
                  <c:v>81.710921628318772</c:v>
                </c:pt>
                <c:pt idx="7">
                  <c:v>82.49690321571201</c:v>
                </c:pt>
                <c:pt idx="8">
                  <c:v>81.752314485009506</c:v>
                </c:pt>
                <c:pt idx="9">
                  <c:v>82.852516032872941</c:v>
                </c:pt>
                <c:pt idx="10">
                  <c:v>83.014424708278241</c:v>
                </c:pt>
                <c:pt idx="11">
                  <c:v>86.609567230184695</c:v>
                </c:pt>
                <c:pt idx="12">
                  <c:v>88.592114812806557</c:v>
                </c:pt>
                <c:pt idx="13">
                  <c:v>87.77702943109847</c:v>
                </c:pt>
                <c:pt idx="14">
                  <c:v>90.143020499482915</c:v>
                </c:pt>
                <c:pt idx="15">
                  <c:v>88.59594225507459</c:v>
                </c:pt>
                <c:pt idx="16">
                  <c:v>86.407362136694218</c:v>
                </c:pt>
                <c:pt idx="17">
                  <c:v>86.264720317215378</c:v>
                </c:pt>
                <c:pt idx="18">
                  <c:v>85.252101087131848</c:v>
                </c:pt>
                <c:pt idx="19">
                  <c:v>86.605590273705928</c:v>
                </c:pt>
                <c:pt idx="20">
                  <c:v>85.122048993359002</c:v>
                </c:pt>
                <c:pt idx="21">
                  <c:v>84.74260105237137</c:v>
                </c:pt>
                <c:pt idx="22">
                  <c:v>84.1209314058448</c:v>
                </c:pt>
                <c:pt idx="23">
                  <c:v>86.793704946705205</c:v>
                </c:pt>
                <c:pt idx="24">
                  <c:v>85.016551076937162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E6-4884-870C-F407657BA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Camelia_Base_1HR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127.20813333333329</c:v>
                </c:pt>
                <c:pt idx="1">
                  <c:v>184.8314055380302</c:v>
                </c:pt>
                <c:pt idx="2">
                  <c:v>193.94378342647681</c:v>
                </c:pt>
                <c:pt idx="3">
                  <c:v>189.5635483196121</c:v>
                </c:pt>
                <c:pt idx="4">
                  <c:v>171.29494690436081</c:v>
                </c:pt>
                <c:pt idx="5">
                  <c:v>164.4227866523033</c:v>
                </c:pt>
                <c:pt idx="6">
                  <c:v>146.9314832235811</c:v>
                </c:pt>
                <c:pt idx="7">
                  <c:v>152.87471345402631</c:v>
                </c:pt>
                <c:pt idx="8">
                  <c:v>157.6737589028736</c:v>
                </c:pt>
                <c:pt idx="9">
                  <c:v>159.3347599519262</c:v>
                </c:pt>
                <c:pt idx="10">
                  <c:v>165.59764945607819</c:v>
                </c:pt>
                <c:pt idx="11">
                  <c:v>179.97995347272561</c:v>
                </c:pt>
                <c:pt idx="12">
                  <c:v>186.58581899206899</c:v>
                </c:pt>
                <c:pt idx="13">
                  <c:v>194.11577373097569</c:v>
                </c:pt>
                <c:pt idx="14">
                  <c:v>201.12906147036639</c:v>
                </c:pt>
                <c:pt idx="15">
                  <c:v>199.7279097650426</c:v>
                </c:pt>
                <c:pt idx="16">
                  <c:v>198.76557698109539</c:v>
                </c:pt>
                <c:pt idx="17">
                  <c:v>207.3337822199388</c:v>
                </c:pt>
                <c:pt idx="18">
                  <c:v>209.3818578544425</c:v>
                </c:pt>
                <c:pt idx="19">
                  <c:v>213.98389453099949</c:v>
                </c:pt>
                <c:pt idx="20">
                  <c:v>221.68906941191781</c:v>
                </c:pt>
                <c:pt idx="21">
                  <c:v>224.36266385092071</c:v>
                </c:pt>
                <c:pt idx="22">
                  <c:v>232.26025719534599</c:v>
                </c:pt>
                <c:pt idx="23">
                  <c:v>239.3980204742505</c:v>
                </c:pt>
                <c:pt idx="24">
                  <c:v>239.629718775258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2-4018-BE64-153FA28D2634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Camelia_Base_2HR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250.97367350797498</c:v>
                </c:pt>
                <c:pt idx="1">
                  <c:v>115.77009877515309</c:v>
                </c:pt>
                <c:pt idx="2">
                  <c:v>240.26980944224874</c:v>
                </c:pt>
                <c:pt idx="3">
                  <c:v>242.27015597194395</c:v>
                </c:pt>
                <c:pt idx="4">
                  <c:v>240.55640580175603</c:v>
                </c:pt>
                <c:pt idx="5">
                  <c:v>234.29430305731978</c:v>
                </c:pt>
                <c:pt idx="6">
                  <c:v>231.89190405461795</c:v>
                </c:pt>
                <c:pt idx="7">
                  <c:v>227.46547354757578</c:v>
                </c:pt>
                <c:pt idx="8">
                  <c:v>229.23768186958876</c:v>
                </c:pt>
                <c:pt idx="9">
                  <c:v>229.15817144988173</c:v>
                </c:pt>
                <c:pt idx="10">
                  <c:v>230.36147428709634</c:v>
                </c:pt>
                <c:pt idx="11">
                  <c:v>231.68704277059808</c:v>
                </c:pt>
                <c:pt idx="12">
                  <c:v>236.25990519851254</c:v>
                </c:pt>
                <c:pt idx="13">
                  <c:v>237.33107469529475</c:v>
                </c:pt>
                <c:pt idx="14">
                  <c:v>238.99247473427425</c:v>
                </c:pt>
                <c:pt idx="15">
                  <c:v>241.36454050887875</c:v>
                </c:pt>
                <c:pt idx="16">
                  <c:v>241.12998013206945</c:v>
                </c:pt>
                <c:pt idx="17">
                  <c:v>240.9660214723684</c:v>
                </c:pt>
                <c:pt idx="18">
                  <c:v>242.30894392923599</c:v>
                </c:pt>
                <c:pt idx="19">
                  <c:v>242.37913067730605</c:v>
                </c:pt>
                <c:pt idx="20">
                  <c:v>244.33264145951071</c:v>
                </c:pt>
                <c:pt idx="21">
                  <c:v>245.58678136524065</c:v>
                </c:pt>
                <c:pt idx="22">
                  <c:v>245.9595264230793</c:v>
                </c:pt>
                <c:pt idx="23">
                  <c:v>248.95656299905912</c:v>
                </c:pt>
                <c:pt idx="24">
                  <c:v>250.67326159231072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2-4018-BE64-153FA28D2634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F2-4018-BE64-153FA28D2634}"/>
            </c:ext>
          </c:extLst>
        </c:ser>
        <c:ser>
          <c:idx val="3"/>
          <c:order val="3"/>
          <c:tx>
            <c:strRef>
              <c:f>Summary!$B$31</c:f>
              <c:strCache>
                <c:ptCount val="1"/>
                <c:pt idx="0">
                  <c:v>Camelia_High_1HR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306.20900522962961</c:v>
                </c:pt>
                <c:pt idx="1">
                  <c:v>415.00000000391168</c:v>
                </c:pt>
                <c:pt idx="2">
                  <c:v>414.99999999596582</c:v>
                </c:pt>
                <c:pt idx="3">
                  <c:v>414.95013817162248</c:v>
                </c:pt>
                <c:pt idx="4">
                  <c:v>416.1369862981187</c:v>
                </c:pt>
                <c:pt idx="5">
                  <c:v>414.99999999783438</c:v>
                </c:pt>
                <c:pt idx="6">
                  <c:v>414.88154018277561</c:v>
                </c:pt>
                <c:pt idx="7">
                  <c:v>415.00000000789169</c:v>
                </c:pt>
                <c:pt idx="8">
                  <c:v>416.13698630185792</c:v>
                </c:pt>
                <c:pt idx="9">
                  <c:v>415.00000001053508</c:v>
                </c:pt>
                <c:pt idx="10">
                  <c:v>414.99999999642421</c:v>
                </c:pt>
                <c:pt idx="11">
                  <c:v>414.99999999878668</c:v>
                </c:pt>
                <c:pt idx="12">
                  <c:v>416.13698629876541</c:v>
                </c:pt>
                <c:pt idx="13">
                  <c:v>414.99999999623202</c:v>
                </c:pt>
                <c:pt idx="14">
                  <c:v>415.00000000511</c:v>
                </c:pt>
                <c:pt idx="15">
                  <c:v>415.00000000909421</c:v>
                </c:pt>
                <c:pt idx="16">
                  <c:v>416.13698631389269</c:v>
                </c:pt>
                <c:pt idx="17">
                  <c:v>415.00000000537233</c:v>
                </c:pt>
                <c:pt idx="18">
                  <c:v>415.00000001638563</c:v>
                </c:pt>
                <c:pt idx="19">
                  <c:v>414.97456584608892</c:v>
                </c:pt>
                <c:pt idx="20">
                  <c:v>416.13698629945651</c:v>
                </c:pt>
                <c:pt idx="21">
                  <c:v>414.93287820457289</c:v>
                </c:pt>
                <c:pt idx="22">
                  <c:v>415.00000000000011</c:v>
                </c:pt>
                <c:pt idx="23">
                  <c:v>414.97015193485652</c:v>
                </c:pt>
                <c:pt idx="24">
                  <c:v>416.1369556586605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F2-4018-BE64-153FA28D2634}"/>
            </c:ext>
          </c:extLst>
        </c:ser>
        <c:ser>
          <c:idx val="4"/>
          <c:order val="4"/>
          <c:tx>
            <c:strRef>
              <c:f>Summary!$B$32</c:f>
              <c:strCache>
                <c:ptCount val="1"/>
                <c:pt idx="0">
                  <c:v>Camelia_High_2HR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416.13698629592602</c:v>
                </c:pt>
                <c:pt idx="1">
                  <c:v>414.99999999521663</c:v>
                </c:pt>
                <c:pt idx="2">
                  <c:v>414.99999999969828</c:v>
                </c:pt>
                <c:pt idx="3">
                  <c:v>414.93513112856118</c:v>
                </c:pt>
                <c:pt idx="4">
                  <c:v>416.13698629929189</c:v>
                </c:pt>
                <c:pt idx="5">
                  <c:v>414.99307475955021</c:v>
                </c:pt>
                <c:pt idx="6">
                  <c:v>415.00000000120872</c:v>
                </c:pt>
                <c:pt idx="7">
                  <c:v>414.99999999417668</c:v>
                </c:pt>
                <c:pt idx="8">
                  <c:v>416.13698629123161</c:v>
                </c:pt>
                <c:pt idx="9">
                  <c:v>414.99906475942652</c:v>
                </c:pt>
                <c:pt idx="10">
                  <c:v>414.97024925803049</c:v>
                </c:pt>
                <c:pt idx="11">
                  <c:v>414.99999999567319</c:v>
                </c:pt>
                <c:pt idx="12">
                  <c:v>416.13698629541642</c:v>
                </c:pt>
                <c:pt idx="13">
                  <c:v>414.90015243894248</c:v>
                </c:pt>
                <c:pt idx="14">
                  <c:v>414.96507085619112</c:v>
                </c:pt>
                <c:pt idx="15">
                  <c:v>414.96954150470981</c:v>
                </c:pt>
                <c:pt idx="16">
                  <c:v>416.13698630031251</c:v>
                </c:pt>
                <c:pt idx="17">
                  <c:v>414.99999999099111</c:v>
                </c:pt>
                <c:pt idx="18">
                  <c:v>414.99999999488591</c:v>
                </c:pt>
                <c:pt idx="19">
                  <c:v>414.96519647593112</c:v>
                </c:pt>
                <c:pt idx="20">
                  <c:v>416.13698629121399</c:v>
                </c:pt>
                <c:pt idx="21">
                  <c:v>414.85568422133008</c:v>
                </c:pt>
                <c:pt idx="22">
                  <c:v>414.93029120792039</c:v>
                </c:pt>
                <c:pt idx="23">
                  <c:v>415.00000000476518</c:v>
                </c:pt>
                <c:pt idx="24">
                  <c:v>416.08568049009381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F2-4018-BE64-153FA28D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8</xdr:col>
      <xdr:colOff>314325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8</xdr:col>
      <xdr:colOff>314325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tabSelected="1" workbookViewId="0">
      <selection activeCell="A31" sqref="A31:XFD31"/>
    </sheetView>
  </sheetViews>
  <sheetFormatPr defaultRowHeight="15" x14ac:dyDescent="0.25"/>
  <cols>
    <col min="2" max="2" width="22.7109375" customWidth="1"/>
    <col min="3" max="30" width="13.7109375" customWidth="1"/>
  </cols>
  <sheetData>
    <row r="3" spans="1:29" x14ac:dyDescent="0.25">
      <c r="B3" s="1"/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9" x14ac:dyDescent="0.25">
      <c r="A4" s="2"/>
      <c r="B4" s="1" t="s">
        <v>6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7</v>
      </c>
    </row>
    <row r="5" spans="1:29" x14ac:dyDescent="0.25">
      <c r="A5" s="2"/>
      <c r="B5" s="2" t="s">
        <v>0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16043707.217177561</v>
      </c>
      <c r="D5" s="5">
        <f t="shared" ca="1" si="0"/>
        <v>14055612.151425065</v>
      </c>
      <c r="E5" s="5">
        <f t="shared" ca="1" si="0"/>
        <v>13999412.356427778</v>
      </c>
      <c r="F5" s="5">
        <f t="shared" ca="1" si="0"/>
        <v>13265531.646172035</v>
      </c>
      <c r="G5" s="5">
        <f t="shared" ca="1" si="0"/>
        <v>12061361.127177672</v>
      </c>
      <c r="H5" s="5">
        <f t="shared" ca="1" si="0"/>
        <v>11424099.621323038</v>
      </c>
      <c r="I5" s="5">
        <f t="shared" ca="1" si="0"/>
        <v>9989401.3777263798</v>
      </c>
      <c r="J5" s="5">
        <f t="shared" ca="1" si="0"/>
        <v>10266474.557251157</v>
      </c>
      <c r="K5" s="5">
        <f t="shared" ca="1" si="0"/>
        <v>10312941.367966713</v>
      </c>
      <c r="L5" s="5">
        <f t="shared" ca="1" si="0"/>
        <v>10452881.425964126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10702025.456521083</v>
      </c>
      <c r="N5" s="5">
        <f t="shared" ca="1" si="1"/>
        <v>11463985.898005245</v>
      </c>
      <c r="O5" s="5">
        <f t="shared" ca="1" si="1"/>
        <v>12036674.04708918</v>
      </c>
      <c r="P5" s="5">
        <f t="shared" ca="1" si="1"/>
        <v>12004321.978190724</v>
      </c>
      <c r="Q5" s="5">
        <f t="shared" ca="1" si="1"/>
        <v>12426168.403759927</v>
      </c>
      <c r="R5" s="5">
        <f t="shared" ca="1" si="1"/>
        <v>12212145.768434424</v>
      </c>
      <c r="S5" s="5">
        <f t="shared" ca="1" si="1"/>
        <v>11849259.11162396</v>
      </c>
      <c r="T5" s="5">
        <f t="shared" ca="1" si="1"/>
        <v>12087760.697990771</v>
      </c>
      <c r="U5" s="5">
        <f t="shared" ca="1" si="1"/>
        <v>12064997.157619733</v>
      </c>
      <c r="V5" s="5">
        <f t="shared" ca="1" si="1"/>
        <v>12311232.436930066</v>
      </c>
      <c r="W5" s="5">
        <f t="shared" ca="1" si="1"/>
        <v>12293978.783192618</v>
      </c>
      <c r="X5" s="5">
        <f t="shared" ca="1" si="1"/>
        <v>12306675.640439846</v>
      </c>
      <c r="Y5" s="5">
        <f t="shared" ca="1" si="1"/>
        <v>12254850.146947067</v>
      </c>
      <c r="Z5" s="5">
        <f t="shared" ca="1" si="1"/>
        <v>12706657.075102935</v>
      </c>
      <c r="AA5" s="5">
        <f t="shared" ca="1" si="1"/>
        <v>12470331.297572691</v>
      </c>
      <c r="AB5" s="4"/>
      <c r="AC5" s="6">
        <f>MATCH($C$3,Camelia_Base_1HR!$A:$A,0)</f>
        <v>17</v>
      </c>
    </row>
    <row r="6" spans="1:29" x14ac:dyDescent="0.25">
      <c r="A6" s="2"/>
      <c r="B6" s="2" t="s">
        <v>1</v>
      </c>
      <c r="C6" s="5">
        <f t="shared" ca="1" si="0"/>
        <v>15748353.649446124</v>
      </c>
      <c r="D6" s="5">
        <f t="shared" ca="1" si="0"/>
        <v>16020650.060422312</v>
      </c>
      <c r="E6" s="5">
        <f t="shared" ca="1" si="0"/>
        <v>15797728.301319422</v>
      </c>
      <c r="F6" s="5">
        <f t="shared" ca="1" si="0"/>
        <v>15681683.577725405</v>
      </c>
      <c r="G6" s="5">
        <f t="shared" ca="1" si="0"/>
        <v>14808810.497848853</v>
      </c>
      <c r="H6" s="5">
        <f t="shared" ca="1" si="0"/>
        <v>13822899.327574855</v>
      </c>
      <c r="I6" s="5">
        <f t="shared" ca="1" si="0"/>
        <v>12771654.299862707</v>
      </c>
      <c r="J6" s="5">
        <f t="shared" ca="1" si="0"/>
        <v>12048157.896095769</v>
      </c>
      <c r="K6" s="5">
        <f t="shared" ca="1" si="0"/>
        <v>12038733.490955938</v>
      </c>
      <c r="L6" s="5">
        <f t="shared" ca="1" si="0"/>
        <v>12069460.257657923</v>
      </c>
      <c r="M6" s="5">
        <f t="shared" ca="1" si="1"/>
        <v>12122719.044377604</v>
      </c>
      <c r="N6" s="5">
        <f t="shared" ca="1" si="1"/>
        <v>12521774.043566165</v>
      </c>
      <c r="O6" s="5">
        <f t="shared" ca="1" si="1"/>
        <v>13021483.858399712</v>
      </c>
      <c r="P6" s="5">
        <f t="shared" ca="1" si="1"/>
        <v>13164387.934333449</v>
      </c>
      <c r="Q6" s="5">
        <f t="shared" ca="1" si="1"/>
        <v>13326979.063300326</v>
      </c>
      <c r="R6" s="5">
        <f t="shared" ca="1" si="1"/>
        <v>13422152.150149677</v>
      </c>
      <c r="S6" s="5">
        <f t="shared" ca="1" si="1"/>
        <v>13147215.837989192</v>
      </c>
      <c r="T6" s="5">
        <f t="shared" ca="1" si="1"/>
        <v>13006407.020391367</v>
      </c>
      <c r="U6" s="5">
        <f t="shared" ca="1" si="1"/>
        <v>13038012.37574625</v>
      </c>
      <c r="V6" s="5">
        <f t="shared" ca="1" si="1"/>
        <v>13148096.130563399</v>
      </c>
      <c r="W6" s="5">
        <f t="shared" ca="1" si="1"/>
        <v>13199832.453762345</v>
      </c>
      <c r="X6" s="5">
        <f t="shared" ca="1" si="1"/>
        <v>13152679.129714234</v>
      </c>
      <c r="Y6" s="5">
        <f t="shared" ca="1" si="1"/>
        <v>13076442.388283959</v>
      </c>
      <c r="Z6" s="5">
        <f t="shared" ca="1" si="1"/>
        <v>13332302.4214625</v>
      </c>
      <c r="AA6" s="5">
        <f t="shared" ca="1" si="1"/>
        <v>13424733.90734431</v>
      </c>
      <c r="AB6" s="4"/>
    </row>
    <row r="7" spans="1:29" x14ac:dyDescent="0.25">
      <c r="A7" s="2"/>
      <c r="B7" s="2" t="s">
        <v>3</v>
      </c>
      <c r="C7" s="5">
        <f t="shared" ca="1" si="0"/>
        <v>20649443.620249558</v>
      </c>
      <c r="D7" s="5">
        <f t="shared" ca="1" si="0"/>
        <v>16625701.830118066</v>
      </c>
      <c r="E7" s="5">
        <f t="shared" ca="1" si="0"/>
        <v>16236267.991373777</v>
      </c>
      <c r="F7" s="5">
        <f t="shared" ca="1" si="0"/>
        <v>15441233.339992031</v>
      </c>
      <c r="G7" s="5">
        <f t="shared" ca="1" si="0"/>
        <v>14317668.273636671</v>
      </c>
      <c r="H7" s="5">
        <f t="shared" ca="1" si="0"/>
        <v>13684542.022022037</v>
      </c>
      <c r="I7" s="5">
        <f t="shared" ca="1" si="0"/>
        <v>12292950.973137381</v>
      </c>
      <c r="J7" s="5">
        <f t="shared" ca="1" si="0"/>
        <v>12513624.045698158</v>
      </c>
      <c r="K7" s="5">
        <f t="shared" ca="1" si="0"/>
        <v>12471211.154520715</v>
      </c>
      <c r="L7" s="5">
        <f t="shared" ca="1" si="0"/>
        <v>12672385.585111126</v>
      </c>
      <c r="M7" s="5">
        <f t="shared" ca="1" si="1"/>
        <v>12807384.634717083</v>
      </c>
      <c r="N7" s="5">
        <f t="shared" ca="1" si="1"/>
        <v>13480842.265564246</v>
      </c>
      <c r="O7" s="5">
        <f t="shared" ca="1" si="1"/>
        <v>13999970.057909179</v>
      </c>
      <c r="P7" s="5">
        <f t="shared" ca="1" si="1"/>
        <v>13872854.173773725</v>
      </c>
      <c r="Q7" s="5">
        <f t="shared" ca="1" si="1"/>
        <v>14214941.755771926</v>
      </c>
      <c r="R7" s="5">
        <f t="shared" ca="1" si="1"/>
        <v>14019553.661053425</v>
      </c>
      <c r="S7" s="5">
        <f t="shared" ca="1" si="1"/>
        <v>13625396.303363958</v>
      </c>
      <c r="T7" s="5">
        <f t="shared" ca="1" si="1"/>
        <v>13698730.634683771</v>
      </c>
      <c r="U7" s="5">
        <f t="shared" ca="1" si="1"/>
        <v>13659253.723057732</v>
      </c>
      <c r="V7" s="5">
        <f t="shared" ca="1" si="1"/>
        <v>13853717.498110067</v>
      </c>
      <c r="W7" s="5">
        <f t="shared" ca="1" si="1"/>
        <v>13712042.200785618</v>
      </c>
      <c r="X7" s="5">
        <f t="shared" ca="1" si="1"/>
        <v>13686285.928757846</v>
      </c>
      <c r="Y7" s="5">
        <f t="shared" ca="1" si="1"/>
        <v>13543572.639898065</v>
      </c>
      <c r="Z7" s="5">
        <f t="shared" ca="1" si="1"/>
        <v>13910231.787902934</v>
      </c>
      <c r="AA7" s="5">
        <f t="shared" ca="1" si="1"/>
        <v>13665288.296991687</v>
      </c>
      <c r="AB7" s="4"/>
    </row>
    <row r="8" spans="1:29" x14ac:dyDescent="0.25">
      <c r="A8" s="2"/>
      <c r="B8" s="2" t="s">
        <v>4</v>
      </c>
      <c r="C8" s="5">
        <f t="shared" ca="1" si="0"/>
        <v>22814909.696256559</v>
      </c>
      <c r="D8" s="5">
        <f t="shared" ca="1" si="0"/>
        <v>18886868.485147066</v>
      </c>
      <c r="E8" s="5">
        <f t="shared" ca="1" si="0"/>
        <v>18714120.193983778</v>
      </c>
      <c r="F8" s="5">
        <f t="shared" ca="1" si="0"/>
        <v>18111014.849191032</v>
      </c>
      <c r="G8" s="5">
        <f t="shared" ca="1" si="0"/>
        <v>16971245.206459671</v>
      </c>
      <c r="H8" s="5">
        <f t="shared" ca="1" si="0"/>
        <v>16230106.155318037</v>
      </c>
      <c r="I8" s="5">
        <f t="shared" ca="1" si="0"/>
        <v>14707965.893097378</v>
      </c>
      <c r="J8" s="5">
        <f t="shared" ca="1" si="0"/>
        <v>14849442.578828162</v>
      </c>
      <c r="K8" s="5">
        <f t="shared" ca="1" si="0"/>
        <v>14715416.607301712</v>
      </c>
      <c r="L8" s="5">
        <f t="shared" ca="1" si="0"/>
        <v>14913452.885917129</v>
      </c>
      <c r="M8" s="5">
        <f t="shared" ca="1" si="1"/>
        <v>14942596.447490083</v>
      </c>
      <c r="N8" s="5">
        <f t="shared" ca="1" si="1"/>
        <v>15589722.101433245</v>
      </c>
      <c r="O8" s="5">
        <f t="shared" ca="1" si="1"/>
        <v>15946580.666305179</v>
      </c>
      <c r="P8" s="5">
        <f t="shared" ca="1" si="1"/>
        <v>15799865.297597725</v>
      </c>
      <c r="Q8" s="5">
        <f t="shared" ca="1" si="1"/>
        <v>16225743.689906925</v>
      </c>
      <c r="R8" s="5">
        <f t="shared" ca="1" si="1"/>
        <v>15947269.605913427</v>
      </c>
      <c r="S8" s="5">
        <f t="shared" ca="1" si="1"/>
        <v>15553325.18460496</v>
      </c>
      <c r="T8" s="5">
        <f t="shared" ca="1" si="1"/>
        <v>15527649.657098768</v>
      </c>
      <c r="U8" s="5">
        <f t="shared" ca="1" si="1"/>
        <v>15345378.195683731</v>
      </c>
      <c r="V8" s="5">
        <f t="shared" ca="1" si="1"/>
        <v>15589006.249267066</v>
      </c>
      <c r="W8" s="5">
        <f t="shared" ca="1" si="1"/>
        <v>15321968.81880462</v>
      </c>
      <c r="X8" s="5">
        <f t="shared" ca="1" si="1"/>
        <v>15253668.189426845</v>
      </c>
      <c r="Y8" s="5">
        <f t="shared" ca="1" si="1"/>
        <v>15141767.653052066</v>
      </c>
      <c r="Z8" s="5">
        <f t="shared" ca="1" si="1"/>
        <v>15622866.890406936</v>
      </c>
      <c r="AA8" s="5">
        <f t="shared" ca="1" si="1"/>
        <v>15302979.193848688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26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9" x14ac:dyDescent="0.25">
      <c r="A12" s="2"/>
      <c r="B12" s="1" t="s">
        <v>6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7</v>
      </c>
    </row>
    <row r="13" spans="1:29" x14ac:dyDescent="0.25">
      <c r="A13" s="2"/>
      <c r="B13" s="2" t="s">
        <v>0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178.2634135241951</v>
      </c>
      <c r="D13" s="5">
        <f t="shared" ca="1" si="2"/>
        <v>156.17346834916742</v>
      </c>
      <c r="E13" s="5">
        <f t="shared" ca="1" si="2"/>
        <v>155.54902618253087</v>
      </c>
      <c r="F13" s="5">
        <f t="shared" ca="1" si="2"/>
        <v>147.39479606857816</v>
      </c>
      <c r="G13" s="5">
        <f t="shared" ca="1" si="2"/>
        <v>134.01512363530748</v>
      </c>
      <c r="H13" s="5">
        <f t="shared" ca="1" si="2"/>
        <v>126.93444023692264</v>
      </c>
      <c r="I13" s="5">
        <f t="shared" ca="1" si="2"/>
        <v>110.99334864140421</v>
      </c>
      <c r="J13" s="5">
        <f t="shared" ca="1" si="2"/>
        <v>114.07193952501285</v>
      </c>
      <c r="K13" s="5">
        <f t="shared" ca="1" si="2"/>
        <v>114.58823742185237</v>
      </c>
      <c r="L13" s="5">
        <f t="shared" ca="1" si="2"/>
        <v>116.14312695515696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118.91139396134537</v>
      </c>
      <c r="N13" s="5">
        <f t="shared" ca="1" si="3"/>
        <v>127.37762108894717</v>
      </c>
      <c r="O13" s="5">
        <f t="shared" ca="1" si="3"/>
        <v>133.74082274543534</v>
      </c>
      <c r="P13" s="5">
        <f t="shared" ca="1" si="3"/>
        <v>133.38135531323027</v>
      </c>
      <c r="Q13" s="5">
        <f t="shared" ca="1" si="3"/>
        <v>138.06853781955473</v>
      </c>
      <c r="R13" s="5">
        <f t="shared" ca="1" si="3"/>
        <v>135.69050853816026</v>
      </c>
      <c r="S13" s="5">
        <f t="shared" ca="1" si="3"/>
        <v>131.65843457359955</v>
      </c>
      <c r="T13" s="5">
        <f t="shared" ca="1" si="3"/>
        <v>134.30845219989746</v>
      </c>
      <c r="U13" s="5">
        <f t="shared" ca="1" si="3"/>
        <v>134.0555239735526</v>
      </c>
      <c r="V13" s="5">
        <f t="shared" ca="1" si="3"/>
        <v>136.79147152144517</v>
      </c>
      <c r="W13" s="5">
        <f t="shared" ca="1" si="3"/>
        <v>136.59976425769577</v>
      </c>
      <c r="X13" s="5">
        <f t="shared" ca="1" si="3"/>
        <v>136.74084044933161</v>
      </c>
      <c r="Y13" s="5">
        <f t="shared" ca="1" si="3"/>
        <v>136.1650016327452</v>
      </c>
      <c r="Z13" s="5">
        <f t="shared" ca="1" si="3"/>
        <v>141.18507861225481</v>
      </c>
      <c r="AA13" s="5">
        <f t="shared" ca="1" si="3"/>
        <v>138.55923663969659</v>
      </c>
      <c r="AB13" s="4"/>
      <c r="AC13" s="6">
        <f>MATCH($C$11,Camelia_Base_1HR!$A:$A,0)</f>
        <v>18</v>
      </c>
    </row>
    <row r="14" spans="1:29" x14ac:dyDescent="0.25">
      <c r="A14" s="2"/>
      <c r="B14" s="2" t="s">
        <v>1</v>
      </c>
      <c r="C14" s="5">
        <f t="shared" ca="1" si="2"/>
        <v>174.98170721606806</v>
      </c>
      <c r="D14" s="5">
        <f t="shared" ca="1" si="2"/>
        <v>178.00722289358126</v>
      </c>
      <c r="E14" s="5">
        <f t="shared" ca="1" si="2"/>
        <v>175.53031445910472</v>
      </c>
      <c r="F14" s="5">
        <f t="shared" ca="1" si="2"/>
        <v>174.24092864139337</v>
      </c>
      <c r="G14" s="5">
        <f t="shared" ca="1" si="2"/>
        <v>164.54233886498724</v>
      </c>
      <c r="H14" s="5">
        <f t="shared" ca="1" si="2"/>
        <v>153.58777030638728</v>
      </c>
      <c r="I14" s="5">
        <f t="shared" ca="1" si="2"/>
        <v>141.9072699984745</v>
      </c>
      <c r="J14" s="5">
        <f t="shared" ca="1" si="2"/>
        <v>133.86842106773079</v>
      </c>
      <c r="K14" s="5">
        <f t="shared" ca="1" si="2"/>
        <v>133.76370545506597</v>
      </c>
      <c r="L14" s="5">
        <f t="shared" ca="1" si="2"/>
        <v>134.10511397397693</v>
      </c>
      <c r="M14" s="5">
        <f t="shared" ca="1" si="3"/>
        <v>134.69687827086227</v>
      </c>
      <c r="N14" s="5">
        <f t="shared" ca="1" si="3"/>
        <v>139.13082270629073</v>
      </c>
      <c r="O14" s="5">
        <f t="shared" ca="1" si="3"/>
        <v>144.68315398221901</v>
      </c>
      <c r="P14" s="5">
        <f t="shared" ca="1" si="3"/>
        <v>146.27097704814946</v>
      </c>
      <c r="Q14" s="5">
        <f t="shared" ca="1" si="3"/>
        <v>148.07754514778139</v>
      </c>
      <c r="R14" s="5">
        <f t="shared" ca="1" si="3"/>
        <v>149.13502389055196</v>
      </c>
      <c r="S14" s="5">
        <f t="shared" ca="1" si="3"/>
        <v>146.08017597765769</v>
      </c>
      <c r="T14" s="5">
        <f t="shared" ca="1" si="3"/>
        <v>144.5156335599041</v>
      </c>
      <c r="U14" s="5">
        <f t="shared" ca="1" si="3"/>
        <v>144.86680417495833</v>
      </c>
      <c r="V14" s="5">
        <f t="shared" ca="1" si="3"/>
        <v>146.08995700625999</v>
      </c>
      <c r="W14" s="5">
        <f t="shared" ca="1" si="3"/>
        <v>146.66480504180385</v>
      </c>
      <c r="X14" s="5">
        <f t="shared" ca="1" si="3"/>
        <v>146.14087921904706</v>
      </c>
      <c r="Y14" s="5">
        <f t="shared" ca="1" si="3"/>
        <v>145.29380431426623</v>
      </c>
      <c r="Z14" s="5">
        <f t="shared" ca="1" si="3"/>
        <v>148.13669357180555</v>
      </c>
      <c r="AA14" s="5">
        <f t="shared" ca="1" si="3"/>
        <v>149.16371008160343</v>
      </c>
      <c r="AB14" s="4"/>
    </row>
    <row r="15" spans="1:29" x14ac:dyDescent="0.25">
      <c r="A15" s="2"/>
      <c r="B15" s="2" t="s">
        <v>3</v>
      </c>
      <c r="C15" s="5">
        <f t="shared" ca="1" si="2"/>
        <v>229.43826244721731</v>
      </c>
      <c r="D15" s="5">
        <f t="shared" ca="1" si="2"/>
        <v>184.73002033464516</v>
      </c>
      <c r="E15" s="5">
        <f t="shared" ca="1" si="2"/>
        <v>180.40297768193085</v>
      </c>
      <c r="F15" s="5">
        <f t="shared" ca="1" si="2"/>
        <v>171.56925933324479</v>
      </c>
      <c r="G15" s="5">
        <f t="shared" ca="1" si="2"/>
        <v>159.08520304040744</v>
      </c>
      <c r="H15" s="5">
        <f t="shared" ca="1" si="2"/>
        <v>152.05046691135595</v>
      </c>
      <c r="I15" s="5">
        <f t="shared" ca="1" si="2"/>
        <v>136.58834414597089</v>
      </c>
      <c r="J15" s="5">
        <f t="shared" ca="1" si="2"/>
        <v>139.040267174424</v>
      </c>
      <c r="K15" s="5">
        <f t="shared" ca="1" si="2"/>
        <v>138.56901282800794</v>
      </c>
      <c r="L15" s="5">
        <f t="shared" ca="1" si="2"/>
        <v>140.80428427901253</v>
      </c>
      <c r="M15" s="5">
        <f t="shared" ca="1" si="3"/>
        <v>142.30427371907868</v>
      </c>
      <c r="N15" s="5">
        <f t="shared" ca="1" si="3"/>
        <v>149.78713628404719</v>
      </c>
      <c r="O15" s="5">
        <f t="shared" ca="1" si="3"/>
        <v>155.55522286565756</v>
      </c>
      <c r="P15" s="5">
        <f t="shared" ca="1" si="3"/>
        <v>154.14282415304137</v>
      </c>
      <c r="Q15" s="5">
        <f t="shared" ca="1" si="3"/>
        <v>157.94379728635474</v>
      </c>
      <c r="R15" s="5">
        <f t="shared" ca="1" si="3"/>
        <v>155.77281845614917</v>
      </c>
      <c r="S15" s="5">
        <f t="shared" ca="1" si="3"/>
        <v>151.39329225959955</v>
      </c>
      <c r="T15" s="5">
        <f t="shared" ca="1" si="3"/>
        <v>152.20811816315302</v>
      </c>
      <c r="U15" s="5">
        <f t="shared" ca="1" si="3"/>
        <v>151.76948581175259</v>
      </c>
      <c r="V15" s="5">
        <f t="shared" ca="1" si="3"/>
        <v>153.93019442344519</v>
      </c>
      <c r="W15" s="5">
        <f t="shared" ca="1" si="3"/>
        <v>152.35602445317355</v>
      </c>
      <c r="X15" s="5">
        <f t="shared" ca="1" si="3"/>
        <v>152.06984365286496</v>
      </c>
      <c r="Y15" s="5">
        <f t="shared" ca="1" si="3"/>
        <v>150.48414044331182</v>
      </c>
      <c r="Z15" s="5">
        <f t="shared" ca="1" si="3"/>
        <v>154.55813097669926</v>
      </c>
      <c r="AA15" s="5">
        <f t="shared" ca="1" si="3"/>
        <v>151.83653663324097</v>
      </c>
      <c r="AB15" s="4"/>
    </row>
    <row r="16" spans="1:29" x14ac:dyDescent="0.25">
      <c r="A16" s="2"/>
      <c r="B16" s="2" t="s">
        <v>4</v>
      </c>
      <c r="C16" s="5">
        <f t="shared" ca="1" si="2"/>
        <v>253.49899662507286</v>
      </c>
      <c r="D16" s="5">
        <f t="shared" ca="1" si="2"/>
        <v>209.85409427941187</v>
      </c>
      <c r="E16" s="5">
        <f t="shared" ca="1" si="2"/>
        <v>207.93466882204197</v>
      </c>
      <c r="F16" s="5">
        <f t="shared" ca="1" si="2"/>
        <v>201.23349832434479</v>
      </c>
      <c r="G16" s="5">
        <f t="shared" ca="1" si="2"/>
        <v>188.56939118288525</v>
      </c>
      <c r="H16" s="5">
        <f t="shared" ca="1" si="2"/>
        <v>180.33451283686708</v>
      </c>
      <c r="I16" s="5">
        <f t="shared" ca="1" si="2"/>
        <v>163.42184325663754</v>
      </c>
      <c r="J16" s="5">
        <f t="shared" ca="1" si="2"/>
        <v>164.99380643142402</v>
      </c>
      <c r="K16" s="5">
        <f t="shared" ca="1" si="2"/>
        <v>163.50462897001901</v>
      </c>
      <c r="L16" s="5">
        <f t="shared" ca="1" si="2"/>
        <v>165.70503206574588</v>
      </c>
      <c r="M16" s="5">
        <f t="shared" ca="1" si="3"/>
        <v>166.02884941655648</v>
      </c>
      <c r="N16" s="5">
        <f t="shared" ca="1" si="3"/>
        <v>173.21913446036939</v>
      </c>
      <c r="O16" s="5">
        <f t="shared" ca="1" si="3"/>
        <v>177.18422962561311</v>
      </c>
      <c r="P16" s="5">
        <f t="shared" ca="1" si="3"/>
        <v>175.55405886219694</v>
      </c>
      <c r="Q16" s="5">
        <f t="shared" ca="1" si="3"/>
        <v>180.28604099896583</v>
      </c>
      <c r="R16" s="5">
        <f t="shared" ca="1" si="3"/>
        <v>177.19188451014918</v>
      </c>
      <c r="S16" s="5">
        <f t="shared" ca="1" si="3"/>
        <v>172.81472427338844</v>
      </c>
      <c r="T16" s="5">
        <f t="shared" ca="1" si="3"/>
        <v>172.52944063443076</v>
      </c>
      <c r="U16" s="5">
        <f t="shared" ca="1" si="3"/>
        <v>170.5042021742637</v>
      </c>
      <c r="V16" s="5">
        <f t="shared" ca="1" si="3"/>
        <v>173.21118054741186</v>
      </c>
      <c r="W16" s="5">
        <f t="shared" ca="1" si="3"/>
        <v>170.244097986718</v>
      </c>
      <c r="X16" s="5">
        <f t="shared" ca="1" si="3"/>
        <v>169.48520210474274</v>
      </c>
      <c r="Y16" s="5">
        <f t="shared" ca="1" si="3"/>
        <v>168.2418628116896</v>
      </c>
      <c r="Z16" s="5">
        <f t="shared" ca="1" si="3"/>
        <v>173.58740989341041</v>
      </c>
      <c r="AA16" s="5">
        <f t="shared" ca="1" si="3"/>
        <v>170.03310215387432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26" t="s">
        <v>9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9" x14ac:dyDescent="0.25">
      <c r="A20" s="2"/>
      <c r="B20" s="1" t="s">
        <v>6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7</v>
      </c>
    </row>
    <row r="21" spans="1:29" x14ac:dyDescent="0.25">
      <c r="A21" s="2"/>
      <c r="B21" s="2" t="s">
        <v>0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178.2634135241951</v>
      </c>
      <c r="D21" s="5">
        <f t="shared" ca="1" si="4"/>
        <v>156.17346834916742</v>
      </c>
      <c r="E21" s="5">
        <f t="shared" ca="1" si="4"/>
        <v>155.54902618253087</v>
      </c>
      <c r="F21" s="5">
        <f t="shared" ca="1" si="4"/>
        <v>147.39479606857816</v>
      </c>
      <c r="G21" s="5">
        <f t="shared" ca="1" si="4"/>
        <v>134.01512363530748</v>
      </c>
      <c r="H21" s="5">
        <f t="shared" ca="1" si="4"/>
        <v>126.93444023692264</v>
      </c>
      <c r="I21" s="5">
        <f t="shared" ca="1" si="4"/>
        <v>110.99334864140421</v>
      </c>
      <c r="J21" s="5">
        <f t="shared" ca="1" si="4"/>
        <v>114.07193952501285</v>
      </c>
      <c r="K21" s="5">
        <f t="shared" ca="1" si="4"/>
        <v>114.58823742185237</v>
      </c>
      <c r="L21" s="5">
        <f t="shared" ca="1" si="4"/>
        <v>116.14312695515696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118.91139396134537</v>
      </c>
      <c r="N21" s="5">
        <f t="shared" ca="1" si="5"/>
        <v>127.37762108894717</v>
      </c>
      <c r="O21" s="5">
        <f t="shared" ca="1" si="5"/>
        <v>133.74082274543534</v>
      </c>
      <c r="P21" s="5">
        <f t="shared" ca="1" si="5"/>
        <v>133.38135531323027</v>
      </c>
      <c r="Q21" s="5">
        <f t="shared" ca="1" si="5"/>
        <v>138.06853781955473</v>
      </c>
      <c r="R21" s="5">
        <f t="shared" ca="1" si="5"/>
        <v>135.69050853816026</v>
      </c>
      <c r="S21" s="5">
        <f t="shared" ca="1" si="5"/>
        <v>131.65843457359955</v>
      </c>
      <c r="T21" s="5">
        <f t="shared" ca="1" si="5"/>
        <v>134.30845219989746</v>
      </c>
      <c r="U21" s="5">
        <f t="shared" ca="1" si="5"/>
        <v>134.0555239735526</v>
      </c>
      <c r="V21" s="5">
        <f t="shared" ca="1" si="5"/>
        <v>136.79147152144517</v>
      </c>
      <c r="W21" s="5">
        <f t="shared" ca="1" si="5"/>
        <v>136.59976425769577</v>
      </c>
      <c r="X21" s="5">
        <f t="shared" ca="1" si="5"/>
        <v>136.74084044933161</v>
      </c>
      <c r="Y21" s="5">
        <f t="shared" ca="1" si="5"/>
        <v>136.1650016327452</v>
      </c>
      <c r="Z21" s="5">
        <f t="shared" ca="1" si="5"/>
        <v>141.18507861225481</v>
      </c>
      <c r="AA21" s="5">
        <f t="shared" ca="1" si="5"/>
        <v>138.55923663969659</v>
      </c>
      <c r="AB21" s="4"/>
      <c r="AC21" s="6">
        <f>MATCH($C$19,Camelia_Base_1HR!$A:$A,0)</f>
        <v>19</v>
      </c>
    </row>
    <row r="22" spans="1:29" x14ac:dyDescent="0.25">
      <c r="A22" s="2"/>
      <c r="B22" s="2" t="s">
        <v>1</v>
      </c>
      <c r="C22" s="5">
        <f t="shared" ca="1" si="4"/>
        <v>91.853914549117093</v>
      </c>
      <c r="D22" s="5">
        <f t="shared" ca="1" si="4"/>
        <v>93.442111755160767</v>
      </c>
      <c r="E22" s="5">
        <f t="shared" ca="1" si="4"/>
        <v>92.141897353860742</v>
      </c>
      <c r="F22" s="5">
        <f t="shared" ca="1" si="4"/>
        <v>91.465054404930896</v>
      </c>
      <c r="G22" s="5">
        <f t="shared" ca="1" si="4"/>
        <v>86.373931162722968</v>
      </c>
      <c r="H22" s="5">
        <f t="shared" ca="1" si="4"/>
        <v>80.623501473169171</v>
      </c>
      <c r="I22" s="5">
        <f t="shared" ca="1" si="4"/>
        <v>74.492005248543052</v>
      </c>
      <c r="J22" s="5">
        <f t="shared" ca="1" si="4"/>
        <v>70.272137043428231</v>
      </c>
      <c r="K22" s="5">
        <f t="shared" ca="1" si="4"/>
        <v>70.217168217882403</v>
      </c>
      <c r="L22" s="5">
        <f t="shared" ca="1" si="4"/>
        <v>70.396385288176859</v>
      </c>
      <c r="M22" s="5">
        <f t="shared" ca="1" si="5"/>
        <v>70.70702271436339</v>
      </c>
      <c r="N22" s="5">
        <f t="shared" ca="1" si="5"/>
        <v>73.034552601727412</v>
      </c>
      <c r="O22" s="5">
        <f t="shared" ca="1" si="5"/>
        <v>75.949162195390556</v>
      </c>
      <c r="P22" s="5">
        <f t="shared" ca="1" si="5"/>
        <v>76.782665117138819</v>
      </c>
      <c r="Q22" s="5">
        <f t="shared" ca="1" si="5"/>
        <v>77.730994828231701</v>
      </c>
      <c r="R22" s="5">
        <f t="shared" ca="1" si="5"/>
        <v>78.286101779817301</v>
      </c>
      <c r="S22" s="5">
        <f t="shared" ca="1" si="5"/>
        <v>76.682507074885919</v>
      </c>
      <c r="T22" s="5">
        <f t="shared" ca="1" si="5"/>
        <v>75.861224965828924</v>
      </c>
      <c r="U22" s="5">
        <f t="shared" ca="1" si="5"/>
        <v>76.045566496041118</v>
      </c>
      <c r="V22" s="5">
        <f t="shared" ca="1" si="5"/>
        <v>76.68764147310236</v>
      </c>
      <c r="W22" s="5">
        <f t="shared" ca="1" si="5"/>
        <v>76.989398972075506</v>
      </c>
      <c r="X22" s="5">
        <f t="shared" ca="1" si="5"/>
        <v>76.714372293463029</v>
      </c>
      <c r="Y22" s="5">
        <f t="shared" ca="1" si="5"/>
        <v>76.269713550795913</v>
      </c>
      <c r="Z22" s="5">
        <f t="shared" ca="1" si="5"/>
        <v>77.762043869714205</v>
      </c>
      <c r="AA22" s="5">
        <f t="shared" ca="1" si="5"/>
        <v>78.301160147823325</v>
      </c>
      <c r="AB22" s="4"/>
    </row>
    <row r="23" spans="1:29" x14ac:dyDescent="0.25">
      <c r="A23" s="2"/>
      <c r="B23" s="2" t="s">
        <v>3</v>
      </c>
      <c r="C23" s="5">
        <f t="shared" ca="1" si="4"/>
        <v>229.43826244721731</v>
      </c>
      <c r="D23" s="5">
        <f t="shared" ca="1" si="4"/>
        <v>184.73002033464516</v>
      </c>
      <c r="E23" s="5">
        <f t="shared" ca="1" si="4"/>
        <v>180.40297768193085</v>
      </c>
      <c r="F23" s="5">
        <f t="shared" ca="1" si="4"/>
        <v>171.56925933324479</v>
      </c>
      <c r="G23" s="5">
        <f t="shared" ca="1" si="4"/>
        <v>159.08520304040744</v>
      </c>
      <c r="H23" s="5">
        <f t="shared" ca="1" si="4"/>
        <v>152.05046691135595</v>
      </c>
      <c r="I23" s="5">
        <f t="shared" ca="1" si="4"/>
        <v>136.58834414597089</v>
      </c>
      <c r="J23" s="5">
        <f t="shared" ca="1" si="4"/>
        <v>139.040267174424</v>
      </c>
      <c r="K23" s="5">
        <f t="shared" ca="1" si="4"/>
        <v>138.56901282800794</v>
      </c>
      <c r="L23" s="5">
        <f t="shared" ca="1" si="4"/>
        <v>140.80428427901253</v>
      </c>
      <c r="M23" s="5">
        <f t="shared" ca="1" si="5"/>
        <v>142.30427371907868</v>
      </c>
      <c r="N23" s="5">
        <f t="shared" ca="1" si="5"/>
        <v>149.78713628404719</v>
      </c>
      <c r="O23" s="5">
        <f t="shared" ca="1" si="5"/>
        <v>155.55522286565756</v>
      </c>
      <c r="P23" s="5">
        <f t="shared" ca="1" si="5"/>
        <v>154.14282415304137</v>
      </c>
      <c r="Q23" s="5">
        <f t="shared" ca="1" si="5"/>
        <v>157.94379728635474</v>
      </c>
      <c r="R23" s="5">
        <f t="shared" ca="1" si="5"/>
        <v>155.77281845614917</v>
      </c>
      <c r="S23" s="5">
        <f t="shared" ca="1" si="5"/>
        <v>151.39329225959955</v>
      </c>
      <c r="T23" s="5">
        <f t="shared" ca="1" si="5"/>
        <v>152.20811816315302</v>
      </c>
      <c r="U23" s="5">
        <f t="shared" ca="1" si="5"/>
        <v>151.76948581175259</v>
      </c>
      <c r="V23" s="5">
        <f t="shared" ca="1" si="5"/>
        <v>153.93019442344519</v>
      </c>
      <c r="W23" s="5">
        <f t="shared" ca="1" si="5"/>
        <v>152.35602445317355</v>
      </c>
      <c r="X23" s="5">
        <f t="shared" ca="1" si="5"/>
        <v>152.06984365286496</v>
      </c>
      <c r="Y23" s="5">
        <f t="shared" ca="1" si="5"/>
        <v>150.48414044331182</v>
      </c>
      <c r="Z23" s="5">
        <f t="shared" ca="1" si="5"/>
        <v>154.55813097669926</v>
      </c>
      <c r="AA23" s="5">
        <f t="shared" ca="1" si="5"/>
        <v>151.83653663324097</v>
      </c>
      <c r="AB23" s="4"/>
    </row>
    <row r="24" spans="1:29" x14ac:dyDescent="0.25">
      <c r="A24" s="2"/>
      <c r="B24" s="2" t="s">
        <v>4</v>
      </c>
      <c r="C24" s="5">
        <f t="shared" ca="1" si="4"/>
        <v>126.74949831253643</v>
      </c>
      <c r="D24" s="5">
        <f t="shared" ca="1" si="4"/>
        <v>104.92704713970593</v>
      </c>
      <c r="E24" s="5">
        <f t="shared" ca="1" si="4"/>
        <v>103.96733441102099</v>
      </c>
      <c r="F24" s="5">
        <f t="shared" ca="1" si="4"/>
        <v>100.6167491621724</v>
      </c>
      <c r="G24" s="5">
        <f t="shared" ca="1" si="4"/>
        <v>94.284695591442627</v>
      </c>
      <c r="H24" s="5">
        <f t="shared" ca="1" si="4"/>
        <v>90.167256418433539</v>
      </c>
      <c r="I24" s="5">
        <f t="shared" ca="1" si="4"/>
        <v>81.710921628318772</v>
      </c>
      <c r="J24" s="5">
        <f t="shared" ca="1" si="4"/>
        <v>82.49690321571201</v>
      </c>
      <c r="K24" s="5">
        <f t="shared" ca="1" si="4"/>
        <v>81.752314485009506</v>
      </c>
      <c r="L24" s="5">
        <f t="shared" ca="1" si="4"/>
        <v>82.852516032872941</v>
      </c>
      <c r="M24" s="5">
        <f t="shared" ca="1" si="5"/>
        <v>83.014424708278241</v>
      </c>
      <c r="N24" s="5">
        <f t="shared" ca="1" si="5"/>
        <v>86.609567230184695</v>
      </c>
      <c r="O24" s="5">
        <f t="shared" ca="1" si="5"/>
        <v>88.592114812806557</v>
      </c>
      <c r="P24" s="5">
        <f t="shared" ca="1" si="5"/>
        <v>87.77702943109847</v>
      </c>
      <c r="Q24" s="5">
        <f t="shared" ca="1" si="5"/>
        <v>90.143020499482915</v>
      </c>
      <c r="R24" s="5">
        <f t="shared" ca="1" si="5"/>
        <v>88.59594225507459</v>
      </c>
      <c r="S24" s="5">
        <f t="shared" ca="1" si="5"/>
        <v>86.407362136694218</v>
      </c>
      <c r="T24" s="5">
        <f t="shared" ca="1" si="5"/>
        <v>86.264720317215378</v>
      </c>
      <c r="U24" s="5">
        <f t="shared" ca="1" si="5"/>
        <v>85.252101087131848</v>
      </c>
      <c r="V24" s="5">
        <f t="shared" ca="1" si="5"/>
        <v>86.605590273705928</v>
      </c>
      <c r="W24" s="5">
        <f t="shared" ca="1" si="5"/>
        <v>85.122048993359002</v>
      </c>
      <c r="X24" s="5">
        <f t="shared" ca="1" si="5"/>
        <v>84.74260105237137</v>
      </c>
      <c r="Y24" s="5">
        <f t="shared" ca="1" si="5"/>
        <v>84.1209314058448</v>
      </c>
      <c r="Z24" s="5">
        <f t="shared" ca="1" si="5"/>
        <v>86.793704946705205</v>
      </c>
      <c r="AA24" s="5">
        <f t="shared" ca="1" si="5"/>
        <v>85.016551076937162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26" t="s">
        <v>10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9" x14ac:dyDescent="0.25">
      <c r="A28" s="2"/>
      <c r="B28" s="1" t="s">
        <v>6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7</v>
      </c>
    </row>
    <row r="29" spans="1:29" x14ac:dyDescent="0.25">
      <c r="A29" s="2"/>
      <c r="B29" s="2" t="s">
        <v>0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127.20813333333329</v>
      </c>
      <c r="D29" s="8">
        <f t="shared" ca="1" si="6"/>
        <v>184.8314055380302</v>
      </c>
      <c r="E29" s="8">
        <f t="shared" ca="1" si="6"/>
        <v>193.94378342647681</v>
      </c>
      <c r="F29" s="8">
        <f t="shared" ca="1" si="6"/>
        <v>189.5635483196121</v>
      </c>
      <c r="G29" s="8">
        <f t="shared" ca="1" si="6"/>
        <v>171.29494690436081</v>
      </c>
      <c r="H29" s="8">
        <f t="shared" ca="1" si="6"/>
        <v>164.4227866523033</v>
      </c>
      <c r="I29" s="8">
        <f t="shared" ca="1" si="6"/>
        <v>146.9314832235811</v>
      </c>
      <c r="J29" s="8">
        <f t="shared" ca="1" si="6"/>
        <v>152.87471345402631</v>
      </c>
      <c r="K29" s="8">
        <f t="shared" ca="1" si="6"/>
        <v>157.6737589028736</v>
      </c>
      <c r="L29" s="8">
        <f t="shared" ca="1" si="6"/>
        <v>159.3347599519262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165.59764945607819</v>
      </c>
      <c r="N29" s="8">
        <f t="shared" ca="1" si="7"/>
        <v>179.97995347272561</v>
      </c>
      <c r="O29" s="8">
        <f t="shared" ca="1" si="7"/>
        <v>186.58581899206899</v>
      </c>
      <c r="P29" s="8">
        <f t="shared" ca="1" si="7"/>
        <v>194.11577373097569</v>
      </c>
      <c r="Q29" s="8">
        <f t="shared" ca="1" si="7"/>
        <v>201.12906147036639</v>
      </c>
      <c r="R29" s="8">
        <f t="shared" ca="1" si="7"/>
        <v>199.7279097650426</v>
      </c>
      <c r="S29" s="8">
        <f t="shared" ca="1" si="7"/>
        <v>198.76557698109539</v>
      </c>
      <c r="T29" s="8">
        <f t="shared" ca="1" si="7"/>
        <v>207.3337822199388</v>
      </c>
      <c r="U29" s="8">
        <f t="shared" ca="1" si="7"/>
        <v>209.3818578544425</v>
      </c>
      <c r="V29" s="8">
        <f t="shared" ca="1" si="7"/>
        <v>213.98389453099949</v>
      </c>
      <c r="W29" s="8">
        <f t="shared" ca="1" si="7"/>
        <v>221.68906941191781</v>
      </c>
      <c r="X29" s="8">
        <f t="shared" ca="1" si="7"/>
        <v>224.36266385092071</v>
      </c>
      <c r="Y29" s="8">
        <f t="shared" ca="1" si="7"/>
        <v>232.26025719534599</v>
      </c>
      <c r="Z29" s="8">
        <f t="shared" ca="1" si="7"/>
        <v>239.3980204742505</v>
      </c>
      <c r="AA29" s="8">
        <f t="shared" ca="1" si="7"/>
        <v>239.629718775258</v>
      </c>
      <c r="AB29" s="4"/>
      <c r="AC29" s="6">
        <f>MATCH($C$27,Camelia_Base_1HR!$A:$A,0)</f>
        <v>20</v>
      </c>
    </row>
    <row r="30" spans="1:29" x14ac:dyDescent="0.25">
      <c r="A30" s="2"/>
      <c r="B30" s="2" t="s">
        <v>1</v>
      </c>
      <c r="C30" s="8">
        <f t="shared" ca="1" si="6"/>
        <v>250.97367350797498</v>
      </c>
      <c r="D30" s="8">
        <f t="shared" ca="1" si="6"/>
        <v>115.77009877515309</v>
      </c>
      <c r="E30" s="8">
        <f t="shared" ca="1" si="6"/>
        <v>240.26980944224874</v>
      </c>
      <c r="F30" s="8">
        <f t="shared" ca="1" si="6"/>
        <v>242.27015597194395</v>
      </c>
      <c r="G30" s="8">
        <f t="shared" ca="1" si="6"/>
        <v>240.55640580175603</v>
      </c>
      <c r="H30" s="8">
        <f t="shared" ca="1" si="6"/>
        <v>234.29430305731978</v>
      </c>
      <c r="I30" s="8">
        <f t="shared" ca="1" si="6"/>
        <v>231.89190405461795</v>
      </c>
      <c r="J30" s="8">
        <f t="shared" ca="1" si="6"/>
        <v>227.46547354757578</v>
      </c>
      <c r="K30" s="8">
        <f t="shared" ca="1" si="6"/>
        <v>229.23768186958876</v>
      </c>
      <c r="L30" s="8">
        <f t="shared" ca="1" si="6"/>
        <v>229.15817144988173</v>
      </c>
      <c r="M30" s="8">
        <f t="shared" ca="1" si="7"/>
        <v>230.36147428709634</v>
      </c>
      <c r="N30" s="8">
        <f t="shared" ca="1" si="7"/>
        <v>231.68704277059808</v>
      </c>
      <c r="O30" s="8">
        <f t="shared" ca="1" si="7"/>
        <v>236.25990519851254</v>
      </c>
      <c r="P30" s="8">
        <f t="shared" ca="1" si="7"/>
        <v>237.33107469529475</v>
      </c>
      <c r="Q30" s="8">
        <f t="shared" ca="1" si="7"/>
        <v>238.99247473427425</v>
      </c>
      <c r="R30" s="8">
        <f t="shared" ca="1" si="7"/>
        <v>241.36454050887875</v>
      </c>
      <c r="S30" s="8">
        <f t="shared" ca="1" si="7"/>
        <v>241.12998013206945</v>
      </c>
      <c r="T30" s="8">
        <f t="shared" ca="1" si="7"/>
        <v>240.9660214723684</v>
      </c>
      <c r="U30" s="8">
        <f t="shared" ca="1" si="7"/>
        <v>242.30894392923599</v>
      </c>
      <c r="V30" s="8">
        <f t="shared" ca="1" si="7"/>
        <v>242.37913067730605</v>
      </c>
      <c r="W30" s="8">
        <f t="shared" ca="1" si="7"/>
        <v>244.33264145951071</v>
      </c>
      <c r="X30" s="8">
        <f t="shared" ca="1" si="7"/>
        <v>245.58678136524065</v>
      </c>
      <c r="Y30" s="8">
        <f t="shared" ca="1" si="7"/>
        <v>245.9595264230793</v>
      </c>
      <c r="Z30" s="8">
        <f t="shared" ca="1" si="7"/>
        <v>248.95656299905912</v>
      </c>
      <c r="AA30" s="8">
        <f t="shared" ca="1" si="7"/>
        <v>250.67326159231072</v>
      </c>
      <c r="AB30" s="4"/>
    </row>
    <row r="31" spans="1:29" x14ac:dyDescent="0.25">
      <c r="A31" s="2"/>
      <c r="B31" s="2" t="s">
        <v>3</v>
      </c>
      <c r="C31" s="8">
        <f t="shared" ca="1" si="6"/>
        <v>306.20900522962961</v>
      </c>
      <c r="D31" s="8">
        <f t="shared" ca="1" si="6"/>
        <v>415.00000000391168</v>
      </c>
      <c r="E31" s="8">
        <f t="shared" ca="1" si="6"/>
        <v>414.99999999596582</v>
      </c>
      <c r="F31" s="8">
        <f t="shared" ca="1" si="6"/>
        <v>414.95013817162248</v>
      </c>
      <c r="G31" s="8">
        <f t="shared" ca="1" si="6"/>
        <v>416.1369862981187</v>
      </c>
      <c r="H31" s="8">
        <f t="shared" ca="1" si="6"/>
        <v>414.99999999783438</v>
      </c>
      <c r="I31" s="8">
        <f t="shared" ca="1" si="6"/>
        <v>414.88154018277561</v>
      </c>
      <c r="J31" s="8">
        <f t="shared" ca="1" si="6"/>
        <v>415.00000000789169</v>
      </c>
      <c r="K31" s="8">
        <f t="shared" ca="1" si="6"/>
        <v>416.13698630185792</v>
      </c>
      <c r="L31" s="8">
        <f t="shared" ca="1" si="6"/>
        <v>415.00000001053508</v>
      </c>
      <c r="M31" s="8">
        <f t="shared" ca="1" si="7"/>
        <v>414.99999999642421</v>
      </c>
      <c r="N31" s="8">
        <f t="shared" ca="1" si="7"/>
        <v>414.99999999878668</v>
      </c>
      <c r="O31" s="8">
        <f t="shared" ca="1" si="7"/>
        <v>416.13698629876541</v>
      </c>
      <c r="P31" s="8">
        <f t="shared" ca="1" si="7"/>
        <v>414.99999999623202</v>
      </c>
      <c r="Q31" s="8">
        <f t="shared" ca="1" si="7"/>
        <v>415.00000000511</v>
      </c>
      <c r="R31" s="8">
        <f t="shared" ca="1" si="7"/>
        <v>415.00000000909421</v>
      </c>
      <c r="S31" s="8">
        <f t="shared" ca="1" si="7"/>
        <v>416.13698631389269</v>
      </c>
      <c r="T31" s="8">
        <f t="shared" ca="1" si="7"/>
        <v>415.00000000537233</v>
      </c>
      <c r="U31" s="8">
        <f t="shared" ca="1" si="7"/>
        <v>415.00000001638563</v>
      </c>
      <c r="V31" s="8">
        <f t="shared" ca="1" si="7"/>
        <v>414.97456584608892</v>
      </c>
      <c r="W31" s="8">
        <f t="shared" ca="1" si="7"/>
        <v>416.13698629945651</v>
      </c>
      <c r="X31" s="8">
        <f t="shared" ca="1" si="7"/>
        <v>414.93287820457289</v>
      </c>
      <c r="Y31" s="8">
        <f t="shared" ca="1" si="7"/>
        <v>415.00000000000011</v>
      </c>
      <c r="Z31" s="8">
        <f t="shared" ca="1" si="7"/>
        <v>414.97015193485652</v>
      </c>
      <c r="AA31" s="8">
        <f t="shared" ca="1" si="7"/>
        <v>416.1369556586605</v>
      </c>
      <c r="AB31" s="4"/>
    </row>
    <row r="32" spans="1:29" x14ac:dyDescent="0.25">
      <c r="A32" s="2"/>
      <c r="B32" s="2" t="s">
        <v>4</v>
      </c>
      <c r="C32" s="8">
        <f t="shared" ca="1" si="6"/>
        <v>416.13698629592602</v>
      </c>
      <c r="D32" s="8">
        <f t="shared" ca="1" si="6"/>
        <v>414.99999999521663</v>
      </c>
      <c r="E32" s="8">
        <f t="shared" ca="1" si="6"/>
        <v>414.99999999969828</v>
      </c>
      <c r="F32" s="8">
        <f t="shared" ca="1" si="6"/>
        <v>414.93513112856118</v>
      </c>
      <c r="G32" s="8">
        <f t="shared" ca="1" si="6"/>
        <v>416.13698629929189</v>
      </c>
      <c r="H32" s="8">
        <f t="shared" ca="1" si="6"/>
        <v>414.99307475955021</v>
      </c>
      <c r="I32" s="8">
        <f t="shared" ca="1" si="6"/>
        <v>415.00000000120872</v>
      </c>
      <c r="J32" s="8">
        <f t="shared" ca="1" si="6"/>
        <v>414.99999999417668</v>
      </c>
      <c r="K32" s="8">
        <f t="shared" ca="1" si="6"/>
        <v>416.13698629123161</v>
      </c>
      <c r="L32" s="8">
        <f t="shared" ca="1" si="6"/>
        <v>414.99906475942652</v>
      </c>
      <c r="M32" s="8">
        <f t="shared" ca="1" si="7"/>
        <v>414.97024925803049</v>
      </c>
      <c r="N32" s="8">
        <f t="shared" ca="1" si="7"/>
        <v>414.99999999567319</v>
      </c>
      <c r="O32" s="8">
        <f t="shared" ca="1" si="7"/>
        <v>416.13698629541642</v>
      </c>
      <c r="P32" s="8">
        <f t="shared" ca="1" si="7"/>
        <v>414.90015243894248</v>
      </c>
      <c r="Q32" s="8">
        <f t="shared" ca="1" si="7"/>
        <v>414.96507085619112</v>
      </c>
      <c r="R32" s="8">
        <f t="shared" ca="1" si="7"/>
        <v>414.96954150470981</v>
      </c>
      <c r="S32" s="8">
        <f t="shared" ca="1" si="7"/>
        <v>416.13698630031251</v>
      </c>
      <c r="T32" s="8">
        <f t="shared" ca="1" si="7"/>
        <v>414.99999999099111</v>
      </c>
      <c r="U32" s="8">
        <f t="shared" ca="1" si="7"/>
        <v>414.99999999488591</v>
      </c>
      <c r="V32" s="8">
        <f t="shared" ca="1" si="7"/>
        <v>414.96519647593112</v>
      </c>
      <c r="W32" s="8">
        <f t="shared" ca="1" si="7"/>
        <v>416.13698629121399</v>
      </c>
      <c r="X32" s="8">
        <f t="shared" ca="1" si="7"/>
        <v>414.85568422133008</v>
      </c>
      <c r="Y32" s="8">
        <f t="shared" ca="1" si="7"/>
        <v>414.93029120792039</v>
      </c>
      <c r="Z32" s="8">
        <f t="shared" ca="1" si="7"/>
        <v>415.00000000476518</v>
      </c>
      <c r="AA32" s="8">
        <f t="shared" ca="1" si="7"/>
        <v>416.08568049009381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5:AA8">
    <cfRule type="colorScale" priority="43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44">
      <colorScale>
        <cfvo type="min"/>
        <cfvo type="max"/>
        <color rgb="FFFFFFFF"/>
        <color rgb="FF63BE7B"/>
      </colorScale>
    </cfRule>
  </conditionalFormatting>
  <conditionalFormatting sqref="C21:AA24">
    <cfRule type="colorScale" priority="45">
      <colorScale>
        <cfvo type="min"/>
        <cfvo type="max"/>
        <color rgb="FFFFFFFF"/>
        <color rgb="FF63BE7B"/>
      </colorScale>
    </cfRule>
  </conditionalFormatting>
  <conditionalFormatting sqref="C29:AA32">
    <cfRule type="colorScale" priority="46">
      <colorScale>
        <cfvo type="min"/>
        <cfvo type="max"/>
        <color rgb="FF63BE7B"/>
        <color rgb="FFFFFF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0C4-7C82-48D4-BEC9-1F827727EB05}">
  <dimension ref="B1:G15"/>
  <sheetViews>
    <sheetView workbookViewId="0">
      <selection activeCell="C8" sqref="C8"/>
    </sheetView>
  </sheetViews>
  <sheetFormatPr defaultRowHeight="15" x14ac:dyDescent="0.25"/>
  <cols>
    <col min="2" max="2" width="28.7109375" customWidth="1"/>
    <col min="3" max="3" width="65.28515625" bestFit="1" customWidth="1"/>
    <col min="5" max="6" width="25.7109375" customWidth="1"/>
    <col min="7" max="7" width="50.7109375" customWidth="1"/>
  </cols>
  <sheetData>
    <row r="1" spans="2:7" ht="15.75" thickBot="1" x14ac:dyDescent="0.3"/>
    <row r="2" spans="2:7" ht="15.75" thickBot="1" x14ac:dyDescent="0.3">
      <c r="B2" s="26" t="s">
        <v>11</v>
      </c>
      <c r="C2" s="26"/>
    </row>
    <row r="3" spans="2:7" ht="15.75" thickBot="1" x14ac:dyDescent="0.3">
      <c r="B3" s="1" t="s">
        <v>12</v>
      </c>
      <c r="C3" s="1" t="s">
        <v>13</v>
      </c>
      <c r="E3" s="1" t="s">
        <v>32</v>
      </c>
      <c r="F3" s="1" t="s">
        <v>33</v>
      </c>
      <c r="G3" s="1" t="s">
        <v>34</v>
      </c>
    </row>
    <row r="4" spans="2:7" ht="90" x14ac:dyDescent="0.25">
      <c r="B4" s="9" t="s">
        <v>14</v>
      </c>
      <c r="C4" s="10" t="s">
        <v>15</v>
      </c>
      <c r="E4" s="22" t="s">
        <v>35</v>
      </c>
      <c r="F4" s="23" t="s">
        <v>106</v>
      </c>
      <c r="G4" s="24" t="s">
        <v>36</v>
      </c>
    </row>
    <row r="5" spans="2:7" ht="105.75" thickBot="1" x14ac:dyDescent="0.3">
      <c r="B5" s="9" t="s">
        <v>16</v>
      </c>
      <c r="C5" s="10" t="s">
        <v>107</v>
      </c>
      <c r="E5" s="11" t="s">
        <v>37</v>
      </c>
      <c r="F5" s="12" t="s">
        <v>108</v>
      </c>
      <c r="G5" s="13" t="s">
        <v>38</v>
      </c>
    </row>
    <row r="6" spans="2:7" x14ac:dyDescent="0.25">
      <c r="B6" s="9" t="s">
        <v>17</v>
      </c>
      <c r="C6" s="10" t="s">
        <v>18</v>
      </c>
    </row>
    <row r="7" spans="2:7" x14ac:dyDescent="0.25">
      <c r="B7" s="9" t="s">
        <v>19</v>
      </c>
      <c r="C7" s="10" t="s">
        <v>112</v>
      </c>
    </row>
    <row r="8" spans="2:7" x14ac:dyDescent="0.25">
      <c r="B8" s="9" t="s">
        <v>20</v>
      </c>
      <c r="C8" s="10" t="s">
        <v>109</v>
      </c>
    </row>
    <row r="9" spans="2:7" x14ac:dyDescent="0.25">
      <c r="B9" s="9" t="s">
        <v>21</v>
      </c>
      <c r="C9" s="10" t="s">
        <v>110</v>
      </c>
    </row>
    <row r="10" spans="2:7" x14ac:dyDescent="0.25">
      <c r="B10" s="9" t="s">
        <v>22</v>
      </c>
      <c r="C10" s="10" t="s">
        <v>111</v>
      </c>
    </row>
    <row r="11" spans="2:7" x14ac:dyDescent="0.25">
      <c r="B11" s="9" t="s">
        <v>23</v>
      </c>
      <c r="C11" s="25">
        <v>0</v>
      </c>
    </row>
    <row r="12" spans="2:7" x14ac:dyDescent="0.25">
      <c r="B12" s="9" t="s">
        <v>24</v>
      </c>
      <c r="C12" s="10" t="s">
        <v>25</v>
      </c>
    </row>
    <row r="13" spans="2:7" x14ac:dyDescent="0.25">
      <c r="B13" s="9" t="s">
        <v>26</v>
      </c>
      <c r="C13" s="10" t="s">
        <v>27</v>
      </c>
    </row>
    <row r="14" spans="2:7" x14ac:dyDescent="0.25">
      <c r="B14" s="9" t="s">
        <v>28</v>
      </c>
      <c r="C14" s="10" t="s">
        <v>29</v>
      </c>
    </row>
    <row r="15" spans="2:7" ht="15.75" thickBot="1" x14ac:dyDescent="0.3">
      <c r="B15" s="14" t="s">
        <v>30</v>
      </c>
      <c r="C15" s="6" t="s">
        <v>31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5" t="s">
        <v>14</v>
      </c>
      <c r="C2" s="15" t="s">
        <v>39</v>
      </c>
      <c r="D2" s="15" t="s">
        <v>41</v>
      </c>
    </row>
    <row r="3" spans="2:9" ht="30" x14ac:dyDescent="0.25">
      <c r="B3" s="16" t="s">
        <v>15</v>
      </c>
      <c r="C3" s="16" t="s">
        <v>40</v>
      </c>
      <c r="D3" s="16" t="s">
        <v>42</v>
      </c>
    </row>
    <row r="5" spans="2:9" ht="30" x14ac:dyDescent="0.25">
      <c r="B5" s="15" t="s">
        <v>43</v>
      </c>
      <c r="C5" s="15" t="s">
        <v>44</v>
      </c>
      <c r="D5" s="15" t="s">
        <v>45</v>
      </c>
      <c r="E5" s="15" t="s">
        <v>46</v>
      </c>
      <c r="F5" s="15" t="s">
        <v>47</v>
      </c>
      <c r="G5" s="15" t="s">
        <v>48</v>
      </c>
      <c r="H5" s="15" t="s">
        <v>49</v>
      </c>
      <c r="I5" s="15" t="s">
        <v>50</v>
      </c>
    </row>
    <row r="6" spans="2:9" x14ac:dyDescent="0.25">
      <c r="B6" s="16">
        <v>2024</v>
      </c>
      <c r="C6" s="16">
        <v>4.18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</row>
    <row r="7" spans="2:9" x14ac:dyDescent="0.25">
      <c r="B7" s="16">
        <v>2025</v>
      </c>
      <c r="C7" s="16">
        <v>8.3699999999999992</v>
      </c>
      <c r="D7" s="16">
        <v>50</v>
      </c>
      <c r="E7" s="16">
        <v>100</v>
      </c>
      <c r="F7" s="16">
        <v>100</v>
      </c>
      <c r="G7" s="16">
        <v>100</v>
      </c>
      <c r="H7" s="16">
        <v>100</v>
      </c>
      <c r="I7" s="16">
        <v>100</v>
      </c>
    </row>
    <row r="8" spans="2:9" x14ac:dyDescent="0.25">
      <c r="B8" s="16">
        <v>2026</v>
      </c>
      <c r="C8" s="16">
        <v>12.55</v>
      </c>
      <c r="D8" s="16">
        <v>25</v>
      </c>
      <c r="E8" s="16">
        <v>80</v>
      </c>
      <c r="F8" s="16">
        <v>100</v>
      </c>
      <c r="G8" s="16">
        <v>100</v>
      </c>
      <c r="H8" s="16">
        <v>100</v>
      </c>
      <c r="I8" s="16">
        <v>100</v>
      </c>
    </row>
    <row r="9" spans="2:9" x14ac:dyDescent="0.25">
      <c r="B9" s="16">
        <v>2027</v>
      </c>
      <c r="C9" s="16">
        <v>16.739999999999998</v>
      </c>
      <c r="D9" s="16">
        <v>0</v>
      </c>
      <c r="E9" s="16">
        <v>67</v>
      </c>
      <c r="F9" s="16">
        <v>100</v>
      </c>
      <c r="G9" s="16">
        <v>100</v>
      </c>
      <c r="H9" s="16">
        <v>100</v>
      </c>
      <c r="I9" s="16">
        <v>100</v>
      </c>
    </row>
    <row r="10" spans="2:9" x14ac:dyDescent="0.25">
      <c r="B10" s="16">
        <v>2028</v>
      </c>
      <c r="C10" s="16">
        <v>20.92</v>
      </c>
      <c r="D10" s="16">
        <v>0</v>
      </c>
      <c r="E10" s="16">
        <v>57</v>
      </c>
      <c r="F10" s="16">
        <v>100</v>
      </c>
      <c r="G10" s="16">
        <v>100</v>
      </c>
      <c r="H10" s="16">
        <v>100</v>
      </c>
      <c r="I10" s="16">
        <v>100</v>
      </c>
    </row>
    <row r="11" spans="2:9" x14ac:dyDescent="0.25">
      <c r="B11" s="16">
        <v>2029</v>
      </c>
      <c r="C11" s="16">
        <v>25.11</v>
      </c>
      <c r="D11" s="16">
        <v>0</v>
      </c>
      <c r="E11" s="16">
        <v>50</v>
      </c>
      <c r="F11" s="16">
        <v>100</v>
      </c>
      <c r="G11" s="16">
        <v>100</v>
      </c>
      <c r="H11" s="16">
        <v>100</v>
      </c>
      <c r="I11" s="16">
        <v>100</v>
      </c>
    </row>
    <row r="12" spans="2:9" x14ac:dyDescent="0.25">
      <c r="B12" s="16">
        <v>2030</v>
      </c>
      <c r="C12" s="16">
        <v>29.29</v>
      </c>
      <c r="D12" s="16">
        <v>0</v>
      </c>
      <c r="E12" s="16">
        <v>38</v>
      </c>
      <c r="F12" s="16">
        <v>89</v>
      </c>
      <c r="G12" s="16">
        <v>100</v>
      </c>
      <c r="H12" s="16">
        <v>100</v>
      </c>
      <c r="I12" s="16">
        <v>100</v>
      </c>
    </row>
    <row r="13" spans="2:9" x14ac:dyDescent="0.25">
      <c r="B13" s="16">
        <v>2031</v>
      </c>
      <c r="C13" s="16">
        <v>29.88</v>
      </c>
      <c r="D13" s="16">
        <v>0</v>
      </c>
      <c r="E13" s="16">
        <v>33</v>
      </c>
      <c r="F13" s="16">
        <v>85</v>
      </c>
      <c r="G13" s="16">
        <v>100</v>
      </c>
      <c r="H13" s="16">
        <v>100</v>
      </c>
      <c r="I13" s="16">
        <v>100</v>
      </c>
    </row>
    <row r="14" spans="2:9" x14ac:dyDescent="0.25">
      <c r="B14" s="16">
        <v>2032</v>
      </c>
      <c r="C14" s="16">
        <v>30.47</v>
      </c>
      <c r="D14" s="16">
        <v>0</v>
      </c>
      <c r="E14" s="16">
        <v>28</v>
      </c>
      <c r="F14" s="16">
        <v>82</v>
      </c>
      <c r="G14" s="16">
        <v>100</v>
      </c>
      <c r="H14" s="16">
        <v>100</v>
      </c>
      <c r="I14" s="16">
        <v>100</v>
      </c>
    </row>
    <row r="15" spans="2:9" x14ac:dyDescent="0.25">
      <c r="B15" s="16">
        <v>2033</v>
      </c>
      <c r="C15" s="16">
        <v>31.08</v>
      </c>
      <c r="D15" s="16">
        <v>0</v>
      </c>
      <c r="E15" s="16">
        <v>23</v>
      </c>
      <c r="F15" s="16">
        <v>78</v>
      </c>
      <c r="G15" s="16">
        <v>100</v>
      </c>
      <c r="H15" s="16">
        <v>100</v>
      </c>
      <c r="I15" s="16">
        <v>100</v>
      </c>
    </row>
    <row r="16" spans="2:9" x14ac:dyDescent="0.25">
      <c r="B16" s="16">
        <v>2034</v>
      </c>
      <c r="C16" s="16">
        <v>31.71</v>
      </c>
      <c r="D16" s="16">
        <v>0</v>
      </c>
      <c r="E16" s="16">
        <v>18</v>
      </c>
      <c r="F16" s="16">
        <v>75</v>
      </c>
      <c r="G16" s="16">
        <v>100</v>
      </c>
      <c r="H16" s="16">
        <v>100</v>
      </c>
      <c r="I16" s="16">
        <v>100</v>
      </c>
    </row>
    <row r="17" spans="2:9" x14ac:dyDescent="0.25">
      <c r="B17" s="16">
        <v>2035</v>
      </c>
      <c r="C17" s="16">
        <v>32.340000000000003</v>
      </c>
      <c r="D17" s="16">
        <v>0</v>
      </c>
      <c r="E17" s="16">
        <v>13</v>
      </c>
      <c r="F17" s="16">
        <v>73</v>
      </c>
      <c r="G17" s="16">
        <v>100</v>
      </c>
      <c r="H17" s="16">
        <v>100</v>
      </c>
      <c r="I17" s="16">
        <v>100</v>
      </c>
    </row>
    <row r="18" spans="2:9" x14ac:dyDescent="0.25">
      <c r="B18" s="16">
        <v>2036</v>
      </c>
      <c r="C18" s="16">
        <v>32.99</v>
      </c>
      <c r="D18" s="16">
        <v>0</v>
      </c>
      <c r="E18" s="16">
        <v>0</v>
      </c>
      <c r="F18" s="16">
        <v>66</v>
      </c>
      <c r="G18" s="16">
        <v>99</v>
      </c>
      <c r="H18" s="16">
        <v>100</v>
      </c>
      <c r="I18" s="16">
        <v>100</v>
      </c>
    </row>
    <row r="19" spans="2:9" x14ac:dyDescent="0.25">
      <c r="B19" s="16">
        <v>2037</v>
      </c>
      <c r="C19" s="16">
        <v>33.65</v>
      </c>
      <c r="D19" s="16">
        <v>0</v>
      </c>
      <c r="E19" s="16">
        <v>0</v>
      </c>
      <c r="F19" s="16">
        <v>60</v>
      </c>
      <c r="G19" s="16">
        <v>90</v>
      </c>
      <c r="H19" s="16">
        <v>100</v>
      </c>
      <c r="I19" s="16">
        <v>100</v>
      </c>
    </row>
    <row r="20" spans="2:9" x14ac:dyDescent="0.25">
      <c r="B20" s="16">
        <v>2038</v>
      </c>
      <c r="C20" s="16">
        <v>34.32</v>
      </c>
      <c r="D20" s="16">
        <v>0</v>
      </c>
      <c r="E20" s="16">
        <v>0</v>
      </c>
      <c r="F20" s="16">
        <v>55</v>
      </c>
      <c r="G20" s="16">
        <v>83</v>
      </c>
      <c r="H20" s="16">
        <v>100</v>
      </c>
      <c r="I20" s="16">
        <v>100</v>
      </c>
    </row>
    <row r="21" spans="2:9" x14ac:dyDescent="0.25">
      <c r="B21" s="16">
        <v>2039</v>
      </c>
      <c r="C21" s="16">
        <v>35.01</v>
      </c>
      <c r="D21" s="16">
        <v>0</v>
      </c>
      <c r="E21" s="16">
        <v>0</v>
      </c>
      <c r="F21" s="16">
        <v>51</v>
      </c>
      <c r="G21" s="16">
        <v>77</v>
      </c>
      <c r="H21" s="16">
        <v>100</v>
      </c>
      <c r="I21" s="16">
        <v>100</v>
      </c>
    </row>
    <row r="22" spans="2:9" x14ac:dyDescent="0.25">
      <c r="B22" s="16">
        <v>2040</v>
      </c>
      <c r="C22" s="16">
        <v>35.71</v>
      </c>
      <c r="D22" s="16">
        <v>0</v>
      </c>
      <c r="E22" s="16">
        <v>0</v>
      </c>
      <c r="F22" s="16">
        <v>45</v>
      </c>
      <c r="G22" s="16">
        <v>71</v>
      </c>
      <c r="H22" s="16">
        <v>95</v>
      </c>
      <c r="I22" s="16">
        <v>100</v>
      </c>
    </row>
    <row r="23" spans="2:9" x14ac:dyDescent="0.25">
      <c r="B23" s="16">
        <v>2041</v>
      </c>
      <c r="C23" s="16">
        <v>36.42</v>
      </c>
      <c r="D23" s="16">
        <v>0</v>
      </c>
      <c r="E23" s="16">
        <v>0</v>
      </c>
      <c r="F23" s="16">
        <v>38</v>
      </c>
      <c r="G23" s="16">
        <v>67</v>
      </c>
      <c r="H23" s="16">
        <v>89</v>
      </c>
      <c r="I23" s="16">
        <v>100</v>
      </c>
    </row>
    <row r="24" spans="2:9" x14ac:dyDescent="0.25">
      <c r="B24" s="16">
        <v>2042</v>
      </c>
      <c r="C24" s="16">
        <v>37.15</v>
      </c>
      <c r="D24" s="16">
        <v>0</v>
      </c>
      <c r="E24" s="16">
        <v>0</v>
      </c>
      <c r="F24" s="16">
        <v>34</v>
      </c>
      <c r="G24" s="16">
        <v>65</v>
      </c>
      <c r="H24" s="16">
        <v>86</v>
      </c>
      <c r="I24" s="16">
        <v>100</v>
      </c>
    </row>
    <row r="25" spans="2:9" x14ac:dyDescent="0.25">
      <c r="B25" s="16">
        <v>2043</v>
      </c>
      <c r="C25" s="16">
        <v>37.89</v>
      </c>
      <c r="D25" s="16">
        <v>0</v>
      </c>
      <c r="E25" s="16">
        <v>0</v>
      </c>
      <c r="F25" s="16">
        <v>31</v>
      </c>
      <c r="G25" s="16">
        <v>63</v>
      </c>
      <c r="H25" s="16">
        <v>84</v>
      </c>
      <c r="I25" s="16">
        <v>100</v>
      </c>
    </row>
    <row r="26" spans="2:9" x14ac:dyDescent="0.25">
      <c r="B26" s="16">
        <v>2044</v>
      </c>
      <c r="C26" s="16">
        <v>38.65</v>
      </c>
      <c r="D26" s="16">
        <v>0</v>
      </c>
      <c r="E26" s="16">
        <v>0</v>
      </c>
      <c r="F26" s="16">
        <v>28</v>
      </c>
      <c r="G26" s="16">
        <v>62</v>
      </c>
      <c r="H26" s="16">
        <v>82</v>
      </c>
      <c r="I26" s="16">
        <v>100</v>
      </c>
    </row>
    <row r="27" spans="2:9" x14ac:dyDescent="0.25">
      <c r="B27" s="16">
        <v>2045</v>
      </c>
      <c r="C27" s="16">
        <v>39.42</v>
      </c>
      <c r="D27" s="16">
        <v>0</v>
      </c>
      <c r="E27" s="16">
        <v>0</v>
      </c>
      <c r="F27" s="16">
        <v>25</v>
      </c>
      <c r="G27" s="16">
        <v>60</v>
      </c>
      <c r="H27" s="16">
        <v>80</v>
      </c>
      <c r="I27" s="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0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51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43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52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</row>
    <row r="4" spans="1:26" x14ac:dyDescent="0.25">
      <c r="A4" s="3" t="s">
        <v>53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7" t="s">
        <v>54</v>
      </c>
      <c r="B5" s="18">
        <v>190374.09609199999</v>
      </c>
      <c r="C5" s="18">
        <v>499659.30559799989</v>
      </c>
      <c r="D5" s="18">
        <v>515557.55189300003</v>
      </c>
      <c r="E5" s="18">
        <v>496119.61956500012</v>
      </c>
      <c r="F5" s="18">
        <v>419035.41429699998</v>
      </c>
      <c r="G5" s="18">
        <v>382584.92909500003</v>
      </c>
      <c r="H5" s="18">
        <v>343271.00753399997</v>
      </c>
      <c r="I5" s="18">
        <v>356462.01594900002</v>
      </c>
      <c r="J5" s="18">
        <v>330734.40312500001</v>
      </c>
      <c r="K5" s="18">
        <v>366906.98611599999</v>
      </c>
      <c r="L5" s="18">
        <v>362055.20557300001</v>
      </c>
      <c r="M5" s="18">
        <v>386636.69470699999</v>
      </c>
      <c r="N5" s="18">
        <v>405136.47732100001</v>
      </c>
      <c r="O5" s="18">
        <v>400625.49128700001</v>
      </c>
      <c r="P5" s="18">
        <v>414430.30758099997</v>
      </c>
      <c r="Q5" s="18">
        <v>413905.37849099998</v>
      </c>
      <c r="R5" s="18">
        <v>413879.94491700002</v>
      </c>
      <c r="S5" s="18">
        <v>391920.11073999997</v>
      </c>
      <c r="T5" s="18">
        <v>418739.76184699999</v>
      </c>
      <c r="U5" s="18">
        <v>428490.53456</v>
      </c>
      <c r="V5" s="18">
        <v>425080.45725500002</v>
      </c>
      <c r="W5" s="18">
        <v>444072.66538499988</v>
      </c>
      <c r="X5" s="18">
        <v>417441.23566300003</v>
      </c>
      <c r="Y5" s="18">
        <v>447776.26581299998</v>
      </c>
      <c r="Z5" s="18">
        <v>425180.47472300002</v>
      </c>
    </row>
    <row r="6" spans="1:26" x14ac:dyDescent="0.25">
      <c r="A6" s="17" t="s">
        <v>55</v>
      </c>
      <c r="B6" s="18">
        <v>7064014.5627669999</v>
      </c>
      <c r="C6" s="18">
        <v>9163295.5047050007</v>
      </c>
      <c r="D6" s="18">
        <v>9764173.091333</v>
      </c>
      <c r="E6" s="18">
        <v>9479433.38576</v>
      </c>
      <c r="F6" s="18">
        <v>8591071.921627</v>
      </c>
      <c r="G6" s="18">
        <v>8170096.1280810004</v>
      </c>
      <c r="H6" s="18">
        <v>7086293.7292580009</v>
      </c>
      <c r="I6" s="18">
        <v>7277924.3701170003</v>
      </c>
      <c r="J6" s="18">
        <v>7350305.5034569995</v>
      </c>
      <c r="K6" s="18">
        <v>7401647.0538929999</v>
      </c>
      <c r="L6" s="18">
        <v>7575688.1971509997</v>
      </c>
      <c r="M6" s="18">
        <v>8177390.7255929997</v>
      </c>
      <c r="N6" s="18">
        <v>8578813.2619809993</v>
      </c>
      <c r="O6" s="18">
        <v>8578684.9530999996</v>
      </c>
      <c r="P6" s="18">
        <v>8892776.7370890006</v>
      </c>
      <c r="Q6" s="18">
        <v>8713736.3282900006</v>
      </c>
      <c r="R6" s="18">
        <v>8430715.7517380007</v>
      </c>
      <c r="S6" s="18">
        <v>8660837.6200380009</v>
      </c>
      <c r="T6" s="18">
        <v>8638635.9259690009</v>
      </c>
      <c r="U6" s="18">
        <v>8835769.0565980002</v>
      </c>
      <c r="V6" s="18">
        <v>8835456.2505289987</v>
      </c>
      <c r="W6" s="18">
        <v>8811552.7382609993</v>
      </c>
      <c r="X6" s="18">
        <v>8800518.7152559999</v>
      </c>
      <c r="Y6" s="18">
        <v>9122913.1717499997</v>
      </c>
      <c r="Z6" s="18">
        <v>8968628.7774690017</v>
      </c>
    </row>
    <row r="7" spans="1:26" x14ac:dyDescent="0.25">
      <c r="A7" s="17" t="s">
        <v>56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57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v>6091510.2691200003</v>
      </c>
      <c r="C10" s="18">
        <v>1569252.6</v>
      </c>
      <c r="D10" s="18">
        <v>819889.02358100028</v>
      </c>
      <c r="E10" s="18">
        <v>747791.17438900005</v>
      </c>
      <c r="F10" s="18">
        <v>735089.2026640001</v>
      </c>
      <c r="G10" s="18">
        <v>687666.26380100008</v>
      </c>
      <c r="H10" s="18">
        <v>638957.77186500013</v>
      </c>
      <c r="I10" s="18">
        <v>652356.58126900007</v>
      </c>
      <c r="J10" s="18">
        <v>655565.52471300005</v>
      </c>
      <c r="K10" s="18">
        <v>657508.71754900005</v>
      </c>
      <c r="L10" s="18">
        <v>701307.70109400002</v>
      </c>
      <c r="M10" s="18">
        <v>688170.5307560002</v>
      </c>
      <c r="N10" s="18">
        <v>732317.99389099993</v>
      </c>
      <c r="O10" s="18">
        <v>713750.38753900002</v>
      </c>
      <c r="P10" s="18">
        <v>708769.44440200005</v>
      </c>
      <c r="Q10" s="18">
        <v>711064.49919999996</v>
      </c>
      <c r="R10" s="18">
        <v>689733.32291799993</v>
      </c>
      <c r="S10" s="18">
        <v>707505.61844500015</v>
      </c>
      <c r="T10" s="18">
        <v>687031.90642100025</v>
      </c>
      <c r="U10" s="18">
        <v>669256.65215800004</v>
      </c>
      <c r="V10" s="18">
        <v>673340.83412599983</v>
      </c>
      <c r="W10" s="18">
        <v>679406.46342200006</v>
      </c>
      <c r="X10" s="18">
        <v>672985.91222599987</v>
      </c>
      <c r="Y10" s="18">
        <v>674286.05725300009</v>
      </c>
      <c r="Z10" s="18">
        <v>659876.96708500001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376200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358194.14999999991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261055.6875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64</v>
      </c>
      <c r="B16" s="18">
        <v>2321608.2891985602</v>
      </c>
      <c r="C16" s="18">
        <v>2465210.5911220652</v>
      </c>
      <c r="D16" s="18">
        <v>2638737.0021207789</v>
      </c>
      <c r="E16" s="18">
        <v>2542187.4664580328</v>
      </c>
      <c r="F16" s="18">
        <v>2316164.588589672</v>
      </c>
      <c r="G16" s="18">
        <v>2183752.300346036</v>
      </c>
      <c r="H16" s="18">
        <v>1920878.8690693791</v>
      </c>
      <c r="I16" s="18">
        <v>1979731.589916158</v>
      </c>
      <c r="J16" s="18">
        <v>1976335.9366717141</v>
      </c>
      <c r="K16" s="18">
        <v>2026818.668406127</v>
      </c>
      <c r="L16" s="18">
        <v>2062974.3527030831</v>
      </c>
      <c r="M16" s="18">
        <v>2211787.9469492459</v>
      </c>
      <c r="N16" s="18">
        <v>2320406.3138961792</v>
      </c>
      <c r="O16" s="18">
        <v>2311261.146264724</v>
      </c>
      <c r="P16" s="18">
        <v>2410191.9146879259</v>
      </c>
      <c r="Q16" s="18">
        <v>2373439.562453425</v>
      </c>
      <c r="R16" s="18">
        <v>2314930.092050958</v>
      </c>
      <c r="S16" s="18">
        <v>2327497.3487677709</v>
      </c>
      <c r="T16" s="18">
        <v>2320589.5633827322</v>
      </c>
      <c r="U16" s="18">
        <v>2377716.1936140661</v>
      </c>
      <c r="V16" s="18">
        <v>2360101.24128262</v>
      </c>
      <c r="W16" s="18">
        <v>2371643.773371845</v>
      </c>
      <c r="X16" s="18">
        <v>2363904.2838020651</v>
      </c>
      <c r="Y16" s="18">
        <v>2461681.580286935</v>
      </c>
      <c r="Z16" s="18">
        <v>2416645.0782956881</v>
      </c>
    </row>
    <row r="17" spans="1:26" x14ac:dyDescent="0.25">
      <c r="A17" s="17" t="s">
        <v>5</v>
      </c>
      <c r="B17" s="18">
        <f t="shared" ref="B17:Z17" si="0">SUM(B5:B16)</f>
        <v>16043707.217177561</v>
      </c>
      <c r="C17" s="18">
        <f t="shared" si="0"/>
        <v>14055612.151425065</v>
      </c>
      <c r="D17" s="18">
        <f t="shared" si="0"/>
        <v>13999412.356427778</v>
      </c>
      <c r="E17" s="18">
        <f t="shared" si="0"/>
        <v>13265531.646172035</v>
      </c>
      <c r="F17" s="18">
        <f t="shared" si="0"/>
        <v>12061361.127177672</v>
      </c>
      <c r="G17" s="18">
        <f t="shared" si="0"/>
        <v>11424099.621323038</v>
      </c>
      <c r="H17" s="18">
        <f t="shared" si="0"/>
        <v>9989401.3777263798</v>
      </c>
      <c r="I17" s="18">
        <f t="shared" si="0"/>
        <v>10266474.557251157</v>
      </c>
      <c r="J17" s="18">
        <f t="shared" si="0"/>
        <v>10312941.367966713</v>
      </c>
      <c r="K17" s="18">
        <f t="shared" si="0"/>
        <v>10452881.425964126</v>
      </c>
      <c r="L17" s="18">
        <f t="shared" si="0"/>
        <v>10702025.456521083</v>
      </c>
      <c r="M17" s="18">
        <f t="shared" si="0"/>
        <v>11463985.898005245</v>
      </c>
      <c r="N17" s="18">
        <f t="shared" si="0"/>
        <v>12036674.04708918</v>
      </c>
      <c r="O17" s="18">
        <f t="shared" si="0"/>
        <v>12004321.978190724</v>
      </c>
      <c r="P17" s="18">
        <f t="shared" si="0"/>
        <v>12426168.403759927</v>
      </c>
      <c r="Q17" s="18">
        <f t="shared" si="0"/>
        <v>12212145.768434424</v>
      </c>
      <c r="R17" s="18">
        <f t="shared" si="0"/>
        <v>11849259.11162396</v>
      </c>
      <c r="S17" s="18">
        <f t="shared" si="0"/>
        <v>12087760.697990771</v>
      </c>
      <c r="T17" s="18">
        <f t="shared" si="0"/>
        <v>12064997.157619733</v>
      </c>
      <c r="U17" s="18">
        <f t="shared" si="0"/>
        <v>12311232.436930066</v>
      </c>
      <c r="V17" s="18">
        <f t="shared" si="0"/>
        <v>12293978.783192618</v>
      </c>
      <c r="W17" s="18">
        <f t="shared" si="0"/>
        <v>12306675.640439846</v>
      </c>
      <c r="X17" s="18">
        <f t="shared" si="0"/>
        <v>12254850.146947067</v>
      </c>
      <c r="Y17" s="18">
        <f t="shared" si="0"/>
        <v>12706657.075102935</v>
      </c>
      <c r="Z17" s="18">
        <f t="shared" si="0"/>
        <v>12470331.297572691</v>
      </c>
    </row>
    <row r="18" spans="1:26" x14ac:dyDescent="0.25">
      <c r="A18" s="17" t="s">
        <v>8</v>
      </c>
      <c r="B18" s="18">
        <f t="shared" ref="B18:Z18" si="1">B17/B3/1000</f>
        <v>178.2634135241951</v>
      </c>
      <c r="C18" s="18">
        <f t="shared" si="1"/>
        <v>156.17346834916742</v>
      </c>
      <c r="D18" s="18">
        <f t="shared" si="1"/>
        <v>155.54902618253087</v>
      </c>
      <c r="E18" s="18">
        <f t="shared" si="1"/>
        <v>147.39479606857816</v>
      </c>
      <c r="F18" s="18">
        <f t="shared" si="1"/>
        <v>134.01512363530748</v>
      </c>
      <c r="G18" s="18">
        <f t="shared" si="1"/>
        <v>126.93444023692264</v>
      </c>
      <c r="H18" s="18">
        <f t="shared" si="1"/>
        <v>110.99334864140421</v>
      </c>
      <c r="I18" s="18">
        <f t="shared" si="1"/>
        <v>114.07193952501285</v>
      </c>
      <c r="J18" s="18">
        <f t="shared" si="1"/>
        <v>114.58823742185237</v>
      </c>
      <c r="K18" s="18">
        <f t="shared" si="1"/>
        <v>116.14312695515696</v>
      </c>
      <c r="L18" s="18">
        <f t="shared" si="1"/>
        <v>118.91139396134537</v>
      </c>
      <c r="M18" s="18">
        <f t="shared" si="1"/>
        <v>127.37762108894717</v>
      </c>
      <c r="N18" s="18">
        <f t="shared" si="1"/>
        <v>133.74082274543534</v>
      </c>
      <c r="O18" s="18">
        <f t="shared" si="1"/>
        <v>133.38135531323027</v>
      </c>
      <c r="P18" s="18">
        <f t="shared" si="1"/>
        <v>138.06853781955473</v>
      </c>
      <c r="Q18" s="18">
        <f t="shared" si="1"/>
        <v>135.69050853816026</v>
      </c>
      <c r="R18" s="18">
        <f t="shared" si="1"/>
        <v>131.65843457359955</v>
      </c>
      <c r="S18" s="18">
        <f t="shared" si="1"/>
        <v>134.30845219989746</v>
      </c>
      <c r="T18" s="18">
        <f t="shared" si="1"/>
        <v>134.0555239735526</v>
      </c>
      <c r="U18" s="18">
        <f t="shared" si="1"/>
        <v>136.79147152144517</v>
      </c>
      <c r="V18" s="18">
        <f t="shared" si="1"/>
        <v>136.59976425769577</v>
      </c>
      <c r="W18" s="18">
        <f t="shared" si="1"/>
        <v>136.74084044933161</v>
      </c>
      <c r="X18" s="18">
        <f t="shared" si="1"/>
        <v>136.1650016327452</v>
      </c>
      <c r="Y18" s="18">
        <f t="shared" si="1"/>
        <v>141.18507861225481</v>
      </c>
      <c r="Z18" s="18">
        <f t="shared" si="1"/>
        <v>138.55923663969659</v>
      </c>
    </row>
    <row r="19" spans="1:26" x14ac:dyDescent="0.25">
      <c r="A19" s="17" t="s">
        <v>9</v>
      </c>
      <c r="B19" s="18">
        <f>B18/B4</f>
        <v>178.2634135241951</v>
      </c>
      <c r="C19" s="18">
        <f>C18/B4</f>
        <v>156.17346834916742</v>
      </c>
      <c r="D19" s="18">
        <f>D18/B4</f>
        <v>155.54902618253087</v>
      </c>
      <c r="E19" s="18">
        <f>E18/B4</f>
        <v>147.39479606857816</v>
      </c>
      <c r="F19" s="18">
        <f>F18/B4</f>
        <v>134.01512363530748</v>
      </c>
      <c r="G19" s="18">
        <f>G18/B4</f>
        <v>126.93444023692264</v>
      </c>
      <c r="H19" s="18">
        <f>H18/B4</f>
        <v>110.99334864140421</v>
      </c>
      <c r="I19" s="18">
        <f>I18/B4</f>
        <v>114.07193952501285</v>
      </c>
      <c r="J19" s="18">
        <f>J18/B4</f>
        <v>114.58823742185237</v>
      </c>
      <c r="K19" s="18">
        <f>K18/B4</f>
        <v>116.14312695515696</v>
      </c>
      <c r="L19" s="18">
        <f>L18/B4</f>
        <v>118.91139396134537</v>
      </c>
      <c r="M19" s="18">
        <f>M18/B4</f>
        <v>127.37762108894717</v>
      </c>
      <c r="N19" s="18">
        <f>N18/B4</f>
        <v>133.74082274543534</v>
      </c>
      <c r="O19" s="18">
        <f>O18/B4</f>
        <v>133.38135531323027</v>
      </c>
      <c r="P19" s="18">
        <f>P18/B4</f>
        <v>138.06853781955473</v>
      </c>
      <c r="Q19" s="18">
        <f>Q18/B4</f>
        <v>135.69050853816026</v>
      </c>
      <c r="R19" s="18">
        <f>R18/B4</f>
        <v>131.65843457359955</v>
      </c>
      <c r="S19" s="18">
        <f>S18/B4</f>
        <v>134.30845219989746</v>
      </c>
      <c r="T19" s="18">
        <f>T18/B4</f>
        <v>134.0555239735526</v>
      </c>
      <c r="U19" s="18">
        <f>U18/B4</f>
        <v>136.79147152144517</v>
      </c>
      <c r="V19" s="18">
        <f>V18/B4</f>
        <v>136.59976425769577</v>
      </c>
      <c r="W19" s="18">
        <f>W18/B4</f>
        <v>136.74084044933161</v>
      </c>
      <c r="X19" s="18">
        <f>X18/B4</f>
        <v>136.1650016327452</v>
      </c>
      <c r="Y19" s="18">
        <f>Y18/B4</f>
        <v>141.18507861225481</v>
      </c>
      <c r="Z19" s="18">
        <f>Z18/B4</f>
        <v>138.55923663969659</v>
      </c>
    </row>
    <row r="20" spans="1:26" x14ac:dyDescent="0.25">
      <c r="A20" s="17" t="s">
        <v>10</v>
      </c>
      <c r="B20" s="19">
        <v>127.20813333333329</v>
      </c>
      <c r="C20" s="19">
        <v>184.8314055380302</v>
      </c>
      <c r="D20" s="19">
        <v>193.94378342647681</v>
      </c>
      <c r="E20" s="19">
        <v>189.5635483196121</v>
      </c>
      <c r="F20" s="19">
        <v>171.29494690436081</v>
      </c>
      <c r="G20" s="19">
        <v>164.4227866523033</v>
      </c>
      <c r="H20" s="19">
        <v>146.9314832235811</v>
      </c>
      <c r="I20" s="19">
        <v>152.87471345402631</v>
      </c>
      <c r="J20" s="19">
        <v>157.6737589028736</v>
      </c>
      <c r="K20" s="19">
        <v>159.3347599519262</v>
      </c>
      <c r="L20" s="19">
        <v>165.59764945607819</v>
      </c>
      <c r="M20" s="19">
        <v>179.97995347272561</v>
      </c>
      <c r="N20" s="19">
        <v>186.58581899206899</v>
      </c>
      <c r="O20" s="19">
        <v>194.11577373097569</v>
      </c>
      <c r="P20" s="19">
        <v>201.12906147036639</v>
      </c>
      <c r="Q20" s="19">
        <v>199.7279097650426</v>
      </c>
      <c r="R20" s="19">
        <v>198.76557698109539</v>
      </c>
      <c r="S20" s="19">
        <v>207.3337822199388</v>
      </c>
      <c r="T20" s="19">
        <v>209.3818578544425</v>
      </c>
      <c r="U20" s="19">
        <v>213.98389453099949</v>
      </c>
      <c r="V20" s="19">
        <v>221.68906941191781</v>
      </c>
      <c r="W20" s="19">
        <v>224.36266385092071</v>
      </c>
      <c r="X20" s="19">
        <v>232.26025719534599</v>
      </c>
      <c r="Y20" s="19">
        <v>239.3980204742505</v>
      </c>
      <c r="Z20" s="19">
        <v>239.629718775258</v>
      </c>
    </row>
    <row r="21" spans="1:26" x14ac:dyDescent="0.25">
      <c r="A21" s="17" t="s">
        <v>65</v>
      </c>
      <c r="B21" s="20">
        <v>-14.15168090665815</v>
      </c>
      <c r="C21" s="20">
        <v>-26.91306584568564</v>
      </c>
      <c r="D21" s="20">
        <v>-27.226693643530741</v>
      </c>
      <c r="E21" s="20">
        <v>-27.44521556969098</v>
      </c>
      <c r="F21" s="20">
        <v>-26.204692632973089</v>
      </c>
      <c r="G21" s="20">
        <v>-25.41001114805891</v>
      </c>
      <c r="H21" s="20">
        <v>-26.009447485644522</v>
      </c>
      <c r="I21" s="20">
        <v>-26.4140954798184</v>
      </c>
      <c r="J21" s="20">
        <v>-24.18026688053677</v>
      </c>
      <c r="K21" s="20">
        <v>-26.978388303538441</v>
      </c>
      <c r="L21" s="20">
        <v>-26.057373256228541</v>
      </c>
      <c r="M21" s="20">
        <v>-26.01673044742509</v>
      </c>
      <c r="N21" s="20">
        <v>-26.73019970715848</v>
      </c>
      <c r="O21" s="20">
        <v>-25.790538068581888</v>
      </c>
      <c r="P21" s="20">
        <v>-26.142401422444991</v>
      </c>
      <c r="Q21" s="20">
        <v>-26.69252683883127</v>
      </c>
      <c r="R21" s="20">
        <v>-27.230568394895108</v>
      </c>
      <c r="S21" s="20">
        <v>-25.096686819034211</v>
      </c>
      <c r="T21" s="20">
        <v>-26.91387712864476</v>
      </c>
      <c r="U21" s="20">
        <v>-27.36164254702426</v>
      </c>
      <c r="V21" s="20">
        <v>-26.588188765310761</v>
      </c>
      <c r="W21" s="20">
        <v>-28.062030698049099</v>
      </c>
      <c r="X21" s="20">
        <v>-26.05315410880343</v>
      </c>
      <c r="Y21" s="20">
        <v>-27.767695180959471</v>
      </c>
      <c r="Z21" s="20">
        <v>-26.981382681294289</v>
      </c>
    </row>
    <row r="22" spans="1:26" x14ac:dyDescent="0.25">
      <c r="A22" s="17" t="s">
        <v>66</v>
      </c>
      <c r="B22" s="20">
        <v>617.01283275449202</v>
      </c>
      <c r="C22" s="20">
        <v>579.23247091004134</v>
      </c>
      <c r="D22" s="20">
        <v>605.07635383096431</v>
      </c>
      <c r="E22" s="20">
        <v>615.38284770048745</v>
      </c>
      <c r="F22" s="20">
        <v>630.53078648818064</v>
      </c>
      <c r="G22" s="20">
        <v>637.24173141658832</v>
      </c>
      <c r="H22" s="20">
        <v>630.1421441852367</v>
      </c>
      <c r="I22" s="20">
        <v>633.26704979472845</v>
      </c>
      <c r="J22" s="20">
        <v>630.89967316945967</v>
      </c>
      <c r="K22" s="20">
        <v>639.27333104605987</v>
      </c>
      <c r="L22" s="20">
        <v>639.94234964084467</v>
      </c>
      <c r="M22" s="20">
        <v>645.81479900021554</v>
      </c>
      <c r="N22" s="20">
        <v>663.80575434757793</v>
      </c>
      <c r="O22" s="20">
        <v>647.98176015047557</v>
      </c>
      <c r="P22" s="20">
        <v>658.18566873257726</v>
      </c>
      <c r="Q22" s="20">
        <v>659.35248841640112</v>
      </c>
      <c r="R22" s="20">
        <v>650.67224005102037</v>
      </c>
      <c r="S22" s="20">
        <v>650.32675220958629</v>
      </c>
      <c r="T22" s="20">
        <v>651.72029990852093</v>
      </c>
      <c r="U22" s="20">
        <v>661.85401095330735</v>
      </c>
      <c r="V22" s="20">
        <v>648.17806997276648</v>
      </c>
      <c r="W22" s="20">
        <v>653.05968784496622</v>
      </c>
      <c r="X22" s="20">
        <v>644.53229452979599</v>
      </c>
      <c r="Y22" s="20">
        <v>663.45836960917222</v>
      </c>
      <c r="Z22" s="20">
        <v>667.29122867462206</v>
      </c>
    </row>
    <row r="23" spans="1:26" x14ac:dyDescent="0.25">
      <c r="A23" s="17" t="s">
        <v>67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68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69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70</v>
      </c>
      <c r="B26" s="20">
        <v>12.40503655389411</v>
      </c>
      <c r="C26" s="20">
        <v>161.44574074074069</v>
      </c>
      <c r="D26" s="20">
        <v>1.2177620881338671</v>
      </c>
      <c r="E26" s="20">
        <v>1.1242276415548349</v>
      </c>
      <c r="F26" s="20">
        <v>1.0824274094271049</v>
      </c>
      <c r="G26" s="20">
        <v>1.001506060863931</v>
      </c>
      <c r="H26" s="20">
        <v>0.93592418021554347</v>
      </c>
      <c r="I26" s="20">
        <v>0.94251157389437412</v>
      </c>
      <c r="J26" s="20">
        <v>0.95569444177081275</v>
      </c>
      <c r="K26" s="20">
        <v>0.94252801137194286</v>
      </c>
      <c r="L26" s="20">
        <v>1.043050316534039</v>
      </c>
      <c r="M26" s="20">
        <v>1.03380706285811</v>
      </c>
      <c r="N26" s="20">
        <v>1.099501120721456</v>
      </c>
      <c r="O26" s="20">
        <v>1.0761459018879229</v>
      </c>
      <c r="P26" s="20">
        <v>1.0780164858492429</v>
      </c>
      <c r="Q26" s="20">
        <v>1.0802449520097419</v>
      </c>
      <c r="R26" s="20">
        <v>1.0551276646856671</v>
      </c>
      <c r="S26" s="20">
        <v>1.0703833055910119</v>
      </c>
      <c r="T26" s="20">
        <v>1.0364955927065509</v>
      </c>
      <c r="U26" s="20">
        <v>1.0486332478248239</v>
      </c>
      <c r="V26" s="20">
        <v>1.039143469714684</v>
      </c>
      <c r="W26" s="20">
        <v>1.050169755491543</v>
      </c>
      <c r="X26" s="20">
        <v>1.0586713274316579</v>
      </c>
      <c r="Y26" s="20">
        <v>1.054728829100382</v>
      </c>
      <c r="Z26" s="20">
        <v>1.0469649865136159</v>
      </c>
    </row>
    <row r="27" spans="1:26" x14ac:dyDescent="0.25">
      <c r="A27" s="17" t="s">
        <v>71</v>
      </c>
      <c r="B27" s="19">
        <v>11448.732</v>
      </c>
      <c r="C27" s="19">
        <v>15819.72</v>
      </c>
      <c r="D27" s="19">
        <v>16137.092500000001</v>
      </c>
      <c r="E27" s="19">
        <v>15404.1235</v>
      </c>
      <c r="F27" s="19">
        <v>13625.14266666667</v>
      </c>
      <c r="G27" s="19">
        <v>12821.031212</v>
      </c>
      <c r="H27" s="19">
        <v>11245.548000000001</v>
      </c>
      <c r="I27" s="19">
        <v>11492.66233333333</v>
      </c>
      <c r="J27" s="19">
        <v>11650.514045333341</v>
      </c>
      <c r="K27" s="19">
        <v>11578.21966666667</v>
      </c>
      <c r="L27" s="19">
        <v>11838.07916666667</v>
      </c>
      <c r="M27" s="19">
        <v>12662.129666666669</v>
      </c>
      <c r="N27" s="19">
        <v>12923.680166666671</v>
      </c>
      <c r="O27" s="19">
        <v>13239.084000000001</v>
      </c>
      <c r="P27" s="19">
        <v>13511.04583333333</v>
      </c>
      <c r="Q27" s="19">
        <v>13215.596333333329</v>
      </c>
      <c r="R27" s="19">
        <v>12956.931666666669</v>
      </c>
      <c r="S27" s="19">
        <v>13317.67083333333</v>
      </c>
      <c r="T27" s="19">
        <v>13255.127893333331</v>
      </c>
      <c r="U27" s="19">
        <v>13350.027212000001</v>
      </c>
      <c r="V27" s="19">
        <v>13631.217500000001</v>
      </c>
      <c r="W27" s="19">
        <v>13492.721878666671</v>
      </c>
      <c r="X27" s="19">
        <v>13654.116</v>
      </c>
      <c r="Y27" s="19">
        <v>13750.5435</v>
      </c>
      <c r="Z27" s="19">
        <v>13440.35166666666</v>
      </c>
    </row>
    <row r="28" spans="1:26" x14ac:dyDescent="0.25">
      <c r="A28" s="17" t="s">
        <v>72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73</v>
      </c>
      <c r="B29" s="19">
        <v>11448.732</v>
      </c>
      <c r="C29" s="19">
        <v>15819.72</v>
      </c>
      <c r="D29" s="19">
        <v>16137.092500000001</v>
      </c>
      <c r="E29" s="19">
        <v>15404.1235</v>
      </c>
      <c r="F29" s="19">
        <v>13625.14266666667</v>
      </c>
      <c r="G29" s="19">
        <v>12821.031212</v>
      </c>
      <c r="H29" s="19">
        <v>11245.548000000001</v>
      </c>
      <c r="I29" s="19">
        <v>11492.66233333333</v>
      </c>
      <c r="J29" s="19">
        <v>11650.514045333341</v>
      </c>
      <c r="K29" s="19">
        <v>11578.21966666667</v>
      </c>
      <c r="L29" s="19">
        <v>11838.07916666667</v>
      </c>
      <c r="M29" s="19">
        <v>12662.129666666669</v>
      </c>
      <c r="N29" s="19">
        <v>12923.680166666671</v>
      </c>
      <c r="O29" s="19">
        <v>13239.084000000001</v>
      </c>
      <c r="P29" s="19">
        <v>13511.04583333333</v>
      </c>
      <c r="Q29" s="19">
        <v>13215.596333333329</v>
      </c>
      <c r="R29" s="19">
        <v>12956.931666666669</v>
      </c>
      <c r="S29" s="19">
        <v>13317.67083333333</v>
      </c>
      <c r="T29" s="19">
        <v>13255.127893333331</v>
      </c>
      <c r="U29" s="19">
        <v>13350.027212000001</v>
      </c>
      <c r="V29" s="19">
        <v>13631.217500000001</v>
      </c>
      <c r="W29" s="19">
        <v>13492.721878666671</v>
      </c>
      <c r="X29" s="19">
        <v>13654.116</v>
      </c>
      <c r="Y29" s="19">
        <v>13750.5435</v>
      </c>
      <c r="Z29" s="19">
        <v>13440.35166666666</v>
      </c>
    </row>
    <row r="30" spans="1:26" x14ac:dyDescent="0.25">
      <c r="A30" s="17" t="s">
        <v>74</v>
      </c>
      <c r="B30" s="19">
        <v>13452.401686249999</v>
      </c>
      <c r="C30" s="19">
        <v>18565.677669833331</v>
      </c>
      <c r="D30" s="19">
        <v>18935.738530833329</v>
      </c>
      <c r="E30" s="19">
        <v>18076.7251875</v>
      </c>
      <c r="F30" s="19">
        <v>15990.854010999999</v>
      </c>
      <c r="G30" s="19">
        <v>15056.464433083331</v>
      </c>
      <c r="H30" s="19">
        <v>13197.93539341667</v>
      </c>
      <c r="I30" s="19">
        <v>13495.143765999999</v>
      </c>
      <c r="J30" s="19">
        <v>13677.864051666669</v>
      </c>
      <c r="K30" s="19">
        <v>13600.033552333331</v>
      </c>
      <c r="L30" s="19">
        <v>13894.53963808333</v>
      </c>
      <c r="M30" s="19">
        <v>14861.079315416669</v>
      </c>
      <c r="N30" s="19">
        <v>15156.507686416669</v>
      </c>
      <c r="O30" s="19">
        <v>15533.816713</v>
      </c>
      <c r="P30" s="19">
        <v>15852.801771500001</v>
      </c>
      <c r="Q30" s="19">
        <v>15506.414248083331</v>
      </c>
      <c r="R30" s="19">
        <v>15199.09312633333</v>
      </c>
      <c r="S30" s="19">
        <v>15616.408395500001</v>
      </c>
      <c r="T30" s="19">
        <v>15558.50759983333</v>
      </c>
      <c r="U30" s="19">
        <v>15660.263590666669</v>
      </c>
      <c r="V30" s="19">
        <v>15987.567299416671</v>
      </c>
      <c r="W30" s="19">
        <v>15824.680336333329</v>
      </c>
      <c r="X30" s="19">
        <v>16022.67556241666</v>
      </c>
      <c r="Y30" s="19">
        <v>16125.798806666669</v>
      </c>
      <c r="Z30" s="19">
        <v>15758.29080908333</v>
      </c>
    </row>
    <row r="31" spans="1:26" x14ac:dyDescent="0.25">
      <c r="A31" s="17" t="s">
        <v>75</v>
      </c>
      <c r="B31" s="18">
        <v>7254388.6588590005</v>
      </c>
      <c r="C31" s="18">
        <v>9662954.8103030007</v>
      </c>
      <c r="D31" s="18">
        <v>10279730.643226</v>
      </c>
      <c r="E31" s="18">
        <v>9975553.0053250007</v>
      </c>
      <c r="F31" s="18">
        <v>9010107.3359239995</v>
      </c>
      <c r="G31" s="18">
        <v>8552681.0571759995</v>
      </c>
      <c r="H31" s="18">
        <v>7429564.7367920009</v>
      </c>
      <c r="I31" s="18">
        <v>7634386.386065999</v>
      </c>
      <c r="J31" s="18">
        <v>7681039.9065820016</v>
      </c>
      <c r="K31" s="18">
        <v>7768554.0400089975</v>
      </c>
      <c r="L31" s="18">
        <v>7937743.4027239997</v>
      </c>
      <c r="M31" s="18">
        <v>8564027.4202999994</v>
      </c>
      <c r="N31" s="18">
        <v>8983949.739302</v>
      </c>
      <c r="O31" s="18">
        <v>8979310.4443870019</v>
      </c>
      <c r="P31" s="18">
        <v>9307207.0446700007</v>
      </c>
      <c r="Q31" s="18">
        <v>9127641.7067810018</v>
      </c>
      <c r="R31" s="18">
        <v>8844595.6966550015</v>
      </c>
      <c r="S31" s="18">
        <v>9052757.7307779994</v>
      </c>
      <c r="T31" s="18">
        <v>9057375.6878159996</v>
      </c>
      <c r="U31" s="18">
        <v>9264259.5911580008</v>
      </c>
      <c r="V31" s="18">
        <v>9260536.7077840008</v>
      </c>
      <c r="W31" s="18">
        <v>9255625.4036460016</v>
      </c>
      <c r="X31" s="18">
        <v>9217959.9509189986</v>
      </c>
      <c r="Y31" s="18">
        <v>9570689.4375630002</v>
      </c>
      <c r="Z31" s="18">
        <v>9393809.2521919999</v>
      </c>
    </row>
    <row r="32" spans="1:26" x14ac:dyDescent="0.25">
      <c r="A32" s="17" t="s">
        <v>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77</v>
      </c>
      <c r="B33" s="19">
        <v>287.75</v>
      </c>
      <c r="C33" s="19">
        <v>392.66666666666669</v>
      </c>
      <c r="D33" s="19">
        <v>402</v>
      </c>
      <c r="E33" s="19">
        <v>380.75</v>
      </c>
      <c r="F33" s="19">
        <v>339.08333333333331</v>
      </c>
      <c r="G33" s="19">
        <v>317</v>
      </c>
      <c r="H33" s="19">
        <v>277.58333333333331</v>
      </c>
      <c r="I33" s="19">
        <v>283.83333333333331</v>
      </c>
      <c r="J33" s="19">
        <v>287.58333333333331</v>
      </c>
      <c r="K33" s="19">
        <v>285.91666666666669</v>
      </c>
      <c r="L33" s="19">
        <v>292.75</v>
      </c>
      <c r="M33" s="19">
        <v>314.83333333333331</v>
      </c>
      <c r="N33" s="19">
        <v>321.66666666666669</v>
      </c>
      <c r="O33" s="19">
        <v>331.58333333333331</v>
      </c>
      <c r="P33" s="19">
        <v>337.91666666666669</v>
      </c>
      <c r="Q33" s="19">
        <v>329.25</v>
      </c>
      <c r="R33" s="19">
        <v>326.58333333333331</v>
      </c>
      <c r="S33" s="19">
        <v>332.91666666666669</v>
      </c>
      <c r="T33" s="19">
        <v>332.16666666666669</v>
      </c>
      <c r="U33" s="19">
        <v>338.91666666666669</v>
      </c>
      <c r="V33" s="19">
        <v>345.58333333333331</v>
      </c>
      <c r="W33" s="19">
        <v>343.08333333333331</v>
      </c>
      <c r="X33" s="19">
        <v>347.83333333333331</v>
      </c>
      <c r="Y33" s="19">
        <v>352.91666666666669</v>
      </c>
      <c r="Z33" s="19">
        <v>343.83333333333331</v>
      </c>
    </row>
    <row r="34" spans="1:26" x14ac:dyDescent="0.25">
      <c r="A34" s="17" t="s">
        <v>78</v>
      </c>
      <c r="B34" s="19">
        <v>5466</v>
      </c>
      <c r="C34" s="19">
        <v>108</v>
      </c>
      <c r="D34" s="19">
        <v>7639</v>
      </c>
      <c r="E34" s="19">
        <v>7664.833333333333</v>
      </c>
      <c r="F34" s="19">
        <v>7755.166666666667</v>
      </c>
      <c r="G34" s="19">
        <v>7702.916666666667</v>
      </c>
      <c r="H34" s="19">
        <v>7813.75</v>
      </c>
      <c r="I34" s="19">
        <v>7808.166666666667</v>
      </c>
      <c r="J34" s="19">
        <v>7794.166666666667</v>
      </c>
      <c r="K34" s="19">
        <v>7842</v>
      </c>
      <c r="L34" s="19">
        <v>7654</v>
      </c>
      <c r="M34" s="19">
        <v>7718</v>
      </c>
      <c r="N34" s="19">
        <v>7725.666666666667</v>
      </c>
      <c r="O34" s="19">
        <v>7725.416666666667</v>
      </c>
      <c r="P34" s="19">
        <v>7677.333333333333</v>
      </c>
      <c r="Q34" s="19">
        <v>7702.833333333333</v>
      </c>
      <c r="R34" s="19">
        <v>7682.416666666667</v>
      </c>
      <c r="S34" s="19">
        <v>7614.416666666667</v>
      </c>
      <c r="T34" s="19">
        <v>7697.416666666667</v>
      </c>
      <c r="U34" s="19">
        <v>7565.333333333333</v>
      </c>
      <c r="V34" s="19">
        <v>7591.75</v>
      </c>
      <c r="W34" s="19">
        <v>7551.75</v>
      </c>
      <c r="X34" s="19">
        <v>7557.833333333333</v>
      </c>
      <c r="Y34" s="19">
        <v>7529.333333333333</v>
      </c>
      <c r="Z34" s="19">
        <v>7553.75</v>
      </c>
    </row>
    <row r="35" spans="1:26" x14ac:dyDescent="0.25">
      <c r="A35" s="17" t="s">
        <v>79</v>
      </c>
      <c r="B35" s="19">
        <v>3030.25</v>
      </c>
      <c r="C35" s="19">
        <v>8259.3333333333339</v>
      </c>
      <c r="D35" s="19">
        <v>719</v>
      </c>
      <c r="E35" s="19">
        <v>714.41666666666663</v>
      </c>
      <c r="F35" s="19">
        <v>689.75</v>
      </c>
      <c r="G35" s="19">
        <v>740.08333333333337</v>
      </c>
      <c r="H35" s="19">
        <v>668.66666666666663</v>
      </c>
      <c r="I35" s="19">
        <v>668</v>
      </c>
      <c r="J35" s="19">
        <v>702.25</v>
      </c>
      <c r="K35" s="19">
        <v>632.08333333333337</v>
      </c>
      <c r="L35" s="19">
        <v>813.25</v>
      </c>
      <c r="M35" s="19">
        <v>727.16666666666663</v>
      </c>
      <c r="N35" s="19">
        <v>736.66666666666663</v>
      </c>
      <c r="O35" s="19">
        <v>703</v>
      </c>
      <c r="P35" s="19">
        <v>744.75</v>
      </c>
      <c r="Q35" s="19">
        <v>727.91666666666663</v>
      </c>
      <c r="R35" s="19">
        <v>775</v>
      </c>
      <c r="S35" s="19">
        <v>812.66666666666663</v>
      </c>
      <c r="T35" s="19">
        <v>730.41666666666663</v>
      </c>
      <c r="U35" s="19">
        <v>855.75</v>
      </c>
      <c r="V35" s="19">
        <v>846.66666666666663</v>
      </c>
      <c r="W35" s="19">
        <v>865.16666666666663</v>
      </c>
      <c r="X35" s="19">
        <v>854.33333333333337</v>
      </c>
      <c r="Y35" s="19">
        <v>877.75</v>
      </c>
      <c r="Z35" s="19">
        <v>886.41666666666663</v>
      </c>
    </row>
    <row r="36" spans="1:26" x14ac:dyDescent="0.25">
      <c r="A36" s="17" t="s">
        <v>80</v>
      </c>
      <c r="B36" s="19">
        <v>65.766578345154059</v>
      </c>
      <c r="C36" s="19">
        <v>57.867443657705479</v>
      </c>
      <c r="D36" s="19">
        <v>56.244975189402581</v>
      </c>
      <c r="E36" s="19">
        <v>53.018177894349307</v>
      </c>
      <c r="F36" s="19">
        <v>53.908544384923353</v>
      </c>
      <c r="G36" s="19">
        <v>53.003554541276628</v>
      </c>
      <c r="H36" s="19">
        <v>52.022271117931894</v>
      </c>
      <c r="I36" s="19">
        <v>51.054408498249622</v>
      </c>
      <c r="J36" s="19">
        <v>49.80395663027474</v>
      </c>
      <c r="K36" s="19">
        <v>50.400508286681891</v>
      </c>
      <c r="L36" s="19">
        <v>47.813796673401818</v>
      </c>
      <c r="M36" s="19">
        <v>46.501287327406772</v>
      </c>
      <c r="N36" s="19">
        <v>45.522656194397008</v>
      </c>
      <c r="O36" s="19">
        <v>44.050004692475262</v>
      </c>
      <c r="P36" s="19">
        <v>43.799876322869103</v>
      </c>
      <c r="Q36" s="19">
        <v>42.817079903729073</v>
      </c>
      <c r="R36" s="19">
        <v>43.363709064160211</v>
      </c>
      <c r="S36" s="19">
        <v>41.532905585150303</v>
      </c>
      <c r="T36" s="19">
        <v>41.371847359541484</v>
      </c>
      <c r="U36" s="19">
        <v>40.487213643940258</v>
      </c>
      <c r="V36" s="19">
        <v>39.597797111651872</v>
      </c>
      <c r="W36" s="19">
        <v>38.357161401303273</v>
      </c>
      <c r="X36" s="19">
        <v>37.712892279937208</v>
      </c>
      <c r="Y36" s="19">
        <v>36.597011416799837</v>
      </c>
      <c r="Z36" s="19">
        <v>36.285388367571727</v>
      </c>
    </row>
    <row r="37" spans="1:26" x14ac:dyDescent="0.25">
      <c r="A37" s="17" t="s">
        <v>81</v>
      </c>
      <c r="B37" s="21">
        <v>0.48320690599514848</v>
      </c>
      <c r="C37" s="21">
        <v>0.57160960477242173</v>
      </c>
      <c r="D37" s="21">
        <v>0.59618283904080005</v>
      </c>
      <c r="E37" s="21">
        <v>0.60175466569313507</v>
      </c>
      <c r="F37" s="21">
        <v>0.55572631269554307</v>
      </c>
      <c r="G37" s="21">
        <v>0.52210544968753703</v>
      </c>
      <c r="H37" s="21">
        <v>0.50424761380022298</v>
      </c>
      <c r="I37" s="21">
        <v>0.50796364424179152</v>
      </c>
      <c r="J37" s="21">
        <v>0.51399435249734593</v>
      </c>
      <c r="K37" s="21">
        <v>0.51894472272567138</v>
      </c>
      <c r="L37" s="21">
        <v>0.54416134231809232</v>
      </c>
      <c r="M37" s="21">
        <v>0.56303327254693447</v>
      </c>
      <c r="N37" s="21">
        <v>0.56879849409623284</v>
      </c>
      <c r="O37" s="21">
        <v>0.59883500424069236</v>
      </c>
      <c r="P37" s="21">
        <v>0.61630602703554171</v>
      </c>
      <c r="Q37" s="21">
        <v>0.61147589482273834</v>
      </c>
      <c r="R37" s="21">
        <v>0.60895211977443242</v>
      </c>
      <c r="S37" s="21">
        <v>0.63425664903771373</v>
      </c>
      <c r="T37" s="21">
        <v>0.61752638861570097</v>
      </c>
      <c r="U37" s="21">
        <v>0.62550971447967574</v>
      </c>
      <c r="V37" s="21">
        <v>0.64754386064659419</v>
      </c>
      <c r="W37" s="21">
        <v>0.65872405379239463</v>
      </c>
      <c r="X37" s="21">
        <v>0.67038481599799593</v>
      </c>
      <c r="Y37" s="21">
        <v>0.67998522823599106</v>
      </c>
      <c r="Z37" s="21">
        <v>0.66982555977581304</v>
      </c>
    </row>
    <row r="38" spans="1:26" x14ac:dyDescent="0.25">
      <c r="A38" s="17" t="s">
        <v>82</v>
      </c>
      <c r="B38" s="21">
        <v>0.47777208561020029</v>
      </c>
      <c r="C38" s="21">
        <v>0.33770928462709282</v>
      </c>
      <c r="D38" s="21">
        <v>0.33203006088280063</v>
      </c>
      <c r="E38" s="21">
        <v>0.30931316590563168</v>
      </c>
      <c r="F38" s="21">
        <v>0.32458636915604128</v>
      </c>
      <c r="G38" s="21">
        <v>0.33574010654490111</v>
      </c>
      <c r="H38" s="21">
        <v>0.34206621004566212</v>
      </c>
      <c r="I38" s="21">
        <v>0.33773782343987818</v>
      </c>
      <c r="J38" s="21">
        <v>0.31556428354584087</v>
      </c>
      <c r="K38" s="21">
        <v>0.32911910197869099</v>
      </c>
      <c r="L38" s="21">
        <v>0.29495814307458151</v>
      </c>
      <c r="M38" s="21">
        <v>0.30518455098934549</v>
      </c>
      <c r="N38" s="21">
        <v>0.30049901335761992</v>
      </c>
      <c r="O38" s="21">
        <v>0.28751902587519018</v>
      </c>
      <c r="P38" s="21">
        <v>0.30129375951293758</v>
      </c>
      <c r="Q38" s="21">
        <v>0.27676940639269398</v>
      </c>
      <c r="R38" s="21">
        <v>0.32269846690953252</v>
      </c>
      <c r="S38" s="21">
        <v>0.29345509893455102</v>
      </c>
      <c r="T38" s="21">
        <v>0.27363013698630129</v>
      </c>
      <c r="U38" s="21">
        <v>0.28370433789954341</v>
      </c>
      <c r="V38" s="21">
        <v>0.27998823618700669</v>
      </c>
      <c r="W38" s="21">
        <v>0.27809170471841699</v>
      </c>
      <c r="X38" s="21">
        <v>0.27430555555555558</v>
      </c>
      <c r="Y38" s="21">
        <v>0.27742579908675802</v>
      </c>
      <c r="Z38" s="21">
        <v>0.29709319975713422</v>
      </c>
    </row>
    <row r="39" spans="1:26" x14ac:dyDescent="0.25">
      <c r="A39" s="17" t="s">
        <v>83</v>
      </c>
      <c r="B39" s="19">
        <v>128.91666666666671</v>
      </c>
      <c r="C39" s="19">
        <v>176.83333333333329</v>
      </c>
      <c r="D39" s="19">
        <v>182.91666666666671</v>
      </c>
      <c r="E39" s="19">
        <v>174.5</v>
      </c>
      <c r="F39" s="19">
        <v>154.5</v>
      </c>
      <c r="G39" s="19">
        <v>144.5</v>
      </c>
      <c r="H39" s="19">
        <v>127</v>
      </c>
      <c r="I39" s="19">
        <v>129.16666666666671</v>
      </c>
      <c r="J39" s="19">
        <v>131.16666666666671</v>
      </c>
      <c r="K39" s="19">
        <v>130.58333333333329</v>
      </c>
      <c r="L39" s="19">
        <v>133.41666666666671</v>
      </c>
      <c r="M39" s="19">
        <v>142.58333333333329</v>
      </c>
      <c r="N39" s="19">
        <v>146.08333333333329</v>
      </c>
      <c r="O39" s="19">
        <v>150.08333333333329</v>
      </c>
      <c r="P39" s="19">
        <v>153.25</v>
      </c>
      <c r="Q39" s="19">
        <v>150.25</v>
      </c>
      <c r="R39" s="19">
        <v>147.33333333333329</v>
      </c>
      <c r="S39" s="19">
        <v>151.16666666666671</v>
      </c>
      <c r="T39" s="19">
        <v>151.16666666666671</v>
      </c>
      <c r="U39" s="19">
        <v>152.66666666666671</v>
      </c>
      <c r="V39" s="19">
        <v>155.5</v>
      </c>
      <c r="W39" s="19">
        <v>153.66666666666671</v>
      </c>
      <c r="X39" s="19">
        <v>155.25</v>
      </c>
      <c r="Y39" s="19">
        <v>156.58333333333329</v>
      </c>
      <c r="Z39" s="19">
        <v>154.08333333333329</v>
      </c>
    </row>
    <row r="40" spans="1:26" x14ac:dyDescent="0.25">
      <c r="A40" s="17" t="s">
        <v>84</v>
      </c>
      <c r="B40" s="19">
        <v>158.83333333333329</v>
      </c>
      <c r="C40" s="19">
        <v>215.83333333333329</v>
      </c>
      <c r="D40" s="19">
        <v>219.08333333333329</v>
      </c>
      <c r="E40" s="19">
        <v>206.25</v>
      </c>
      <c r="F40" s="19">
        <v>184.58333333333329</v>
      </c>
      <c r="G40" s="19">
        <v>172.5</v>
      </c>
      <c r="H40" s="19">
        <v>150.58333333333329</v>
      </c>
      <c r="I40" s="19">
        <v>154.66666666666671</v>
      </c>
      <c r="J40" s="19">
        <v>156.41666666666671</v>
      </c>
      <c r="K40" s="19">
        <v>155.33333333333329</v>
      </c>
      <c r="L40" s="19">
        <v>159.33333333333329</v>
      </c>
      <c r="M40" s="19">
        <v>172.25</v>
      </c>
      <c r="N40" s="19">
        <v>175.58333333333329</v>
      </c>
      <c r="O40" s="19">
        <v>181.5</v>
      </c>
      <c r="P40" s="19">
        <v>184.66666666666671</v>
      </c>
      <c r="Q40" s="19">
        <v>179</v>
      </c>
      <c r="R40" s="19">
        <v>179.25</v>
      </c>
      <c r="S40" s="19">
        <v>181.75</v>
      </c>
      <c r="T40" s="19">
        <v>181</v>
      </c>
      <c r="U40" s="19">
        <v>186.25</v>
      </c>
      <c r="V40" s="19">
        <v>190.08333333333329</v>
      </c>
      <c r="W40" s="19">
        <v>189.41666666666671</v>
      </c>
      <c r="X40" s="19">
        <v>192.58333333333329</v>
      </c>
      <c r="Y40" s="19">
        <v>196.33333333333329</v>
      </c>
      <c r="Z40" s="19">
        <v>189.75</v>
      </c>
    </row>
    <row r="41" spans="1:26" x14ac:dyDescent="0.25">
      <c r="A41" s="17" t="s">
        <v>85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86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87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88</v>
      </c>
      <c r="B44" s="19">
        <v>5466</v>
      </c>
      <c r="C44" s="19">
        <v>108</v>
      </c>
      <c r="D44" s="19">
        <v>7639</v>
      </c>
      <c r="E44" s="19">
        <v>7664.833333333333</v>
      </c>
      <c r="F44" s="19">
        <v>7755.166666666667</v>
      </c>
      <c r="G44" s="19">
        <v>7702.916666666667</v>
      </c>
      <c r="H44" s="19">
        <v>7813.75</v>
      </c>
      <c r="I44" s="19">
        <v>7808.166666666667</v>
      </c>
      <c r="J44" s="19">
        <v>7794.166666666667</v>
      </c>
      <c r="K44" s="19">
        <v>7842</v>
      </c>
      <c r="L44" s="19">
        <v>7654</v>
      </c>
      <c r="M44" s="19">
        <v>7718</v>
      </c>
      <c r="N44" s="19">
        <v>7725.666666666667</v>
      </c>
      <c r="O44" s="19">
        <v>7725.416666666667</v>
      </c>
      <c r="P44" s="19">
        <v>7677.333333333333</v>
      </c>
      <c r="Q44" s="19">
        <v>7702.833333333333</v>
      </c>
      <c r="R44" s="19">
        <v>7682.416666666667</v>
      </c>
      <c r="S44" s="19">
        <v>7614.416666666667</v>
      </c>
      <c r="T44" s="19">
        <v>7697.416666666667</v>
      </c>
      <c r="U44" s="19">
        <v>7565.333333333333</v>
      </c>
      <c r="V44" s="19">
        <v>7591.75</v>
      </c>
      <c r="W44" s="19">
        <v>7551.75</v>
      </c>
      <c r="X44" s="19">
        <v>7557.833333333333</v>
      </c>
      <c r="Y44" s="19">
        <v>7529.333333333333</v>
      </c>
      <c r="Z44" s="19">
        <v>7553.75</v>
      </c>
    </row>
    <row r="45" spans="1:26" x14ac:dyDescent="0.25">
      <c r="A45" s="17" t="s">
        <v>89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93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95</v>
      </c>
      <c r="B51" s="20">
        <v>31.35727079538556</v>
      </c>
      <c r="C51" s="20">
        <v>29.66937471461187</v>
      </c>
      <c r="D51" s="20">
        <v>31.428323439878241</v>
      </c>
      <c r="E51" s="20">
        <v>32.32891704718417</v>
      </c>
      <c r="F51" s="20">
        <v>33.527122040072861</v>
      </c>
      <c r="G51" s="20">
        <v>33.774359018264839</v>
      </c>
      <c r="H51" s="20">
        <v>35.032865487062409</v>
      </c>
      <c r="I51" s="20">
        <v>35.407873573059362</v>
      </c>
      <c r="J51" s="20">
        <v>35.081972525804503</v>
      </c>
      <c r="K51" s="20">
        <v>36.344558409436843</v>
      </c>
      <c r="L51" s="20">
        <v>35.925154014459672</v>
      </c>
      <c r="M51" s="20">
        <v>35.632777111872151</v>
      </c>
      <c r="N51" s="20">
        <v>35.962805289921072</v>
      </c>
      <c r="O51" s="20">
        <v>35.659120909436837</v>
      </c>
      <c r="P51" s="20">
        <v>35.935568683409443</v>
      </c>
      <c r="Q51" s="20">
        <v>34.628125951293761</v>
      </c>
      <c r="R51" s="20">
        <v>34.40186797965999</v>
      </c>
      <c r="S51" s="20">
        <v>32.262603595890411</v>
      </c>
      <c r="T51" s="20">
        <v>29.8604996194825</v>
      </c>
      <c r="U51" s="20">
        <v>29.151525304414001</v>
      </c>
      <c r="V51" s="20">
        <v>26.952389382210079</v>
      </c>
      <c r="W51" s="20">
        <v>24.67591847412481</v>
      </c>
      <c r="X51" s="20">
        <v>24.72414212328767</v>
      </c>
      <c r="Y51" s="20">
        <v>24.70300998858448</v>
      </c>
      <c r="Z51" s="20">
        <v>24.70370664465695</v>
      </c>
    </row>
    <row r="52" spans="1:26" x14ac:dyDescent="0.25">
      <c r="A52" s="17" t="s">
        <v>96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97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99</v>
      </c>
      <c r="B55" s="20">
        <v>93.963639880383781</v>
      </c>
      <c r="C55" s="20">
        <v>96.529644909657549</v>
      </c>
      <c r="D55" s="20">
        <v>99.458716925461346</v>
      </c>
      <c r="E55" s="20">
        <v>98.250970939835057</v>
      </c>
      <c r="F55" s="20">
        <v>94.812371404569816</v>
      </c>
      <c r="G55" s="20">
        <v>92.772792840611075</v>
      </c>
      <c r="H55" s="20">
        <v>86.722895346366315</v>
      </c>
      <c r="I55" s="20">
        <v>87.729234245634188</v>
      </c>
      <c r="J55" s="20">
        <v>87.931019523786446</v>
      </c>
      <c r="K55" s="20">
        <v>89.182343278270352</v>
      </c>
      <c r="L55" s="20">
        <v>89.53810874838959</v>
      </c>
      <c r="M55" s="20">
        <v>93.332879726872662</v>
      </c>
      <c r="N55" s="20">
        <v>96.185999872414513</v>
      </c>
      <c r="O55" s="20">
        <v>95.544251031841895</v>
      </c>
      <c r="P55" s="20">
        <v>97.951629251396412</v>
      </c>
      <c r="Q55" s="20">
        <v>96.954818638374306</v>
      </c>
      <c r="R55" s="20">
        <v>94.991713702179098</v>
      </c>
      <c r="S55" s="20">
        <v>95.893385537567013</v>
      </c>
      <c r="T55" s="20">
        <v>96.360254025560678</v>
      </c>
      <c r="U55" s="20">
        <v>97.726875639678269</v>
      </c>
      <c r="V55" s="20">
        <v>97.01126081308297</v>
      </c>
      <c r="W55" s="20">
        <v>97.250524595581624</v>
      </c>
      <c r="X55" s="20">
        <v>96.601900403421126</v>
      </c>
      <c r="Y55" s="20">
        <v>99.572700689091135</v>
      </c>
      <c r="Z55" s="20">
        <v>98.405552434039322</v>
      </c>
    </row>
    <row r="56" spans="1:26" x14ac:dyDescent="0.25">
      <c r="A56" s="17" t="s">
        <v>100</v>
      </c>
      <c r="B56" s="18">
        <v>136821.08166666669</v>
      </c>
      <c r="C56" s="18">
        <v>146654.67249999999</v>
      </c>
      <c r="D56" s="18">
        <v>158345.5733333333</v>
      </c>
      <c r="E56" s="18">
        <v>151602.70250000001</v>
      </c>
      <c r="F56" s="18">
        <v>141105.0275</v>
      </c>
      <c r="G56" s="18">
        <v>132673.1216666667</v>
      </c>
      <c r="H56" s="18">
        <v>119482.21</v>
      </c>
      <c r="I56" s="18">
        <v>121605.45416666671</v>
      </c>
      <c r="J56" s="18">
        <v>122863.6283333333</v>
      </c>
      <c r="K56" s="18">
        <v>130481.29666666671</v>
      </c>
      <c r="L56" s="18">
        <v>130410.6275</v>
      </c>
      <c r="M56" s="18">
        <v>137667.20833333331</v>
      </c>
      <c r="N56" s="18">
        <v>144666.87166666659</v>
      </c>
      <c r="O56" s="18">
        <v>143162.5916666667</v>
      </c>
      <c r="P56" s="18">
        <v>149382.5575</v>
      </c>
      <c r="Q56" s="18">
        <v>145643.79833333331</v>
      </c>
      <c r="R56" s="18">
        <v>142931.5633333333</v>
      </c>
      <c r="S56" s="18">
        <v>140865.32750000001</v>
      </c>
      <c r="T56" s="18">
        <v>142937.94416666671</v>
      </c>
      <c r="U56" s="18">
        <v>145527.44166666671</v>
      </c>
      <c r="V56" s="18">
        <v>146071.76333333331</v>
      </c>
      <c r="W56" s="18">
        <v>145532.63500000001</v>
      </c>
      <c r="X56" s="18">
        <v>146567.03166666659</v>
      </c>
      <c r="Y56" s="18">
        <v>151501.97500000001</v>
      </c>
      <c r="Z56" s="18">
        <v>147886.82750000001</v>
      </c>
    </row>
    <row r="57" spans="1:26" x14ac:dyDescent="0.25">
      <c r="A57" s="17" t="s">
        <v>101</v>
      </c>
      <c r="B57" s="19">
        <v>21516</v>
      </c>
      <c r="C57" s="19">
        <v>26033</v>
      </c>
      <c r="D57" s="19">
        <v>27570</v>
      </c>
      <c r="E57" s="19">
        <v>26019</v>
      </c>
      <c r="F57" s="19">
        <v>23159</v>
      </c>
      <c r="G57" s="19">
        <v>20919</v>
      </c>
      <c r="H57" s="19">
        <v>18746</v>
      </c>
      <c r="I57" s="19">
        <v>18822</v>
      </c>
      <c r="J57" s="19">
        <v>18489</v>
      </c>
      <c r="K57" s="19">
        <v>18864</v>
      </c>
      <c r="L57" s="19">
        <v>19032</v>
      </c>
      <c r="M57" s="19">
        <v>20989</v>
      </c>
      <c r="N57" s="19">
        <v>22724</v>
      </c>
      <c r="O57" s="19">
        <v>22636</v>
      </c>
      <c r="P57" s="19">
        <v>23208</v>
      </c>
      <c r="Q57" s="19">
        <v>23689</v>
      </c>
      <c r="R57" s="19">
        <v>23339</v>
      </c>
      <c r="S57" s="19">
        <v>24184</v>
      </c>
      <c r="T57" s="19">
        <v>24782</v>
      </c>
      <c r="U57" s="19">
        <v>25949</v>
      </c>
      <c r="V57" s="19">
        <v>28613</v>
      </c>
      <c r="W57" s="19">
        <v>29837</v>
      </c>
      <c r="X57" s="19">
        <v>34381</v>
      </c>
      <c r="Y57" s="19">
        <v>33071</v>
      </c>
      <c r="Z57" s="19">
        <v>32379</v>
      </c>
    </row>
    <row r="58" spans="1:26" x14ac:dyDescent="0.25">
      <c r="A58" s="17" t="s">
        <v>102</v>
      </c>
      <c r="B58" s="19">
        <v>3952</v>
      </c>
      <c r="C58" s="19">
        <v>4115</v>
      </c>
      <c r="D58" s="19">
        <v>4575</v>
      </c>
      <c r="E58" s="19">
        <v>4345</v>
      </c>
      <c r="F58" s="19">
        <v>4331</v>
      </c>
      <c r="G58" s="19">
        <v>4131</v>
      </c>
      <c r="H58" s="19">
        <v>4012</v>
      </c>
      <c r="I58" s="19">
        <v>4006</v>
      </c>
      <c r="J58" s="19">
        <v>4148</v>
      </c>
      <c r="K58" s="19">
        <v>4644</v>
      </c>
      <c r="L58" s="19">
        <v>4507</v>
      </c>
      <c r="M58" s="19">
        <v>4484</v>
      </c>
      <c r="N58" s="19">
        <v>4582</v>
      </c>
      <c r="O58" s="19">
        <v>4497</v>
      </c>
      <c r="P58" s="19">
        <v>4643</v>
      </c>
      <c r="Q58" s="19">
        <v>4541</v>
      </c>
      <c r="R58" s="19">
        <v>4475</v>
      </c>
      <c r="S58" s="19">
        <v>4171</v>
      </c>
      <c r="T58" s="19">
        <v>4191</v>
      </c>
      <c r="U58" s="19">
        <v>4096</v>
      </c>
      <c r="V58" s="19">
        <v>4006</v>
      </c>
      <c r="W58" s="19">
        <v>3833</v>
      </c>
      <c r="X58" s="19">
        <v>3835</v>
      </c>
      <c r="Y58" s="19">
        <v>3816</v>
      </c>
      <c r="Z58" s="19">
        <v>3856</v>
      </c>
    </row>
    <row r="59" spans="1:26" x14ac:dyDescent="0.25">
      <c r="A59" s="17" t="s">
        <v>103</v>
      </c>
      <c r="B59" s="19">
        <v>2012</v>
      </c>
      <c r="C59" s="19">
        <v>2133</v>
      </c>
      <c r="D59" s="19">
        <v>2273</v>
      </c>
      <c r="E59" s="19">
        <v>2185</v>
      </c>
      <c r="F59" s="19">
        <v>1921</v>
      </c>
      <c r="G59" s="19">
        <v>1812</v>
      </c>
      <c r="H59" s="19">
        <v>1609</v>
      </c>
      <c r="I59" s="19">
        <v>1635</v>
      </c>
      <c r="J59" s="19">
        <v>1668</v>
      </c>
      <c r="K59" s="19">
        <v>1654</v>
      </c>
      <c r="L59" s="19">
        <v>1712</v>
      </c>
      <c r="M59" s="19">
        <v>1856</v>
      </c>
      <c r="N59" s="19">
        <v>1883</v>
      </c>
      <c r="O59" s="19">
        <v>1911</v>
      </c>
      <c r="P59" s="19">
        <v>1974</v>
      </c>
      <c r="Q59" s="19">
        <v>1963</v>
      </c>
      <c r="R59" s="19">
        <v>1929</v>
      </c>
      <c r="S59" s="19">
        <v>1976</v>
      </c>
      <c r="T59" s="19">
        <v>1954</v>
      </c>
      <c r="U59" s="19">
        <v>1990</v>
      </c>
      <c r="V59" s="19">
        <v>2031</v>
      </c>
      <c r="W59" s="19">
        <v>2003</v>
      </c>
      <c r="X59" s="19">
        <v>2049</v>
      </c>
      <c r="Y59" s="19">
        <v>2069</v>
      </c>
      <c r="Z59" s="19">
        <v>2054</v>
      </c>
    </row>
    <row r="60" spans="1:26" x14ac:dyDescent="0.25">
      <c r="A60" s="17" t="s">
        <v>104</v>
      </c>
      <c r="B60" s="19">
        <v>936</v>
      </c>
      <c r="C60" s="19">
        <v>996</v>
      </c>
      <c r="D60" s="19">
        <v>1083</v>
      </c>
      <c r="E60" s="19">
        <v>1040</v>
      </c>
      <c r="F60" s="19">
        <v>959</v>
      </c>
      <c r="G60" s="19">
        <v>914</v>
      </c>
      <c r="H60" s="19">
        <v>788</v>
      </c>
      <c r="I60" s="19">
        <v>801</v>
      </c>
      <c r="J60" s="19">
        <v>814</v>
      </c>
      <c r="K60" s="19">
        <v>826</v>
      </c>
      <c r="L60" s="19">
        <v>859</v>
      </c>
      <c r="M60" s="19">
        <v>925</v>
      </c>
      <c r="N60" s="19">
        <v>1000</v>
      </c>
      <c r="O60" s="19">
        <v>969</v>
      </c>
      <c r="P60" s="19">
        <v>1006</v>
      </c>
      <c r="Q60" s="19">
        <v>999</v>
      </c>
      <c r="R60" s="19">
        <v>955</v>
      </c>
      <c r="S60" s="19">
        <v>991</v>
      </c>
      <c r="T60" s="19">
        <v>965</v>
      </c>
      <c r="U60" s="19">
        <v>1017</v>
      </c>
      <c r="V60" s="19">
        <v>1002</v>
      </c>
      <c r="W60" s="19">
        <v>1005</v>
      </c>
      <c r="X60" s="19">
        <v>1011</v>
      </c>
      <c r="Y60" s="19">
        <v>1030</v>
      </c>
      <c r="Z60" s="19">
        <v>1040</v>
      </c>
    </row>
  </sheetData>
  <conditionalFormatting sqref="A14:Z14">
    <cfRule type="expression" dxfId="206" priority="10">
      <formula>TRUE</formula>
    </cfRule>
  </conditionalFormatting>
  <conditionalFormatting sqref="A16:Z16">
    <cfRule type="expression" dxfId="205" priority="13">
      <formula>TRUE</formula>
    </cfRule>
  </conditionalFormatting>
  <conditionalFormatting sqref="A17:Z20">
    <cfRule type="notContainsBlanks" dxfId="204" priority="1">
      <formula>LEN(TRIM(A17))&gt;0</formula>
    </cfRule>
  </conditionalFormatting>
  <conditionalFormatting sqref="A20:Z20">
    <cfRule type="expression" dxfId="203" priority="16">
      <formula>TRUE</formula>
    </cfRule>
  </conditionalFormatting>
  <conditionalFormatting sqref="A26:Z26">
    <cfRule type="expression" dxfId="202" priority="19">
      <formula>TRUE</formula>
    </cfRule>
  </conditionalFormatting>
  <conditionalFormatting sqref="A30:Z30">
    <cfRule type="expression" dxfId="201" priority="22">
      <formula>TRUE</formula>
    </cfRule>
  </conditionalFormatting>
  <conditionalFormatting sqref="A32:Z32">
    <cfRule type="expression" dxfId="200" priority="25">
      <formula>TRUE</formula>
    </cfRule>
  </conditionalFormatting>
  <conditionalFormatting sqref="A35:Z35">
    <cfRule type="expression" dxfId="199" priority="28">
      <formula>TRUE</formula>
    </cfRule>
  </conditionalFormatting>
  <conditionalFormatting sqref="A38:Z38">
    <cfRule type="expression" dxfId="198" priority="31">
      <formula>TRUE</formula>
    </cfRule>
  </conditionalFormatting>
  <conditionalFormatting sqref="A45:Z45">
    <cfRule type="expression" dxfId="197" priority="34">
      <formula>TRUE</formula>
    </cfRule>
  </conditionalFormatting>
  <conditionalFormatting sqref="A55:Z55">
    <cfRule type="expression" dxfId="196" priority="37">
      <formula>TRUE</formula>
    </cfRule>
  </conditionalFormatting>
  <conditionalFormatting sqref="A60:Z60">
    <cfRule type="expression" dxfId="195" priority="40">
      <formula>TRUE</formula>
    </cfRule>
  </conditionalFormatting>
  <conditionalFormatting sqref="B14">
    <cfRule type="expression" dxfId="194" priority="8">
      <formula>TRUE</formula>
    </cfRule>
  </conditionalFormatting>
  <conditionalFormatting sqref="B16">
    <cfRule type="expression" dxfId="193" priority="11">
      <formula>TRUE</formula>
    </cfRule>
  </conditionalFormatting>
  <conditionalFormatting sqref="B1">
    <cfRule type="expression" dxfId="192" priority="3">
      <formula>TRUE</formula>
    </cfRule>
  </conditionalFormatting>
  <conditionalFormatting sqref="B20">
    <cfRule type="expression" dxfId="191" priority="14">
      <formula>TRUE</formula>
    </cfRule>
  </conditionalFormatting>
  <conditionalFormatting sqref="B26">
    <cfRule type="expression" dxfId="190" priority="17">
      <formula>TRUE</formula>
    </cfRule>
  </conditionalFormatting>
  <conditionalFormatting sqref="B1:B60">
    <cfRule type="expression" dxfId="189" priority="42">
      <formula>TRUE</formula>
    </cfRule>
  </conditionalFormatting>
  <conditionalFormatting sqref="B30">
    <cfRule type="expression" dxfId="188" priority="20">
      <formula>TRUE</formula>
    </cfRule>
  </conditionalFormatting>
  <conditionalFormatting sqref="B32">
    <cfRule type="expression" dxfId="187" priority="23">
      <formula>TRUE</formula>
    </cfRule>
  </conditionalFormatting>
  <conditionalFormatting sqref="B35">
    <cfRule type="expression" dxfId="186" priority="26">
      <formula>TRUE</formula>
    </cfRule>
  </conditionalFormatting>
  <conditionalFormatting sqref="B38">
    <cfRule type="expression" dxfId="185" priority="29">
      <formula>TRUE</formula>
    </cfRule>
  </conditionalFormatting>
  <conditionalFormatting sqref="B45">
    <cfRule type="expression" dxfId="184" priority="32">
      <formula>TRUE</formula>
    </cfRule>
  </conditionalFormatting>
  <conditionalFormatting sqref="B55">
    <cfRule type="expression" dxfId="183" priority="35">
      <formula>TRUE</formula>
    </cfRule>
  </conditionalFormatting>
  <conditionalFormatting sqref="B60">
    <cfRule type="expression" dxfId="182" priority="38">
      <formula>TRUE</formula>
    </cfRule>
  </conditionalFormatting>
  <conditionalFormatting sqref="Z14">
    <cfRule type="expression" dxfId="181" priority="9">
      <formula>TRUE</formula>
    </cfRule>
  </conditionalFormatting>
  <conditionalFormatting sqref="Z16">
    <cfRule type="expression" dxfId="180" priority="12">
      <formula>TRUE</formula>
    </cfRule>
  </conditionalFormatting>
  <conditionalFormatting sqref="Z1">
    <cfRule type="expression" dxfId="179" priority="4">
      <formula>TRUE</formula>
    </cfRule>
  </conditionalFormatting>
  <conditionalFormatting sqref="Z20">
    <cfRule type="expression" dxfId="178" priority="15">
      <formula>TRUE</formula>
    </cfRule>
  </conditionalFormatting>
  <conditionalFormatting sqref="Z26">
    <cfRule type="expression" dxfId="177" priority="18">
      <formula>TRUE</formula>
    </cfRule>
  </conditionalFormatting>
  <conditionalFormatting sqref="Z1:Z60">
    <cfRule type="expression" dxfId="176" priority="41">
      <formula>TRUE</formula>
    </cfRule>
  </conditionalFormatting>
  <conditionalFormatting sqref="Z30">
    <cfRule type="expression" dxfId="175" priority="21">
      <formula>TRUE</formula>
    </cfRule>
  </conditionalFormatting>
  <conditionalFormatting sqref="Z32">
    <cfRule type="expression" dxfId="174" priority="24">
      <formula>TRUE</formula>
    </cfRule>
  </conditionalFormatting>
  <conditionalFormatting sqref="Z35">
    <cfRule type="expression" dxfId="173" priority="27">
      <formula>TRUE</formula>
    </cfRule>
  </conditionalFormatting>
  <conditionalFormatting sqref="Z38">
    <cfRule type="expression" dxfId="172" priority="30">
      <formula>TRUE</formula>
    </cfRule>
  </conditionalFormatting>
  <conditionalFormatting sqref="Z45">
    <cfRule type="expression" dxfId="171" priority="33">
      <formula>TRUE</formula>
    </cfRule>
  </conditionalFormatting>
  <conditionalFormatting sqref="Z55">
    <cfRule type="expression" dxfId="170" priority="36">
      <formula>TRUE</formula>
    </cfRule>
  </conditionalFormatting>
  <conditionalFormatting sqref="Z60">
    <cfRule type="expression" dxfId="169" priority="39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0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51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43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52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</row>
    <row r="4" spans="1:26" x14ac:dyDescent="0.25">
      <c r="A4" s="3" t="s">
        <v>53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7" t="s">
        <v>54</v>
      </c>
      <c r="B5" s="18">
        <v>393099.61013500002</v>
      </c>
      <c r="C5" s="18">
        <v>754325.61299000005</v>
      </c>
      <c r="D5" s="18">
        <v>776501.88980899984</v>
      </c>
      <c r="E5" s="18">
        <v>749951.58092099999</v>
      </c>
      <c r="F5" s="18">
        <v>666524.32287899998</v>
      </c>
      <c r="G5" s="18">
        <v>613349.18250300002</v>
      </c>
      <c r="H5" s="18">
        <v>552107.14293699991</v>
      </c>
      <c r="I5" s="18">
        <v>565449.00719500007</v>
      </c>
      <c r="J5" s="18">
        <v>527105.16598400008</v>
      </c>
      <c r="K5" s="18">
        <v>572981.25576299999</v>
      </c>
      <c r="L5" s="18">
        <v>559447.46295700001</v>
      </c>
      <c r="M5" s="18">
        <v>589539.63305100007</v>
      </c>
      <c r="N5" s="18">
        <v>602943.35493799997</v>
      </c>
      <c r="O5" s="18">
        <v>590829.34567800001</v>
      </c>
      <c r="P5" s="18">
        <v>602834.76882400003</v>
      </c>
      <c r="Q5" s="18">
        <v>597456.04374999995</v>
      </c>
      <c r="R5" s="18">
        <v>598785.074822</v>
      </c>
      <c r="S5" s="18">
        <v>564610.66413099994</v>
      </c>
      <c r="T5" s="18">
        <v>605015.70012199995</v>
      </c>
      <c r="U5" s="18">
        <v>612284.59207999997</v>
      </c>
      <c r="V5" s="18">
        <v>602616.54864299996</v>
      </c>
      <c r="W5" s="18">
        <v>633729.00022599997</v>
      </c>
      <c r="X5" s="18">
        <v>579236.98826500005</v>
      </c>
      <c r="Y5" s="18">
        <v>621507.26508799999</v>
      </c>
      <c r="Z5" s="18">
        <v>576279.54908200004</v>
      </c>
    </row>
    <row r="6" spans="1:26" x14ac:dyDescent="0.25">
      <c r="A6" s="17" t="s">
        <v>55</v>
      </c>
      <c r="B6" s="18">
        <v>9577332.0805120002</v>
      </c>
      <c r="C6" s="18">
        <v>11259000.320302</v>
      </c>
      <c r="D6" s="18">
        <v>11829509.238194</v>
      </c>
      <c r="E6" s="18">
        <v>11493292.816282</v>
      </c>
      <c r="F6" s="18">
        <v>10696232.676645</v>
      </c>
      <c r="G6" s="18">
        <v>10272302.239755001</v>
      </c>
      <c r="H6" s="18">
        <v>9269342.9519859999</v>
      </c>
      <c r="I6" s="18">
        <v>9407055.9729590006</v>
      </c>
      <c r="J6" s="18">
        <v>9401936.5316359997</v>
      </c>
      <c r="K6" s="18">
        <v>9481233.4976029992</v>
      </c>
      <c r="L6" s="18">
        <v>9569634.6666329987</v>
      </c>
      <c r="M6" s="18">
        <v>10072346.740311</v>
      </c>
      <c r="N6" s="18">
        <v>10430424.073387999</v>
      </c>
      <c r="O6" s="18">
        <v>10334009.378865</v>
      </c>
      <c r="P6" s="18">
        <v>10573733.601012999</v>
      </c>
      <c r="Q6" s="18">
        <v>10407790.279383</v>
      </c>
      <c r="R6" s="18">
        <v>10100871.489638001</v>
      </c>
      <c r="S6" s="18">
        <v>10162034.619651999</v>
      </c>
      <c r="T6" s="18">
        <v>10106174.384953</v>
      </c>
      <c r="U6" s="18">
        <v>10250588.406122001</v>
      </c>
      <c r="V6" s="18">
        <v>10136396.137235999</v>
      </c>
      <c r="W6" s="18">
        <v>10070380.845806001</v>
      </c>
      <c r="X6" s="18">
        <v>9988141.1840850003</v>
      </c>
      <c r="Y6" s="18">
        <v>10223726.216635</v>
      </c>
      <c r="Z6" s="18">
        <v>10070325.586591</v>
      </c>
    </row>
    <row r="7" spans="1:26" x14ac:dyDescent="0.25">
      <c r="A7" s="17" t="s">
        <v>56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57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v>7981203.6404039999</v>
      </c>
      <c r="C10" s="18">
        <v>1790553.085704</v>
      </c>
      <c r="D10" s="18">
        <v>732271.37375000003</v>
      </c>
      <c r="E10" s="18">
        <v>655801.47633099987</v>
      </c>
      <c r="F10" s="18">
        <v>638746.68552299996</v>
      </c>
      <c r="G10" s="18">
        <v>615138.29941800004</v>
      </c>
      <c r="H10" s="18">
        <v>550622.00914500013</v>
      </c>
      <c r="I10" s="18">
        <v>561387.47562799987</v>
      </c>
      <c r="J10" s="18">
        <v>565833.52022900002</v>
      </c>
      <c r="K10" s="18">
        <v>591352.16333900008</v>
      </c>
      <c r="L10" s="18">
        <v>615328.15242400009</v>
      </c>
      <c r="M10" s="18">
        <v>607167.94525299978</v>
      </c>
      <c r="N10" s="18">
        <v>646196.31568700005</v>
      </c>
      <c r="O10" s="18">
        <v>636754.30296600005</v>
      </c>
      <c r="P10" s="18">
        <v>628181.47124699992</v>
      </c>
      <c r="Q10" s="18">
        <v>640867.7754670002</v>
      </c>
      <c r="R10" s="18">
        <v>610809.64685299993</v>
      </c>
      <c r="S10" s="18">
        <v>644588.00213300006</v>
      </c>
      <c r="T10" s="18">
        <v>627474.07459999993</v>
      </c>
      <c r="U10" s="18">
        <v>613128.30629399989</v>
      </c>
      <c r="V10" s="18">
        <v>612928.27362399991</v>
      </c>
      <c r="W10" s="18">
        <v>610532.30935400003</v>
      </c>
      <c r="X10" s="18">
        <v>612290.18374599994</v>
      </c>
      <c r="Y10" s="18">
        <v>603316.72589300002</v>
      </c>
      <c r="Z10" s="18">
        <v>602038.08302299993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376200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356612.21999999991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259248.48750000002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64</v>
      </c>
      <c r="B16" s="18">
        <v>2321608.2891985602</v>
      </c>
      <c r="C16" s="18">
        <v>2465210.5911220652</v>
      </c>
      <c r="D16" s="18">
        <v>2638737.0021207789</v>
      </c>
      <c r="E16" s="18">
        <v>2542187.4664580328</v>
      </c>
      <c r="F16" s="18">
        <v>2316164.588589672</v>
      </c>
      <c r="G16" s="18">
        <v>2183752.300346036</v>
      </c>
      <c r="H16" s="18">
        <v>1920878.8690693791</v>
      </c>
      <c r="I16" s="18">
        <v>1979731.589916158</v>
      </c>
      <c r="J16" s="18">
        <v>1976335.9366717141</v>
      </c>
      <c r="K16" s="18">
        <v>2026818.668406127</v>
      </c>
      <c r="L16" s="18">
        <v>2062974.3527030831</v>
      </c>
      <c r="M16" s="18">
        <v>2211787.9469492459</v>
      </c>
      <c r="N16" s="18">
        <v>2320406.3138961792</v>
      </c>
      <c r="O16" s="18">
        <v>2311261.146264724</v>
      </c>
      <c r="P16" s="18">
        <v>2410191.9146879259</v>
      </c>
      <c r="Q16" s="18">
        <v>2373439.562453425</v>
      </c>
      <c r="R16" s="18">
        <v>2314930.092050958</v>
      </c>
      <c r="S16" s="18">
        <v>2327497.3487677709</v>
      </c>
      <c r="T16" s="18">
        <v>2320589.5633827322</v>
      </c>
      <c r="U16" s="18">
        <v>2377716.1936140661</v>
      </c>
      <c r="V16" s="18">
        <v>2360101.24128262</v>
      </c>
      <c r="W16" s="18">
        <v>2371643.773371845</v>
      </c>
      <c r="X16" s="18">
        <v>2363904.2838020651</v>
      </c>
      <c r="Y16" s="18">
        <v>2461681.580286935</v>
      </c>
      <c r="Z16" s="18">
        <v>2416645.0782956881</v>
      </c>
    </row>
    <row r="17" spans="1:26" x14ac:dyDescent="0.25">
      <c r="A17" s="17" t="s">
        <v>5</v>
      </c>
      <c r="B17" s="18">
        <f t="shared" ref="B17:Z17" si="0">SUM(B5:B16)</f>
        <v>20649443.620249558</v>
      </c>
      <c r="C17" s="18">
        <f t="shared" si="0"/>
        <v>16625701.830118066</v>
      </c>
      <c r="D17" s="18">
        <f t="shared" si="0"/>
        <v>16236267.991373777</v>
      </c>
      <c r="E17" s="18">
        <f t="shared" si="0"/>
        <v>15441233.339992031</v>
      </c>
      <c r="F17" s="18">
        <f t="shared" si="0"/>
        <v>14317668.273636671</v>
      </c>
      <c r="G17" s="18">
        <f t="shared" si="0"/>
        <v>13684542.022022037</v>
      </c>
      <c r="H17" s="18">
        <f t="shared" si="0"/>
        <v>12292950.973137381</v>
      </c>
      <c r="I17" s="18">
        <f t="shared" si="0"/>
        <v>12513624.045698158</v>
      </c>
      <c r="J17" s="18">
        <f t="shared" si="0"/>
        <v>12471211.154520715</v>
      </c>
      <c r="K17" s="18">
        <f t="shared" si="0"/>
        <v>12672385.585111126</v>
      </c>
      <c r="L17" s="18">
        <f t="shared" si="0"/>
        <v>12807384.634717083</v>
      </c>
      <c r="M17" s="18">
        <f t="shared" si="0"/>
        <v>13480842.265564246</v>
      </c>
      <c r="N17" s="18">
        <f t="shared" si="0"/>
        <v>13999970.057909179</v>
      </c>
      <c r="O17" s="18">
        <f t="shared" si="0"/>
        <v>13872854.173773725</v>
      </c>
      <c r="P17" s="18">
        <f t="shared" si="0"/>
        <v>14214941.755771926</v>
      </c>
      <c r="Q17" s="18">
        <f t="shared" si="0"/>
        <v>14019553.661053425</v>
      </c>
      <c r="R17" s="18">
        <f t="shared" si="0"/>
        <v>13625396.303363958</v>
      </c>
      <c r="S17" s="18">
        <f t="shared" si="0"/>
        <v>13698730.634683771</v>
      </c>
      <c r="T17" s="18">
        <f t="shared" si="0"/>
        <v>13659253.723057732</v>
      </c>
      <c r="U17" s="18">
        <f t="shared" si="0"/>
        <v>13853717.498110067</v>
      </c>
      <c r="V17" s="18">
        <f t="shared" si="0"/>
        <v>13712042.200785618</v>
      </c>
      <c r="W17" s="18">
        <f t="shared" si="0"/>
        <v>13686285.928757846</v>
      </c>
      <c r="X17" s="18">
        <f t="shared" si="0"/>
        <v>13543572.639898065</v>
      </c>
      <c r="Y17" s="18">
        <f t="shared" si="0"/>
        <v>13910231.787902934</v>
      </c>
      <c r="Z17" s="18">
        <f t="shared" si="0"/>
        <v>13665288.296991687</v>
      </c>
    </row>
    <row r="18" spans="1:26" x14ac:dyDescent="0.25">
      <c r="A18" s="17" t="s">
        <v>8</v>
      </c>
      <c r="B18" s="18">
        <f t="shared" ref="B18:Z18" si="1">B17/B3/1000</f>
        <v>229.43826244721731</v>
      </c>
      <c r="C18" s="18">
        <f t="shared" si="1"/>
        <v>184.73002033464516</v>
      </c>
      <c r="D18" s="18">
        <f t="shared" si="1"/>
        <v>180.40297768193085</v>
      </c>
      <c r="E18" s="18">
        <f t="shared" si="1"/>
        <v>171.56925933324479</v>
      </c>
      <c r="F18" s="18">
        <f t="shared" si="1"/>
        <v>159.08520304040744</v>
      </c>
      <c r="G18" s="18">
        <f t="shared" si="1"/>
        <v>152.05046691135595</v>
      </c>
      <c r="H18" s="18">
        <f t="shared" si="1"/>
        <v>136.58834414597089</v>
      </c>
      <c r="I18" s="18">
        <f t="shared" si="1"/>
        <v>139.040267174424</v>
      </c>
      <c r="J18" s="18">
        <f t="shared" si="1"/>
        <v>138.56901282800794</v>
      </c>
      <c r="K18" s="18">
        <f t="shared" si="1"/>
        <v>140.80428427901253</v>
      </c>
      <c r="L18" s="18">
        <f t="shared" si="1"/>
        <v>142.30427371907868</v>
      </c>
      <c r="M18" s="18">
        <f t="shared" si="1"/>
        <v>149.78713628404719</v>
      </c>
      <c r="N18" s="18">
        <f t="shared" si="1"/>
        <v>155.55522286565756</v>
      </c>
      <c r="O18" s="18">
        <f t="shared" si="1"/>
        <v>154.14282415304137</v>
      </c>
      <c r="P18" s="18">
        <f t="shared" si="1"/>
        <v>157.94379728635474</v>
      </c>
      <c r="Q18" s="18">
        <f t="shared" si="1"/>
        <v>155.77281845614917</v>
      </c>
      <c r="R18" s="18">
        <f t="shared" si="1"/>
        <v>151.39329225959955</v>
      </c>
      <c r="S18" s="18">
        <f t="shared" si="1"/>
        <v>152.20811816315302</v>
      </c>
      <c r="T18" s="18">
        <f t="shared" si="1"/>
        <v>151.76948581175259</v>
      </c>
      <c r="U18" s="18">
        <f t="shared" si="1"/>
        <v>153.93019442344519</v>
      </c>
      <c r="V18" s="18">
        <f t="shared" si="1"/>
        <v>152.35602445317355</v>
      </c>
      <c r="W18" s="18">
        <f t="shared" si="1"/>
        <v>152.06984365286496</v>
      </c>
      <c r="X18" s="18">
        <f t="shared" si="1"/>
        <v>150.48414044331182</v>
      </c>
      <c r="Y18" s="18">
        <f t="shared" si="1"/>
        <v>154.55813097669926</v>
      </c>
      <c r="Z18" s="18">
        <f t="shared" si="1"/>
        <v>151.83653663324097</v>
      </c>
    </row>
    <row r="19" spans="1:26" x14ac:dyDescent="0.25">
      <c r="A19" s="17" t="s">
        <v>9</v>
      </c>
      <c r="B19" s="18">
        <f>B18/B4</f>
        <v>229.43826244721731</v>
      </c>
      <c r="C19" s="18">
        <f>C18/B4</f>
        <v>184.73002033464516</v>
      </c>
      <c r="D19" s="18">
        <f>D18/B4</f>
        <v>180.40297768193085</v>
      </c>
      <c r="E19" s="18">
        <f>E18/B4</f>
        <v>171.56925933324479</v>
      </c>
      <c r="F19" s="18">
        <f>F18/B4</f>
        <v>159.08520304040744</v>
      </c>
      <c r="G19" s="18">
        <f>G18/B4</f>
        <v>152.05046691135595</v>
      </c>
      <c r="H19" s="18">
        <f>H18/B4</f>
        <v>136.58834414597089</v>
      </c>
      <c r="I19" s="18">
        <f>I18/B4</f>
        <v>139.040267174424</v>
      </c>
      <c r="J19" s="18">
        <f>J18/B4</f>
        <v>138.56901282800794</v>
      </c>
      <c r="K19" s="18">
        <f>K18/B4</f>
        <v>140.80428427901253</v>
      </c>
      <c r="L19" s="18">
        <f>L18/B4</f>
        <v>142.30427371907868</v>
      </c>
      <c r="M19" s="18">
        <f>M18/B4</f>
        <v>149.78713628404719</v>
      </c>
      <c r="N19" s="18">
        <f>N18/B4</f>
        <v>155.55522286565756</v>
      </c>
      <c r="O19" s="18">
        <f>O18/B4</f>
        <v>154.14282415304137</v>
      </c>
      <c r="P19" s="18">
        <f>P18/B4</f>
        <v>157.94379728635474</v>
      </c>
      <c r="Q19" s="18">
        <f>Q18/B4</f>
        <v>155.77281845614917</v>
      </c>
      <c r="R19" s="18">
        <f>R18/B4</f>
        <v>151.39329225959955</v>
      </c>
      <c r="S19" s="18">
        <f>S18/B4</f>
        <v>152.20811816315302</v>
      </c>
      <c r="T19" s="18">
        <f>T18/B4</f>
        <v>151.76948581175259</v>
      </c>
      <c r="U19" s="18">
        <f>U18/B4</f>
        <v>153.93019442344519</v>
      </c>
      <c r="V19" s="18">
        <f>V18/B4</f>
        <v>152.35602445317355</v>
      </c>
      <c r="W19" s="18">
        <f>W18/B4</f>
        <v>152.06984365286496</v>
      </c>
      <c r="X19" s="18">
        <f>X18/B4</f>
        <v>150.48414044331182</v>
      </c>
      <c r="Y19" s="18">
        <f>Y18/B4</f>
        <v>154.55813097669926</v>
      </c>
      <c r="Z19" s="18">
        <f>Z18/B4</f>
        <v>151.83653663324097</v>
      </c>
    </row>
    <row r="20" spans="1:26" x14ac:dyDescent="0.25">
      <c r="A20" s="17" t="s">
        <v>10</v>
      </c>
      <c r="B20" s="19">
        <v>306.20900522962961</v>
      </c>
      <c r="C20" s="19">
        <v>415.00000000391168</v>
      </c>
      <c r="D20" s="19">
        <v>414.99999999596582</v>
      </c>
      <c r="E20" s="19">
        <v>414.95013817162248</v>
      </c>
      <c r="F20" s="19">
        <v>416.1369862981187</v>
      </c>
      <c r="G20" s="19">
        <v>414.99999999783438</v>
      </c>
      <c r="H20" s="19">
        <v>414.88154018277561</v>
      </c>
      <c r="I20" s="19">
        <v>415.00000000789169</v>
      </c>
      <c r="J20" s="19">
        <v>416.13698630185792</v>
      </c>
      <c r="K20" s="19">
        <v>415.00000001053508</v>
      </c>
      <c r="L20" s="19">
        <v>414.99999999642421</v>
      </c>
      <c r="M20" s="19">
        <v>414.99999999878668</v>
      </c>
      <c r="N20" s="19">
        <v>416.13698629876541</v>
      </c>
      <c r="O20" s="19">
        <v>414.99999999623202</v>
      </c>
      <c r="P20" s="19">
        <v>415.00000000511</v>
      </c>
      <c r="Q20" s="19">
        <v>415.00000000909421</v>
      </c>
      <c r="R20" s="19">
        <v>416.13698631389269</v>
      </c>
      <c r="S20" s="19">
        <v>415.00000000537233</v>
      </c>
      <c r="T20" s="19">
        <v>415.00000001638563</v>
      </c>
      <c r="U20" s="19">
        <v>414.97456584608892</v>
      </c>
      <c r="V20" s="19">
        <v>416.13698629945651</v>
      </c>
      <c r="W20" s="19">
        <v>414.93287820457289</v>
      </c>
      <c r="X20" s="19">
        <v>415.00000000000011</v>
      </c>
      <c r="Y20" s="19">
        <v>414.97015193485652</v>
      </c>
      <c r="Z20" s="19">
        <v>416.1369556586605</v>
      </c>
    </row>
    <row r="21" spans="1:26" x14ac:dyDescent="0.25">
      <c r="A21" s="17" t="s">
        <v>65</v>
      </c>
      <c r="B21" s="20">
        <v>-12.19382144835699</v>
      </c>
      <c r="C21" s="20">
        <v>-18.21257042993679</v>
      </c>
      <c r="D21" s="20">
        <v>-19.336815063283659</v>
      </c>
      <c r="E21" s="20">
        <v>-19.155970238162482</v>
      </c>
      <c r="F21" s="20">
        <v>-17.379237728063259</v>
      </c>
      <c r="G21" s="20">
        <v>-16.39121581360763</v>
      </c>
      <c r="H21" s="20">
        <v>-15.066303282229841</v>
      </c>
      <c r="I21" s="20">
        <v>-15.73863014141374</v>
      </c>
      <c r="J21" s="20">
        <v>-14.904963562171829</v>
      </c>
      <c r="K21" s="20">
        <v>-16.54856828087059</v>
      </c>
      <c r="L21" s="20">
        <v>-16.461103480362429</v>
      </c>
      <c r="M21" s="20">
        <v>-17.649091712246541</v>
      </c>
      <c r="N21" s="20">
        <v>-18.34216288971232</v>
      </c>
      <c r="O21" s="20">
        <v>-18.320587237684961</v>
      </c>
      <c r="P21" s="20">
        <v>-19.003246857334251</v>
      </c>
      <c r="Q21" s="20">
        <v>-19.16423118692418</v>
      </c>
      <c r="R21" s="20">
        <v>-19.473134718849899</v>
      </c>
      <c r="S21" s="20">
        <v>-18.717393894516729</v>
      </c>
      <c r="T21" s="20">
        <v>-20.38119132120578</v>
      </c>
      <c r="U21" s="20">
        <v>-20.972331127360139</v>
      </c>
      <c r="V21" s="20">
        <v>-20.934584750466581</v>
      </c>
      <c r="W21" s="20">
        <v>-22.581885824480999</v>
      </c>
      <c r="X21" s="20">
        <v>-21.13559783216057</v>
      </c>
      <c r="Y21" s="20">
        <v>-23.231150338140189</v>
      </c>
      <c r="Z21" s="20">
        <v>-22.020609695945051</v>
      </c>
    </row>
    <row r="22" spans="1:26" x14ac:dyDescent="0.25">
      <c r="A22" s="17" t="s">
        <v>66</v>
      </c>
      <c r="B22" s="20">
        <v>347.52342053028809</v>
      </c>
      <c r="C22" s="20">
        <v>318.38381041970638</v>
      </c>
      <c r="D22" s="20">
        <v>344.97381715976172</v>
      </c>
      <c r="E22" s="20">
        <v>344.01482192790081</v>
      </c>
      <c r="F22" s="20">
        <v>326.80619100068748</v>
      </c>
      <c r="G22" s="20">
        <v>321.63275923038373</v>
      </c>
      <c r="H22" s="20">
        <v>296.34241388727781</v>
      </c>
      <c r="I22" s="20">
        <v>306.6629429452903</v>
      </c>
      <c r="J22" s="20">
        <v>311.53814166056702</v>
      </c>
      <c r="K22" s="20">
        <v>320.92071606653531</v>
      </c>
      <c r="L22" s="20">
        <v>329.83408631834101</v>
      </c>
      <c r="M22" s="20">
        <v>353.34723731896298</v>
      </c>
      <c r="N22" s="20">
        <v>371.33157151354152</v>
      </c>
      <c r="O22" s="20">
        <v>375.31240458156839</v>
      </c>
      <c r="P22" s="20">
        <v>390.5886090677206</v>
      </c>
      <c r="Q22" s="20">
        <v>390.98596449893591</v>
      </c>
      <c r="R22" s="20">
        <v>384.79016096918548</v>
      </c>
      <c r="S22" s="20">
        <v>394.65606821524358</v>
      </c>
      <c r="T22" s="20">
        <v>399.0271417303278</v>
      </c>
      <c r="U22" s="20">
        <v>411.42802052747902</v>
      </c>
      <c r="V22" s="20">
        <v>412.38450947858729</v>
      </c>
      <c r="W22" s="20">
        <v>420.49835123196209</v>
      </c>
      <c r="X22" s="20">
        <v>426.98405240890111</v>
      </c>
      <c r="Y22" s="20">
        <v>447.81170994386162</v>
      </c>
      <c r="Z22" s="20">
        <v>450.92042496427962</v>
      </c>
    </row>
    <row r="23" spans="1:26" x14ac:dyDescent="0.25">
      <c r="A23" s="17" t="s">
        <v>67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68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69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70</v>
      </c>
      <c r="B26" s="20">
        <v>14.85281150268071</v>
      </c>
      <c r="C26" s="20">
        <v>7.1340633494625862</v>
      </c>
      <c r="D26" s="20">
        <v>1.258427769503869</v>
      </c>
      <c r="E26" s="20">
        <v>1.162744427512457</v>
      </c>
      <c r="F26" s="20">
        <v>1.1420236773365591</v>
      </c>
      <c r="G26" s="20">
        <v>1.0489580288321929</v>
      </c>
      <c r="H26" s="20">
        <v>0.98559832665731373</v>
      </c>
      <c r="I26" s="20">
        <v>0.97884795355545395</v>
      </c>
      <c r="J26" s="20">
        <v>1.002164682328563</v>
      </c>
      <c r="K26" s="20">
        <v>0.99669772925667532</v>
      </c>
      <c r="L26" s="20">
        <v>1.0994448066516009</v>
      </c>
      <c r="M26" s="20">
        <v>1.0832756132875061</v>
      </c>
      <c r="N26" s="20">
        <v>1.1612357751739799</v>
      </c>
      <c r="O26" s="20">
        <v>1.1315876290987299</v>
      </c>
      <c r="P26" s="20">
        <v>1.1176945857480061</v>
      </c>
      <c r="Q26" s="20">
        <v>1.1276580088560539</v>
      </c>
      <c r="R26" s="20">
        <v>1.1066470494914209</v>
      </c>
      <c r="S26" s="20">
        <v>1.1217502947686351</v>
      </c>
      <c r="T26" s="20">
        <v>1.103698526521006</v>
      </c>
      <c r="U26" s="20">
        <v>1.107257608250624</v>
      </c>
      <c r="V26" s="20">
        <v>1.0952990528057009</v>
      </c>
      <c r="W26" s="20">
        <v>1.072756891864312</v>
      </c>
      <c r="X26" s="20">
        <v>1.0855151800465099</v>
      </c>
      <c r="Y26" s="20">
        <v>1.07270543512644</v>
      </c>
      <c r="Z26" s="20">
        <v>1.0793126738162131</v>
      </c>
    </row>
    <row r="27" spans="1:26" x14ac:dyDescent="0.25">
      <c r="A27" s="17" t="s">
        <v>71</v>
      </c>
      <c r="B27" s="19">
        <v>27558.810470666671</v>
      </c>
      <c r="C27" s="19">
        <v>35362.980000333337</v>
      </c>
      <c r="D27" s="19">
        <v>34291.03499966667</v>
      </c>
      <c r="E27" s="19">
        <v>33409.295424749987</v>
      </c>
      <c r="F27" s="19">
        <v>32729.59010933333</v>
      </c>
      <c r="G27" s="19">
        <v>31937.984999833341</v>
      </c>
      <c r="H27" s="19">
        <v>31279.163959000001</v>
      </c>
      <c r="I27" s="19">
        <v>30675.555000583328</v>
      </c>
      <c r="J27" s="19">
        <v>30179.08652058334</v>
      </c>
      <c r="K27" s="19">
        <v>29543.850000750001</v>
      </c>
      <c r="L27" s="19">
        <v>29013.479999750001</v>
      </c>
      <c r="M27" s="19">
        <v>28505.519999916669</v>
      </c>
      <c r="N27" s="19">
        <v>28089.24657516666</v>
      </c>
      <c r="O27" s="19">
        <v>27534.41999975</v>
      </c>
      <c r="P27" s="19">
        <v>27071.28000033334</v>
      </c>
      <c r="Q27" s="19">
        <v>26619.345000583329</v>
      </c>
      <c r="R27" s="19">
        <v>26250.337233666669</v>
      </c>
      <c r="S27" s="19">
        <v>25749.09000033333</v>
      </c>
      <c r="T27" s="19">
        <v>25327.035001</v>
      </c>
      <c r="U27" s="19">
        <v>24914.657958833341</v>
      </c>
      <c r="V27" s="19">
        <v>24579.963369749999</v>
      </c>
      <c r="W27" s="19">
        <v>23948.68093133334</v>
      </c>
      <c r="X27" s="19">
        <v>23392.305</v>
      </c>
      <c r="Y27" s="19">
        <v>22830.412849</v>
      </c>
      <c r="Z27" s="19">
        <v>22332.82199933333</v>
      </c>
    </row>
    <row r="28" spans="1:26" x14ac:dyDescent="0.25">
      <c r="A28" s="17" t="s">
        <v>72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73</v>
      </c>
      <c r="B29" s="19">
        <v>27558.810470666671</v>
      </c>
      <c r="C29" s="19">
        <v>35362.980000333337</v>
      </c>
      <c r="D29" s="19">
        <v>34291.03499966667</v>
      </c>
      <c r="E29" s="19">
        <v>33409.295424749987</v>
      </c>
      <c r="F29" s="19">
        <v>32729.59010933333</v>
      </c>
      <c r="G29" s="19">
        <v>31937.984999833341</v>
      </c>
      <c r="H29" s="19">
        <v>31279.163959000001</v>
      </c>
      <c r="I29" s="19">
        <v>30675.555000583328</v>
      </c>
      <c r="J29" s="19">
        <v>30179.08652058334</v>
      </c>
      <c r="K29" s="19">
        <v>29543.850000750001</v>
      </c>
      <c r="L29" s="19">
        <v>29013.479999750001</v>
      </c>
      <c r="M29" s="19">
        <v>28505.519999916669</v>
      </c>
      <c r="N29" s="19">
        <v>28089.24657516666</v>
      </c>
      <c r="O29" s="19">
        <v>27534.41999975</v>
      </c>
      <c r="P29" s="19">
        <v>27071.28000033334</v>
      </c>
      <c r="Q29" s="19">
        <v>26619.345000583329</v>
      </c>
      <c r="R29" s="19">
        <v>26250.337233666669</v>
      </c>
      <c r="S29" s="19">
        <v>25749.09000033333</v>
      </c>
      <c r="T29" s="19">
        <v>25327.035001</v>
      </c>
      <c r="U29" s="19">
        <v>24914.657958833341</v>
      </c>
      <c r="V29" s="19">
        <v>24579.963369749999</v>
      </c>
      <c r="W29" s="19">
        <v>23948.68093133334</v>
      </c>
      <c r="X29" s="19">
        <v>23392.305</v>
      </c>
      <c r="Y29" s="19">
        <v>22830.412849</v>
      </c>
      <c r="Z29" s="19">
        <v>22332.82199933333</v>
      </c>
    </row>
    <row r="30" spans="1:26" x14ac:dyDescent="0.25">
      <c r="A30" s="17" t="s">
        <v>74</v>
      </c>
      <c r="B30" s="19">
        <v>32237.605889166669</v>
      </c>
      <c r="C30" s="19">
        <v>41417.855644916672</v>
      </c>
      <c r="D30" s="19">
        <v>40156.659060333332</v>
      </c>
      <c r="E30" s="19">
        <v>39149.757052083332</v>
      </c>
      <c r="F30" s="19">
        <v>38351.758190333327</v>
      </c>
      <c r="G30" s="19">
        <v>37419.383008416662</v>
      </c>
      <c r="H30" s="19">
        <v>36645.163222499999</v>
      </c>
      <c r="I30" s="19">
        <v>35927.460148333332</v>
      </c>
      <c r="J30" s="19">
        <v>35364.404869916667</v>
      </c>
      <c r="K30" s="19">
        <v>34624.219209666662</v>
      </c>
      <c r="L30" s="19">
        <v>33986.024304166669</v>
      </c>
      <c r="M30" s="19">
        <v>33403.397900749987</v>
      </c>
      <c r="N30" s="19">
        <v>32871.987810999999</v>
      </c>
      <c r="O30" s="19">
        <v>32249.47639575</v>
      </c>
      <c r="P30" s="19">
        <v>31722.72471908333</v>
      </c>
      <c r="Q30" s="19">
        <v>31175.581108499999</v>
      </c>
      <c r="R30" s="19">
        <v>30749.290418166671</v>
      </c>
      <c r="S30" s="19">
        <v>30165.0255005</v>
      </c>
      <c r="T30" s="19">
        <v>29685.00175416666</v>
      </c>
      <c r="U30" s="19">
        <v>29194.875303166671</v>
      </c>
      <c r="V30" s="19">
        <v>28785.693904416661</v>
      </c>
      <c r="W30" s="19">
        <v>28063.599521833341</v>
      </c>
      <c r="X30" s="19">
        <v>27405.753689333331</v>
      </c>
      <c r="Y30" s="19">
        <v>26753.185100250001</v>
      </c>
      <c r="Z30" s="19">
        <v>26170.008779916661</v>
      </c>
    </row>
    <row r="31" spans="1:26" x14ac:dyDescent="0.25">
      <c r="A31" s="17" t="s">
        <v>75</v>
      </c>
      <c r="B31" s="18">
        <v>9970431.6906469967</v>
      </c>
      <c r="C31" s="18">
        <v>12013325.933292</v>
      </c>
      <c r="D31" s="18">
        <v>12606011.128002999</v>
      </c>
      <c r="E31" s="18">
        <v>12243244.397203</v>
      </c>
      <c r="F31" s="18">
        <v>11362756.999523999</v>
      </c>
      <c r="G31" s="18">
        <v>10885651.422258001</v>
      </c>
      <c r="H31" s="18">
        <v>9821450.0949230008</v>
      </c>
      <c r="I31" s="18">
        <v>9972504.9801540002</v>
      </c>
      <c r="J31" s="18">
        <v>9929041.6976200007</v>
      </c>
      <c r="K31" s="18">
        <v>10054214.753365999</v>
      </c>
      <c r="L31" s="18">
        <v>10129082.129589999</v>
      </c>
      <c r="M31" s="18">
        <v>10661886.373361999</v>
      </c>
      <c r="N31" s="18">
        <v>11033367.428326</v>
      </c>
      <c r="O31" s="18">
        <v>10924838.724543</v>
      </c>
      <c r="P31" s="18">
        <v>11176568.369836999</v>
      </c>
      <c r="Q31" s="18">
        <v>11005246.323132999</v>
      </c>
      <c r="R31" s="18">
        <v>10699656.56446</v>
      </c>
      <c r="S31" s="18">
        <v>10726645.283783</v>
      </c>
      <c r="T31" s="18">
        <v>10711190.085075</v>
      </c>
      <c r="U31" s="18">
        <v>10862872.998202</v>
      </c>
      <c r="V31" s="18">
        <v>10739012.685879</v>
      </c>
      <c r="W31" s="18">
        <v>10704109.846031999</v>
      </c>
      <c r="X31" s="18">
        <v>10567378.172350001</v>
      </c>
      <c r="Y31" s="18">
        <v>10845233.481722999</v>
      </c>
      <c r="Z31" s="18">
        <v>10646605.135673</v>
      </c>
    </row>
    <row r="32" spans="1:26" x14ac:dyDescent="0.25">
      <c r="A32" s="17" t="s">
        <v>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77</v>
      </c>
      <c r="B33" s="19">
        <v>739.41666666666663</v>
      </c>
      <c r="C33" s="19">
        <v>904.5</v>
      </c>
      <c r="D33" s="19">
        <v>878.5</v>
      </c>
      <c r="E33" s="19">
        <v>848.83333333333337</v>
      </c>
      <c r="F33" s="19">
        <v>839.83333333333337</v>
      </c>
      <c r="G33" s="19">
        <v>816.41666666666663</v>
      </c>
      <c r="H33" s="19">
        <v>800.75</v>
      </c>
      <c r="I33" s="19">
        <v>786.41666666666663</v>
      </c>
      <c r="J33" s="19">
        <v>771.33333333333337</v>
      </c>
      <c r="K33" s="19">
        <v>755</v>
      </c>
      <c r="L33" s="19">
        <v>742.75</v>
      </c>
      <c r="M33" s="19">
        <v>733.08333333333337</v>
      </c>
      <c r="N33" s="19">
        <v>721.41666666666663</v>
      </c>
      <c r="O33" s="19">
        <v>709.16666666666663</v>
      </c>
      <c r="P33" s="19">
        <v>711.58333333333337</v>
      </c>
      <c r="Q33" s="19">
        <v>687.83333333333337</v>
      </c>
      <c r="R33" s="19">
        <v>673.16666666666663</v>
      </c>
      <c r="S33" s="19">
        <v>668.58333333333337</v>
      </c>
      <c r="T33" s="19">
        <v>654.75</v>
      </c>
      <c r="U33" s="19">
        <v>649.91666666666663</v>
      </c>
      <c r="V33" s="19">
        <v>637.41666666666663</v>
      </c>
      <c r="W33" s="19">
        <v>625.16666666666663</v>
      </c>
      <c r="X33" s="19">
        <v>603.66666666666663</v>
      </c>
      <c r="Y33" s="19">
        <v>596.66666666666663</v>
      </c>
      <c r="Z33" s="19">
        <v>585.08333333333337</v>
      </c>
    </row>
    <row r="34" spans="1:26" x14ac:dyDescent="0.25">
      <c r="A34" s="17" t="s">
        <v>78</v>
      </c>
      <c r="B34" s="19">
        <v>5982</v>
      </c>
      <c r="C34" s="19">
        <v>2934</v>
      </c>
      <c r="D34" s="19">
        <v>7031.416666666667</v>
      </c>
      <c r="E34" s="19">
        <v>7037</v>
      </c>
      <c r="F34" s="19">
        <v>7049.083333333333</v>
      </c>
      <c r="G34" s="19">
        <v>7012.833333333333</v>
      </c>
      <c r="H34" s="19">
        <v>7023.25</v>
      </c>
      <c r="I34" s="19">
        <v>7064.666666666667</v>
      </c>
      <c r="J34" s="19">
        <v>7061</v>
      </c>
      <c r="K34" s="19">
        <v>7144</v>
      </c>
      <c r="L34" s="19">
        <v>6991.166666666667</v>
      </c>
      <c r="M34" s="19">
        <v>7074.5</v>
      </c>
      <c r="N34" s="19">
        <v>7076.166666666667</v>
      </c>
      <c r="O34" s="19">
        <v>7112.083333333333</v>
      </c>
      <c r="P34" s="19">
        <v>7110.583333333333</v>
      </c>
      <c r="Q34" s="19">
        <v>7096</v>
      </c>
      <c r="R34" s="19">
        <v>7088.166666666667</v>
      </c>
      <c r="S34" s="19">
        <v>7071.75</v>
      </c>
      <c r="T34" s="19">
        <v>7193.583333333333</v>
      </c>
      <c r="U34" s="19">
        <v>7080.75</v>
      </c>
      <c r="V34" s="19">
        <v>7134.75</v>
      </c>
      <c r="W34" s="19">
        <v>7151.166666666667</v>
      </c>
      <c r="X34" s="19">
        <v>7191.083333333333</v>
      </c>
      <c r="Y34" s="19">
        <v>7158.166666666667</v>
      </c>
      <c r="Z34" s="19">
        <v>7168.333333333333</v>
      </c>
    </row>
    <row r="35" spans="1:26" x14ac:dyDescent="0.25">
      <c r="A35" s="17" t="s">
        <v>79</v>
      </c>
      <c r="B35" s="19">
        <v>2062.583333333333</v>
      </c>
      <c r="C35" s="19">
        <v>4921.5</v>
      </c>
      <c r="D35" s="19">
        <v>850.08333333333337</v>
      </c>
      <c r="E35" s="19">
        <v>874.16666666666663</v>
      </c>
      <c r="F35" s="19">
        <v>895.08333333333337</v>
      </c>
      <c r="G35" s="19">
        <v>930.75</v>
      </c>
      <c r="H35" s="19">
        <v>936</v>
      </c>
      <c r="I35" s="19">
        <v>908.91666666666663</v>
      </c>
      <c r="J35" s="19">
        <v>951.66666666666663</v>
      </c>
      <c r="K35" s="19">
        <v>861</v>
      </c>
      <c r="L35" s="19">
        <v>1026.083333333333</v>
      </c>
      <c r="M35" s="19">
        <v>952.41666666666663</v>
      </c>
      <c r="N35" s="19">
        <v>986.41666666666663</v>
      </c>
      <c r="O35" s="19">
        <v>938.75</v>
      </c>
      <c r="P35" s="19">
        <v>937.83333333333337</v>
      </c>
      <c r="Q35" s="19">
        <v>976.16666666666663</v>
      </c>
      <c r="R35" s="19">
        <v>1022.666666666667</v>
      </c>
      <c r="S35" s="19">
        <v>1019.666666666667</v>
      </c>
      <c r="T35" s="19">
        <v>911.66666666666663</v>
      </c>
      <c r="U35" s="19">
        <v>1029.333333333333</v>
      </c>
      <c r="V35" s="19">
        <v>1011.833333333333</v>
      </c>
      <c r="W35" s="19">
        <v>983.66666666666663</v>
      </c>
      <c r="X35" s="19">
        <v>965.25</v>
      </c>
      <c r="Y35" s="19">
        <v>1005.166666666667</v>
      </c>
      <c r="Z35" s="19">
        <v>1030.583333333333</v>
      </c>
    </row>
    <row r="36" spans="1:26" x14ac:dyDescent="0.25">
      <c r="A36" s="17" t="s">
        <v>80</v>
      </c>
      <c r="B36" s="19">
        <v>54.317177753358393</v>
      </c>
      <c r="C36" s="19">
        <v>46.204717972754942</v>
      </c>
      <c r="D36" s="19">
        <v>46.005287597735922</v>
      </c>
      <c r="E36" s="19">
        <v>43.762564019948627</v>
      </c>
      <c r="F36" s="19">
        <v>41.700978188998938</v>
      </c>
      <c r="G36" s="19">
        <v>41.340967587604638</v>
      </c>
      <c r="H36" s="19">
        <v>40.3804300561739</v>
      </c>
      <c r="I36" s="19">
        <v>40.254680503453187</v>
      </c>
      <c r="J36" s="19">
        <v>39.220741486983897</v>
      </c>
      <c r="K36" s="19">
        <v>39.314331646356543</v>
      </c>
      <c r="L36" s="19">
        <v>38.051290498030824</v>
      </c>
      <c r="M36" s="19">
        <v>36.955102848925037</v>
      </c>
      <c r="N36" s="19">
        <v>36.544891288621358</v>
      </c>
      <c r="O36" s="19">
        <v>36.425767309417807</v>
      </c>
      <c r="P36" s="19">
        <v>35.780526113974503</v>
      </c>
      <c r="Q36" s="19">
        <v>35.140647477616056</v>
      </c>
      <c r="R36" s="19">
        <v>34.033711136128183</v>
      </c>
      <c r="S36" s="19">
        <v>34.132955733247719</v>
      </c>
      <c r="T36" s="19">
        <v>33.824809676674278</v>
      </c>
      <c r="U36" s="19">
        <v>33.249911401512549</v>
      </c>
      <c r="V36" s="19">
        <v>33.298216471567628</v>
      </c>
      <c r="W36" s="19">
        <v>32.955618586425039</v>
      </c>
      <c r="X36" s="19">
        <v>32.041433085749617</v>
      </c>
      <c r="Y36" s="19">
        <v>31.15364812151827</v>
      </c>
      <c r="Z36" s="19">
        <v>30.923462040945662</v>
      </c>
    </row>
    <row r="37" spans="1:26" x14ac:dyDescent="0.25">
      <c r="A37" s="17" t="s">
        <v>81</v>
      </c>
      <c r="B37" s="21">
        <v>0.78219747369590409</v>
      </c>
      <c r="C37" s="21">
        <v>0.84836897818596146</v>
      </c>
      <c r="D37" s="21">
        <v>0.84308465579508407</v>
      </c>
      <c r="E37" s="21">
        <v>0.85740065965001722</v>
      </c>
      <c r="F37" s="21">
        <v>0.85252479441104123</v>
      </c>
      <c r="G37" s="21">
        <v>0.85304296205834462</v>
      </c>
      <c r="H37" s="21">
        <v>0.86946664855996303</v>
      </c>
      <c r="I37" s="21">
        <v>0.85673148886920469</v>
      </c>
      <c r="J37" s="21">
        <v>0.86320410098331501</v>
      </c>
      <c r="K37" s="21">
        <v>0.85852496598674888</v>
      </c>
      <c r="L37" s="21">
        <v>0.86379907464515027</v>
      </c>
      <c r="M37" s="21">
        <v>0.84628184043512156</v>
      </c>
      <c r="N37" s="21">
        <v>0.8565358134195723</v>
      </c>
      <c r="O37" s="21">
        <v>0.86204130724142214</v>
      </c>
      <c r="P37" s="21">
        <v>0.86961412586271281</v>
      </c>
      <c r="Q37" s="21">
        <v>0.85615126712247136</v>
      </c>
      <c r="R37" s="21">
        <v>0.86055243958108074</v>
      </c>
      <c r="S37" s="21">
        <v>0.85857337991659011</v>
      </c>
      <c r="T37" s="21">
        <v>0.84868907334610155</v>
      </c>
      <c r="U37" s="21">
        <v>0.84560943716502679</v>
      </c>
      <c r="V37" s="21">
        <v>0.84600698139253727</v>
      </c>
      <c r="W37" s="21">
        <v>0.84672303485720657</v>
      </c>
      <c r="X37" s="21">
        <v>0.8511026875235207</v>
      </c>
      <c r="Y37" s="21">
        <v>0.84970920795438643</v>
      </c>
      <c r="Z37" s="21">
        <v>0.85851083031496345</v>
      </c>
    </row>
    <row r="38" spans="1:26" x14ac:dyDescent="0.25">
      <c r="A38" s="17" t="s">
        <v>82</v>
      </c>
      <c r="B38" s="21">
        <v>0.28633500303582271</v>
      </c>
      <c r="C38" s="21">
        <v>0.23627283105022831</v>
      </c>
      <c r="D38" s="21">
        <v>0.2398592085235921</v>
      </c>
      <c r="E38" s="21">
        <v>0.2330669710806697</v>
      </c>
      <c r="F38" s="21">
        <v>0.21612211596842751</v>
      </c>
      <c r="G38" s="21">
        <v>0.23085045662100459</v>
      </c>
      <c r="H38" s="21">
        <v>0.23197298325722979</v>
      </c>
      <c r="I38" s="21">
        <v>0.215953196347032</v>
      </c>
      <c r="J38" s="21">
        <v>0.21814283545840921</v>
      </c>
      <c r="K38" s="21">
        <v>0.23266742770167431</v>
      </c>
      <c r="L38" s="21">
        <v>0.2301274733637747</v>
      </c>
      <c r="M38" s="21">
        <v>0.20923706240487061</v>
      </c>
      <c r="N38" s="21">
        <v>0.22788592896174861</v>
      </c>
      <c r="O38" s="21">
        <v>0.24342656012176561</v>
      </c>
      <c r="P38" s="21">
        <v>0.2428367579908676</v>
      </c>
      <c r="Q38" s="21">
        <v>0.2332572298325723</v>
      </c>
      <c r="R38" s="21">
        <v>0.21018328779599271</v>
      </c>
      <c r="S38" s="21">
        <v>0.22434360730593611</v>
      </c>
      <c r="T38" s="21">
        <v>0.22360159817351599</v>
      </c>
      <c r="U38" s="21">
        <v>0.22268835616438359</v>
      </c>
      <c r="V38" s="21">
        <v>0.23777132665452341</v>
      </c>
      <c r="W38" s="21">
        <v>0.2317256468797565</v>
      </c>
      <c r="X38" s="21">
        <v>0.23257229832572299</v>
      </c>
      <c r="Y38" s="21">
        <v>0.24374999999999999</v>
      </c>
      <c r="Z38" s="21">
        <v>0.25799749544626588</v>
      </c>
    </row>
    <row r="39" spans="1:26" x14ac:dyDescent="0.25">
      <c r="A39" s="17" t="s">
        <v>83</v>
      </c>
      <c r="B39" s="19">
        <v>342.83333333333331</v>
      </c>
      <c r="C39" s="19">
        <v>421.41666666666669</v>
      </c>
      <c r="D39" s="19">
        <v>405</v>
      </c>
      <c r="E39" s="19">
        <v>390.91666666666669</v>
      </c>
      <c r="F39" s="19">
        <v>386.91666666666669</v>
      </c>
      <c r="G39" s="19">
        <v>381.08333333333331</v>
      </c>
      <c r="H39" s="19">
        <v>378.16666666666669</v>
      </c>
      <c r="I39" s="19">
        <v>366.16666666666669</v>
      </c>
      <c r="J39" s="19">
        <v>360.16666666666669</v>
      </c>
      <c r="K39" s="19">
        <v>351.5</v>
      </c>
      <c r="L39" s="19">
        <v>346.41666666666669</v>
      </c>
      <c r="M39" s="19">
        <v>342.75</v>
      </c>
      <c r="N39" s="19">
        <v>332.25</v>
      </c>
      <c r="O39" s="19">
        <v>323.66666666666669</v>
      </c>
      <c r="P39" s="19">
        <v>323.66666666666669</v>
      </c>
      <c r="Q39" s="19">
        <v>315.41666666666669</v>
      </c>
      <c r="R39" s="19">
        <v>310.33333333333331</v>
      </c>
      <c r="S39" s="19">
        <v>313.16666666666669</v>
      </c>
      <c r="T39" s="19">
        <v>299.83333333333331</v>
      </c>
      <c r="U39" s="19">
        <v>295.25</v>
      </c>
      <c r="V39" s="19">
        <v>290.83333333333331</v>
      </c>
      <c r="W39" s="19">
        <v>285.58333333333331</v>
      </c>
      <c r="X39" s="19">
        <v>276.41666666666669</v>
      </c>
      <c r="Y39" s="19">
        <v>272.91666666666669</v>
      </c>
      <c r="Z39" s="19">
        <v>267.33333333333331</v>
      </c>
    </row>
    <row r="40" spans="1:26" x14ac:dyDescent="0.25">
      <c r="A40" s="17" t="s">
        <v>84</v>
      </c>
      <c r="B40" s="19">
        <v>396.58333333333331</v>
      </c>
      <c r="C40" s="19">
        <v>483.08333333333331</v>
      </c>
      <c r="D40" s="19">
        <v>473.5</v>
      </c>
      <c r="E40" s="19">
        <v>457.91666666666669</v>
      </c>
      <c r="F40" s="19">
        <v>452.91666666666669</v>
      </c>
      <c r="G40" s="19">
        <v>435.33333333333331</v>
      </c>
      <c r="H40" s="19">
        <v>422.58333333333331</v>
      </c>
      <c r="I40" s="19">
        <v>420.25</v>
      </c>
      <c r="J40" s="19">
        <v>411.16666666666669</v>
      </c>
      <c r="K40" s="19">
        <v>403.5</v>
      </c>
      <c r="L40" s="19">
        <v>396.33333333333331</v>
      </c>
      <c r="M40" s="19">
        <v>390.33333333333331</v>
      </c>
      <c r="N40" s="19">
        <v>389.16666666666669</v>
      </c>
      <c r="O40" s="19">
        <v>385.5</v>
      </c>
      <c r="P40" s="19">
        <v>387.91666666666669</v>
      </c>
      <c r="Q40" s="19">
        <v>372.41666666666669</v>
      </c>
      <c r="R40" s="19">
        <v>362.83333333333331</v>
      </c>
      <c r="S40" s="19">
        <v>355.41666666666669</v>
      </c>
      <c r="T40" s="19">
        <v>354.91666666666669</v>
      </c>
      <c r="U40" s="19">
        <v>354.66666666666669</v>
      </c>
      <c r="V40" s="19">
        <v>346.58333333333331</v>
      </c>
      <c r="W40" s="19">
        <v>339.58333333333331</v>
      </c>
      <c r="X40" s="19">
        <v>327.25</v>
      </c>
      <c r="Y40" s="19">
        <v>323.75</v>
      </c>
      <c r="Z40" s="19">
        <v>317.75</v>
      </c>
    </row>
    <row r="41" spans="1:26" x14ac:dyDescent="0.25">
      <c r="A41" s="17" t="s">
        <v>85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86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87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88</v>
      </c>
      <c r="B44" s="19">
        <v>5982</v>
      </c>
      <c r="C44" s="19">
        <v>2934</v>
      </c>
      <c r="D44" s="19">
        <v>7031.416666666667</v>
      </c>
      <c r="E44" s="19">
        <v>7037</v>
      </c>
      <c r="F44" s="19">
        <v>7049.083333333333</v>
      </c>
      <c r="G44" s="19">
        <v>7012.833333333333</v>
      </c>
      <c r="H44" s="19">
        <v>7023.25</v>
      </c>
      <c r="I44" s="19">
        <v>7064.666666666667</v>
      </c>
      <c r="J44" s="19">
        <v>7061</v>
      </c>
      <c r="K44" s="19">
        <v>7144</v>
      </c>
      <c r="L44" s="19">
        <v>6991.166666666667</v>
      </c>
      <c r="M44" s="19">
        <v>7074.5</v>
      </c>
      <c r="N44" s="19">
        <v>7076.166666666667</v>
      </c>
      <c r="O44" s="19">
        <v>7112.083333333333</v>
      </c>
      <c r="P44" s="19">
        <v>7110.583333333333</v>
      </c>
      <c r="Q44" s="19">
        <v>7096</v>
      </c>
      <c r="R44" s="19">
        <v>7088.166666666667</v>
      </c>
      <c r="S44" s="19">
        <v>7071.75</v>
      </c>
      <c r="T44" s="19">
        <v>7193.583333333333</v>
      </c>
      <c r="U44" s="19">
        <v>7080.75</v>
      </c>
      <c r="V44" s="19">
        <v>7134.75</v>
      </c>
      <c r="W44" s="19">
        <v>7151.166666666667</v>
      </c>
      <c r="X44" s="19">
        <v>7191.083333333333</v>
      </c>
      <c r="Y44" s="19">
        <v>7158.166666666667</v>
      </c>
      <c r="Z44" s="19">
        <v>7168.333333333333</v>
      </c>
    </row>
    <row r="45" spans="1:26" x14ac:dyDescent="0.25">
      <c r="A45" s="17" t="s">
        <v>89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93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95</v>
      </c>
      <c r="B51" s="20">
        <v>31.35727079538556</v>
      </c>
      <c r="C51" s="20">
        <v>29.66937471461187</v>
      </c>
      <c r="D51" s="20">
        <v>31.428323439878241</v>
      </c>
      <c r="E51" s="20">
        <v>32.32891704718417</v>
      </c>
      <c r="F51" s="20">
        <v>33.527122040072861</v>
      </c>
      <c r="G51" s="20">
        <v>33.774359018264839</v>
      </c>
      <c r="H51" s="20">
        <v>35.032865487062409</v>
      </c>
      <c r="I51" s="20">
        <v>35.407873573059362</v>
      </c>
      <c r="J51" s="20">
        <v>35.081972525804503</v>
      </c>
      <c r="K51" s="20">
        <v>36.344558409436843</v>
      </c>
      <c r="L51" s="20">
        <v>35.925154014459672</v>
      </c>
      <c r="M51" s="20">
        <v>35.632777111872151</v>
      </c>
      <c r="N51" s="20">
        <v>35.962805289921072</v>
      </c>
      <c r="O51" s="20">
        <v>35.659120909436837</v>
      </c>
      <c r="P51" s="20">
        <v>35.935568683409443</v>
      </c>
      <c r="Q51" s="20">
        <v>34.628125951293761</v>
      </c>
      <c r="R51" s="20">
        <v>34.40186797965999</v>
      </c>
      <c r="S51" s="20">
        <v>32.262603595890411</v>
      </c>
      <c r="T51" s="20">
        <v>29.8604996194825</v>
      </c>
      <c r="U51" s="20">
        <v>29.151525304414001</v>
      </c>
      <c r="V51" s="20">
        <v>26.952389382210079</v>
      </c>
      <c r="W51" s="20">
        <v>24.67591847412481</v>
      </c>
      <c r="X51" s="20">
        <v>24.72414212328767</v>
      </c>
      <c r="Y51" s="20">
        <v>24.70300998858448</v>
      </c>
      <c r="Z51" s="20">
        <v>24.70370664465695</v>
      </c>
    </row>
    <row r="52" spans="1:26" x14ac:dyDescent="0.25">
      <c r="A52" s="17" t="s">
        <v>96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97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99</v>
      </c>
      <c r="B55" s="20">
        <v>93.963639880383781</v>
      </c>
      <c r="C55" s="20">
        <v>96.529644909657549</v>
      </c>
      <c r="D55" s="20">
        <v>99.458716925461346</v>
      </c>
      <c r="E55" s="20">
        <v>98.250970939835057</v>
      </c>
      <c r="F55" s="20">
        <v>94.812371404569816</v>
      </c>
      <c r="G55" s="20">
        <v>92.772792840611075</v>
      </c>
      <c r="H55" s="20">
        <v>86.722895346366315</v>
      </c>
      <c r="I55" s="20">
        <v>87.729234245634188</v>
      </c>
      <c r="J55" s="20">
        <v>87.931019523786446</v>
      </c>
      <c r="K55" s="20">
        <v>89.182343278270352</v>
      </c>
      <c r="L55" s="20">
        <v>89.53810874838959</v>
      </c>
      <c r="M55" s="20">
        <v>93.332879726872662</v>
      </c>
      <c r="N55" s="20">
        <v>96.185999872414513</v>
      </c>
      <c r="O55" s="20">
        <v>95.544251031841895</v>
      </c>
      <c r="P55" s="20">
        <v>97.951629251396412</v>
      </c>
      <c r="Q55" s="20">
        <v>96.954818638374306</v>
      </c>
      <c r="R55" s="20">
        <v>94.991713702179098</v>
      </c>
      <c r="S55" s="20">
        <v>95.893385537567013</v>
      </c>
      <c r="T55" s="20">
        <v>96.360254025560678</v>
      </c>
      <c r="U55" s="20">
        <v>97.726875639678269</v>
      </c>
      <c r="V55" s="20">
        <v>97.01126081308297</v>
      </c>
      <c r="W55" s="20">
        <v>97.250524595581624</v>
      </c>
      <c r="X55" s="20">
        <v>96.601900403421126</v>
      </c>
      <c r="Y55" s="20">
        <v>99.572700689091135</v>
      </c>
      <c r="Z55" s="20">
        <v>98.405552434039322</v>
      </c>
    </row>
    <row r="56" spans="1:26" x14ac:dyDescent="0.25">
      <c r="A56" s="17" t="s">
        <v>100</v>
      </c>
      <c r="B56" s="18">
        <v>136821.08166666669</v>
      </c>
      <c r="C56" s="18">
        <v>146654.67249999999</v>
      </c>
      <c r="D56" s="18">
        <v>158345.5733333333</v>
      </c>
      <c r="E56" s="18">
        <v>151602.70250000001</v>
      </c>
      <c r="F56" s="18">
        <v>141105.0275</v>
      </c>
      <c r="G56" s="18">
        <v>132673.1216666667</v>
      </c>
      <c r="H56" s="18">
        <v>119482.21</v>
      </c>
      <c r="I56" s="18">
        <v>121605.45416666671</v>
      </c>
      <c r="J56" s="18">
        <v>122863.6283333333</v>
      </c>
      <c r="K56" s="18">
        <v>130481.29666666671</v>
      </c>
      <c r="L56" s="18">
        <v>130410.6275</v>
      </c>
      <c r="M56" s="18">
        <v>137667.20833333331</v>
      </c>
      <c r="N56" s="18">
        <v>144666.87166666659</v>
      </c>
      <c r="O56" s="18">
        <v>143162.5916666667</v>
      </c>
      <c r="P56" s="18">
        <v>149382.5575</v>
      </c>
      <c r="Q56" s="18">
        <v>145643.79833333331</v>
      </c>
      <c r="R56" s="18">
        <v>142931.5633333333</v>
      </c>
      <c r="S56" s="18">
        <v>140865.32750000001</v>
      </c>
      <c r="T56" s="18">
        <v>142937.94416666671</v>
      </c>
      <c r="U56" s="18">
        <v>145527.44166666671</v>
      </c>
      <c r="V56" s="18">
        <v>146071.76333333331</v>
      </c>
      <c r="W56" s="18">
        <v>145532.63500000001</v>
      </c>
      <c r="X56" s="18">
        <v>146567.03166666659</v>
      </c>
      <c r="Y56" s="18">
        <v>151501.97500000001</v>
      </c>
      <c r="Z56" s="18">
        <v>147886.82750000001</v>
      </c>
    </row>
    <row r="57" spans="1:26" x14ac:dyDescent="0.25">
      <c r="A57" s="17" t="s">
        <v>101</v>
      </c>
      <c r="B57" s="19">
        <v>21516</v>
      </c>
      <c r="C57" s="19">
        <v>26033</v>
      </c>
      <c r="D57" s="19">
        <v>27570</v>
      </c>
      <c r="E57" s="19">
        <v>26019</v>
      </c>
      <c r="F57" s="19">
        <v>23159</v>
      </c>
      <c r="G57" s="19">
        <v>20919</v>
      </c>
      <c r="H57" s="19">
        <v>18746</v>
      </c>
      <c r="I57" s="19">
        <v>18822</v>
      </c>
      <c r="J57" s="19">
        <v>18489</v>
      </c>
      <c r="K57" s="19">
        <v>18864</v>
      </c>
      <c r="L57" s="19">
        <v>19032</v>
      </c>
      <c r="M57" s="19">
        <v>20989</v>
      </c>
      <c r="N57" s="19">
        <v>22724</v>
      </c>
      <c r="O57" s="19">
        <v>22636</v>
      </c>
      <c r="P57" s="19">
        <v>23208</v>
      </c>
      <c r="Q57" s="19">
        <v>23689</v>
      </c>
      <c r="R57" s="19">
        <v>23339</v>
      </c>
      <c r="S57" s="19">
        <v>24184</v>
      </c>
      <c r="T57" s="19">
        <v>24782</v>
      </c>
      <c r="U57" s="19">
        <v>25949</v>
      </c>
      <c r="V57" s="19">
        <v>28613</v>
      </c>
      <c r="W57" s="19">
        <v>29837</v>
      </c>
      <c r="X57" s="19">
        <v>34381</v>
      </c>
      <c r="Y57" s="19">
        <v>33071</v>
      </c>
      <c r="Z57" s="19">
        <v>32379</v>
      </c>
    </row>
    <row r="58" spans="1:26" x14ac:dyDescent="0.25">
      <c r="A58" s="17" t="s">
        <v>102</v>
      </c>
      <c r="B58" s="19">
        <v>3952</v>
      </c>
      <c r="C58" s="19">
        <v>4115</v>
      </c>
      <c r="D58" s="19">
        <v>4575</v>
      </c>
      <c r="E58" s="19">
        <v>4345</v>
      </c>
      <c r="F58" s="19">
        <v>4331</v>
      </c>
      <c r="G58" s="19">
        <v>4131</v>
      </c>
      <c r="H58" s="19">
        <v>4012</v>
      </c>
      <c r="I58" s="19">
        <v>4006</v>
      </c>
      <c r="J58" s="19">
        <v>4148</v>
      </c>
      <c r="K58" s="19">
        <v>4644</v>
      </c>
      <c r="L58" s="19">
        <v>4507</v>
      </c>
      <c r="M58" s="19">
        <v>4484</v>
      </c>
      <c r="N58" s="19">
        <v>4582</v>
      </c>
      <c r="O58" s="19">
        <v>4497</v>
      </c>
      <c r="P58" s="19">
        <v>4643</v>
      </c>
      <c r="Q58" s="19">
        <v>4541</v>
      </c>
      <c r="R58" s="19">
        <v>4475</v>
      </c>
      <c r="S58" s="19">
        <v>4171</v>
      </c>
      <c r="T58" s="19">
        <v>4191</v>
      </c>
      <c r="U58" s="19">
        <v>4096</v>
      </c>
      <c r="V58" s="19">
        <v>4006</v>
      </c>
      <c r="W58" s="19">
        <v>3833</v>
      </c>
      <c r="X58" s="19">
        <v>3835</v>
      </c>
      <c r="Y58" s="19">
        <v>3816</v>
      </c>
      <c r="Z58" s="19">
        <v>3856</v>
      </c>
    </row>
    <row r="59" spans="1:26" x14ac:dyDescent="0.25">
      <c r="A59" s="17" t="s">
        <v>103</v>
      </c>
      <c r="B59" s="19">
        <v>2012</v>
      </c>
      <c r="C59" s="19">
        <v>2133</v>
      </c>
      <c r="D59" s="19">
        <v>2273</v>
      </c>
      <c r="E59" s="19">
        <v>2185</v>
      </c>
      <c r="F59" s="19">
        <v>1921</v>
      </c>
      <c r="G59" s="19">
        <v>1812</v>
      </c>
      <c r="H59" s="19">
        <v>1609</v>
      </c>
      <c r="I59" s="19">
        <v>1635</v>
      </c>
      <c r="J59" s="19">
        <v>1668</v>
      </c>
      <c r="K59" s="19">
        <v>1654</v>
      </c>
      <c r="L59" s="19">
        <v>1712</v>
      </c>
      <c r="M59" s="19">
        <v>1856</v>
      </c>
      <c r="N59" s="19">
        <v>1883</v>
      </c>
      <c r="O59" s="19">
        <v>1911</v>
      </c>
      <c r="P59" s="19">
        <v>1974</v>
      </c>
      <c r="Q59" s="19">
        <v>1963</v>
      </c>
      <c r="R59" s="19">
        <v>1929</v>
      </c>
      <c r="S59" s="19">
        <v>1976</v>
      </c>
      <c r="T59" s="19">
        <v>1954</v>
      </c>
      <c r="U59" s="19">
        <v>1990</v>
      </c>
      <c r="V59" s="19">
        <v>2031</v>
      </c>
      <c r="W59" s="19">
        <v>2003</v>
      </c>
      <c r="X59" s="19">
        <v>2049</v>
      </c>
      <c r="Y59" s="19">
        <v>2069</v>
      </c>
      <c r="Z59" s="19">
        <v>2054</v>
      </c>
    </row>
    <row r="60" spans="1:26" x14ac:dyDescent="0.25">
      <c r="A60" s="17" t="s">
        <v>104</v>
      </c>
      <c r="B60" s="19">
        <v>936</v>
      </c>
      <c r="C60" s="19">
        <v>996</v>
      </c>
      <c r="D60" s="19">
        <v>1083</v>
      </c>
      <c r="E60" s="19">
        <v>1040</v>
      </c>
      <c r="F60" s="19">
        <v>959</v>
      </c>
      <c r="G60" s="19">
        <v>914</v>
      </c>
      <c r="H60" s="19">
        <v>788</v>
      </c>
      <c r="I60" s="19">
        <v>801</v>
      </c>
      <c r="J60" s="19">
        <v>814</v>
      </c>
      <c r="K60" s="19">
        <v>826</v>
      </c>
      <c r="L60" s="19">
        <v>859</v>
      </c>
      <c r="M60" s="19">
        <v>925</v>
      </c>
      <c r="N60" s="19">
        <v>1000</v>
      </c>
      <c r="O60" s="19">
        <v>969</v>
      </c>
      <c r="P60" s="19">
        <v>1006</v>
      </c>
      <c r="Q60" s="19">
        <v>999</v>
      </c>
      <c r="R60" s="19">
        <v>955</v>
      </c>
      <c r="S60" s="19">
        <v>991</v>
      </c>
      <c r="T60" s="19">
        <v>965</v>
      </c>
      <c r="U60" s="19">
        <v>1017</v>
      </c>
      <c r="V60" s="19">
        <v>1002</v>
      </c>
      <c r="W60" s="19">
        <v>1005</v>
      </c>
      <c r="X60" s="19">
        <v>1011</v>
      </c>
      <c r="Y60" s="19">
        <v>1030</v>
      </c>
      <c r="Z60" s="19">
        <v>1040</v>
      </c>
    </row>
  </sheetData>
  <conditionalFormatting sqref="A14:Z14">
    <cfRule type="expression" dxfId="168" priority="10">
      <formula>TRUE</formula>
    </cfRule>
  </conditionalFormatting>
  <conditionalFormatting sqref="A16:Z16">
    <cfRule type="expression" dxfId="167" priority="13">
      <formula>TRUE</formula>
    </cfRule>
  </conditionalFormatting>
  <conditionalFormatting sqref="A17:Z20">
    <cfRule type="notContainsBlanks" dxfId="166" priority="1">
      <formula>LEN(TRIM(A17))&gt;0</formula>
    </cfRule>
  </conditionalFormatting>
  <conditionalFormatting sqref="A20:Z20">
    <cfRule type="expression" dxfId="165" priority="16">
      <formula>TRUE</formula>
    </cfRule>
  </conditionalFormatting>
  <conditionalFormatting sqref="A26:Z26">
    <cfRule type="expression" dxfId="164" priority="19">
      <formula>TRUE</formula>
    </cfRule>
  </conditionalFormatting>
  <conditionalFormatting sqref="A30:Z30">
    <cfRule type="expression" dxfId="163" priority="22">
      <formula>TRUE</formula>
    </cfRule>
  </conditionalFormatting>
  <conditionalFormatting sqref="A32:Z32">
    <cfRule type="expression" dxfId="162" priority="25">
      <formula>TRUE</formula>
    </cfRule>
  </conditionalFormatting>
  <conditionalFormatting sqref="A35:Z35">
    <cfRule type="expression" dxfId="161" priority="28">
      <formula>TRUE</formula>
    </cfRule>
  </conditionalFormatting>
  <conditionalFormatting sqref="A38:Z38">
    <cfRule type="expression" dxfId="160" priority="31">
      <formula>TRUE</formula>
    </cfRule>
  </conditionalFormatting>
  <conditionalFormatting sqref="A45:Z45">
    <cfRule type="expression" dxfId="159" priority="34">
      <formula>TRUE</formula>
    </cfRule>
  </conditionalFormatting>
  <conditionalFormatting sqref="A55:Z55">
    <cfRule type="expression" dxfId="158" priority="37">
      <formula>TRUE</formula>
    </cfRule>
  </conditionalFormatting>
  <conditionalFormatting sqref="A60:Z60">
    <cfRule type="expression" dxfId="157" priority="40">
      <formula>TRUE</formula>
    </cfRule>
  </conditionalFormatting>
  <conditionalFormatting sqref="B14">
    <cfRule type="expression" dxfId="156" priority="8">
      <formula>TRUE</formula>
    </cfRule>
  </conditionalFormatting>
  <conditionalFormatting sqref="B16">
    <cfRule type="expression" dxfId="155" priority="11">
      <formula>TRUE</formula>
    </cfRule>
  </conditionalFormatting>
  <conditionalFormatting sqref="B1">
    <cfRule type="expression" dxfId="154" priority="3">
      <formula>TRUE</formula>
    </cfRule>
  </conditionalFormatting>
  <conditionalFormatting sqref="B20">
    <cfRule type="expression" dxfId="153" priority="14">
      <formula>TRUE</formula>
    </cfRule>
  </conditionalFormatting>
  <conditionalFormatting sqref="B26">
    <cfRule type="expression" dxfId="152" priority="17">
      <formula>TRUE</formula>
    </cfRule>
  </conditionalFormatting>
  <conditionalFormatting sqref="B1:B60">
    <cfRule type="expression" dxfId="151" priority="42">
      <formula>TRUE</formula>
    </cfRule>
  </conditionalFormatting>
  <conditionalFormatting sqref="B30">
    <cfRule type="expression" dxfId="150" priority="20">
      <formula>TRUE</formula>
    </cfRule>
  </conditionalFormatting>
  <conditionalFormatting sqref="B32">
    <cfRule type="expression" dxfId="149" priority="23">
      <formula>TRUE</formula>
    </cfRule>
  </conditionalFormatting>
  <conditionalFormatting sqref="B35">
    <cfRule type="expression" dxfId="148" priority="26">
      <formula>TRUE</formula>
    </cfRule>
  </conditionalFormatting>
  <conditionalFormatting sqref="B38">
    <cfRule type="expression" dxfId="147" priority="29">
      <formula>TRUE</formula>
    </cfRule>
  </conditionalFormatting>
  <conditionalFormatting sqref="B45">
    <cfRule type="expression" dxfId="146" priority="32">
      <formula>TRUE</formula>
    </cfRule>
  </conditionalFormatting>
  <conditionalFormatting sqref="B55">
    <cfRule type="expression" dxfId="145" priority="35">
      <formula>TRUE</formula>
    </cfRule>
  </conditionalFormatting>
  <conditionalFormatting sqref="B60">
    <cfRule type="expression" dxfId="144" priority="38">
      <formula>TRUE</formula>
    </cfRule>
  </conditionalFormatting>
  <conditionalFormatting sqref="Z14">
    <cfRule type="expression" dxfId="143" priority="9">
      <formula>TRUE</formula>
    </cfRule>
  </conditionalFormatting>
  <conditionalFormatting sqref="Z16">
    <cfRule type="expression" dxfId="142" priority="12">
      <formula>TRUE</formula>
    </cfRule>
  </conditionalFormatting>
  <conditionalFormatting sqref="Z1">
    <cfRule type="expression" dxfId="141" priority="4">
      <formula>TRUE</formula>
    </cfRule>
  </conditionalFormatting>
  <conditionalFormatting sqref="Z20">
    <cfRule type="expression" dxfId="140" priority="15">
      <formula>TRUE</formula>
    </cfRule>
  </conditionalFormatting>
  <conditionalFormatting sqref="Z26">
    <cfRule type="expression" dxfId="139" priority="18">
      <formula>TRUE</formula>
    </cfRule>
  </conditionalFormatting>
  <conditionalFormatting sqref="Z1:Z60">
    <cfRule type="expression" dxfId="138" priority="41">
      <formula>TRUE</formula>
    </cfRule>
  </conditionalFormatting>
  <conditionalFormatting sqref="Z30">
    <cfRule type="expression" dxfId="137" priority="21">
      <formula>TRUE</formula>
    </cfRule>
  </conditionalFormatting>
  <conditionalFormatting sqref="Z32">
    <cfRule type="expression" dxfId="136" priority="24">
      <formula>TRUE</formula>
    </cfRule>
  </conditionalFormatting>
  <conditionalFormatting sqref="Z35">
    <cfRule type="expression" dxfId="135" priority="27">
      <formula>TRUE</formula>
    </cfRule>
  </conditionalFormatting>
  <conditionalFormatting sqref="Z38">
    <cfRule type="expression" dxfId="134" priority="30">
      <formula>TRUE</formula>
    </cfRule>
  </conditionalFormatting>
  <conditionalFormatting sqref="Z45">
    <cfRule type="expression" dxfId="133" priority="33">
      <formula>TRUE</formula>
    </cfRule>
  </conditionalFormatting>
  <conditionalFormatting sqref="Z55">
    <cfRule type="expression" dxfId="132" priority="36">
      <formula>TRUE</formula>
    </cfRule>
  </conditionalFormatting>
  <conditionalFormatting sqref="Z60">
    <cfRule type="expression" dxfId="131" priority="39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4F9-F523-4B11-AA01-B2CF85295D33}">
  <dimension ref="A1:Z24"/>
  <sheetViews>
    <sheetView topLeftCell="A2" workbookViewId="0">
      <selection activeCell="A25" sqref="A25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45" x14ac:dyDescent="0.25">
      <c r="A1" s="3" t="s">
        <v>51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43</v>
      </c>
      <c r="B2" s="3">
        <v>2025</v>
      </c>
      <c r="C2" s="3">
        <v>2026</v>
      </c>
      <c r="D2" s="3">
        <v>2027</v>
      </c>
      <c r="E2" s="3">
        <v>2028</v>
      </c>
      <c r="F2" s="3">
        <v>2029</v>
      </c>
      <c r="G2" s="3">
        <v>2030</v>
      </c>
      <c r="H2" s="3">
        <v>2031</v>
      </c>
      <c r="I2" s="3">
        <v>2032</v>
      </c>
      <c r="J2" s="3">
        <v>2033</v>
      </c>
      <c r="K2" s="3">
        <v>2034</v>
      </c>
      <c r="L2" s="3">
        <v>2035</v>
      </c>
      <c r="M2" s="3">
        <v>2036</v>
      </c>
      <c r="N2" s="3">
        <v>2037</v>
      </c>
      <c r="O2" s="3">
        <v>2038</v>
      </c>
      <c r="P2" s="3">
        <v>2039</v>
      </c>
      <c r="Q2" s="3">
        <v>2040</v>
      </c>
      <c r="R2" s="3">
        <v>2041</v>
      </c>
      <c r="S2" s="3">
        <v>2042</v>
      </c>
      <c r="T2" s="3">
        <v>2043</v>
      </c>
      <c r="U2" s="3">
        <v>2044</v>
      </c>
      <c r="V2" s="3">
        <v>2045</v>
      </c>
      <c r="W2" s="3">
        <v>2046</v>
      </c>
      <c r="X2" s="3">
        <v>2047</v>
      </c>
      <c r="Y2" s="3">
        <v>2048</v>
      </c>
      <c r="Z2" s="3">
        <v>2024</v>
      </c>
    </row>
    <row r="3" spans="1:26" x14ac:dyDescent="0.25">
      <c r="A3" s="3" t="s">
        <v>52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</row>
    <row r="4" spans="1:26" ht="30" x14ac:dyDescent="0.25">
      <c r="A4" s="3" t="s">
        <v>53</v>
      </c>
      <c r="B4" s="3">
        <v>1.905</v>
      </c>
      <c r="C4" s="3">
        <v>1.8535999999999999</v>
      </c>
      <c r="D4" s="3">
        <v>1.8116000000000001</v>
      </c>
      <c r="E4" s="3">
        <v>1.7746</v>
      </c>
      <c r="F4" s="3">
        <v>1.7410000000000001</v>
      </c>
      <c r="G4" s="3">
        <v>1.71</v>
      </c>
      <c r="H4" s="3">
        <v>1.6806000000000001</v>
      </c>
      <c r="I4" s="3">
        <v>1.653</v>
      </c>
      <c r="J4" s="3">
        <v>1.6266</v>
      </c>
      <c r="K4" s="3">
        <v>1.6012</v>
      </c>
      <c r="L4" s="3">
        <v>1.5768</v>
      </c>
      <c r="M4" s="3">
        <v>1.5531999999999999</v>
      </c>
      <c r="N4" s="3">
        <v>1.5304</v>
      </c>
      <c r="O4" s="3">
        <v>1.5082</v>
      </c>
      <c r="P4" s="3">
        <v>1.4865999999999999</v>
      </c>
      <c r="Q4" s="3">
        <v>1.4656</v>
      </c>
      <c r="R4" s="3">
        <v>1.4450000000000001</v>
      </c>
      <c r="S4" s="3">
        <v>1.4248000000000001</v>
      </c>
      <c r="T4" s="3">
        <v>1.4052</v>
      </c>
      <c r="U4" s="3">
        <v>1.3857999999999999</v>
      </c>
      <c r="V4" s="3">
        <v>1.3557999999999999</v>
      </c>
      <c r="W4" s="3">
        <v>1.3258000000000001</v>
      </c>
      <c r="X4" s="3">
        <v>1.2958000000000001</v>
      </c>
      <c r="Y4" s="3">
        <v>1.2658</v>
      </c>
      <c r="Z4" s="3">
        <v>2</v>
      </c>
    </row>
    <row r="5" spans="1:26" x14ac:dyDescent="0.25">
      <c r="A5" s="17" t="s">
        <v>54</v>
      </c>
      <c r="B5" s="18">
        <f>SUM(Camelia_Base_2HR_SPIN!B5,Camelia_Base_2HR_REG!B5)</f>
        <v>419380.88094100001</v>
      </c>
      <c r="C5" s="18">
        <f>SUM(Camelia_Base_2HR_SPIN!C5,Camelia_Base_2HR_REG!C5)</f>
        <v>779405.78324800008</v>
      </c>
      <c r="D5" s="18">
        <f>SUM(Camelia_Base_2HR_SPIN!D5,Camelia_Base_2HR_REG!D5)</f>
        <v>764173.7550720002</v>
      </c>
      <c r="E5" s="18">
        <f>SUM(Camelia_Base_2HR_SPIN!E5,Camelia_Base_2HR_REG!E5)</f>
        <v>681167.21240099997</v>
      </c>
      <c r="F5" s="18">
        <f>SUM(Camelia_Base_2HR_SPIN!F5,Camelia_Base_2HR_REG!F5)</f>
        <v>603419.16547799995</v>
      </c>
      <c r="G5" s="18">
        <f>SUM(Camelia_Base_2HR_SPIN!G5,Camelia_Base_2HR_REG!G5)</f>
        <v>527081.17359000002</v>
      </c>
      <c r="H5" s="18">
        <f>SUM(Camelia_Base_2HR_SPIN!H5,Camelia_Base_2HR_REG!H5)</f>
        <v>516111.94631399994</v>
      </c>
      <c r="I5" s="18">
        <f>SUM(Camelia_Base_2HR_SPIN!I5,Camelia_Base_2HR_REG!I5)</f>
        <v>506504.76393400005</v>
      </c>
      <c r="J5" s="18">
        <f>SUM(Camelia_Base_2HR_SPIN!J5,Camelia_Base_2HR_REG!J5)</f>
        <v>521632.72107500001</v>
      </c>
      <c r="K5" s="18">
        <f>SUM(Camelia_Base_2HR_SPIN!K5,Camelia_Base_2HR_REG!K5)</f>
        <v>536786.604895</v>
      </c>
      <c r="L5" s="18">
        <f>SUM(Camelia_Base_2HR_SPIN!L5,Camelia_Base_2HR_REG!L5)</f>
        <v>558869.39387999999</v>
      </c>
      <c r="M5" s="18">
        <f>SUM(Camelia_Base_2HR_SPIN!M5,Camelia_Base_2HR_REG!M5)</f>
        <v>586701.70793599996</v>
      </c>
      <c r="N5" s="18">
        <f>SUM(Camelia_Base_2HR_SPIN!N5,Camelia_Base_2HR_REG!N5)</f>
        <v>606255.42526600009</v>
      </c>
      <c r="O5" s="18">
        <f>SUM(Camelia_Base_2HR_SPIN!O5,Camelia_Base_2HR_REG!O5)</f>
        <v>607039.34054300003</v>
      </c>
      <c r="P5" s="18">
        <f>SUM(Camelia_Base_2HR_SPIN!P5,Camelia_Base_2HR_REG!P5)</f>
        <v>607938.57009399997</v>
      </c>
      <c r="Q5" s="18">
        <f>SUM(Camelia_Base_2HR_SPIN!Q5,Camelia_Base_2HR_REG!Q5)</f>
        <v>606279.49109100003</v>
      </c>
      <c r="R5" s="18">
        <f>SUM(Camelia_Base_2HR_SPIN!R5,Camelia_Base_2HR_REG!R5)</f>
        <v>598403.64361699997</v>
      </c>
      <c r="S5" s="18">
        <f>SUM(Camelia_Base_2HR_SPIN!S5,Camelia_Base_2HR_REG!S5)</f>
        <v>621424.76443800004</v>
      </c>
      <c r="T5" s="18">
        <f>SUM(Camelia_Base_2HR_SPIN!T5,Camelia_Base_2HR_REG!T5)</f>
        <v>644975.15363199997</v>
      </c>
      <c r="U5" s="18">
        <f>SUM(Camelia_Base_2HR_SPIN!U5,Camelia_Base_2HR_REG!U5)</f>
        <v>639581.43772199994</v>
      </c>
      <c r="V5" s="18">
        <f>SUM(Camelia_Base_2HR_SPIN!V5,Camelia_Base_2HR_REG!V5)</f>
        <v>674089.64427100006</v>
      </c>
      <c r="W5" s="18">
        <f>SUM(Camelia_Base_2HR_SPIN!W5,Camelia_Base_2HR_REG!W5)</f>
        <v>640757.17108200002</v>
      </c>
      <c r="X5" s="18">
        <f>SUM(Camelia_Base_2HR_SPIN!X5,Camelia_Base_2HR_REG!X5)</f>
        <v>672388.09569800005</v>
      </c>
      <c r="Y5" s="18">
        <f>SUM(Camelia_Base_2HR_SPIN!Y5,Camelia_Base_2HR_REG!Y5)</f>
        <v>642978.40793300001</v>
      </c>
      <c r="Z5" s="18">
        <f>SUM(Camelia_Base_2HR_SPIN!Z5,Camelia_Base_2HR_REG!Z5)</f>
        <v>327984.94948700001</v>
      </c>
    </row>
    <row r="6" spans="1:26" x14ac:dyDescent="0.25">
      <c r="A6" s="17" t="s">
        <v>55</v>
      </c>
      <c r="B6" s="18">
        <f>SUM(Camelia_Base_2HR_SPIN!B6,Camelia_Base_2HR_REG!B6)</f>
        <v>8597707.1089500003</v>
      </c>
      <c r="C6" s="18">
        <f>SUM(Camelia_Base_2HR_SPIN!C6,Camelia_Base_2HR_REG!C6)</f>
        <v>9631309.5363600012</v>
      </c>
      <c r="D6" s="18">
        <f>SUM(Camelia_Base_2HR_SPIN!D6,Camelia_Base_2HR_REG!D6)</f>
        <v>9846004.0978370011</v>
      </c>
      <c r="E6" s="18">
        <f>SUM(Camelia_Base_2HR_SPIN!E6,Camelia_Base_2HR_REG!E6)</f>
        <v>9142091.5377130006</v>
      </c>
      <c r="F6" s="18">
        <f>SUM(Camelia_Base_2HR_SPIN!F6,Camelia_Base_2HR_REG!F6)</f>
        <v>8438164.378047999</v>
      </c>
      <c r="G6" s="18">
        <f>SUM(Camelia_Base_2HR_SPIN!G6,Camelia_Base_2HR_REG!G6)</f>
        <v>7655207.2410980007</v>
      </c>
      <c r="H6" s="18">
        <f>SUM(Camelia_Base_2HR_SPIN!H6,Camelia_Base_2HR_REG!H6)</f>
        <v>7193652.7347650006</v>
      </c>
      <c r="I6" s="18">
        <f>SUM(Camelia_Base_2HR_SPIN!I6,Camelia_Base_2HR_REG!I6)</f>
        <v>7301145.3485679999</v>
      </c>
      <c r="J6" s="18">
        <f>SUM(Camelia_Base_2HR_SPIN!J6,Camelia_Base_2HR_REG!J6)</f>
        <v>7341327.61472</v>
      </c>
      <c r="K6" s="18">
        <f>SUM(Camelia_Base_2HR_SPIN!K6,Camelia_Base_2HR_REG!K6)</f>
        <v>7471652.3578559998</v>
      </c>
      <c r="L6" s="18">
        <f>SUM(Camelia_Base_2HR_SPIN!L6,Camelia_Base_2HR_REG!L6)</f>
        <v>7881187.7908060001</v>
      </c>
      <c r="M6" s="18">
        <f>SUM(Camelia_Base_2HR_SPIN!M6,Camelia_Base_2HR_REG!M6)</f>
        <v>8384537.7156579997</v>
      </c>
      <c r="N6" s="18">
        <f>SUM(Camelia_Base_2HR_SPIN!N6,Camelia_Base_2HR_REG!N6)</f>
        <v>8587973.6992419995</v>
      </c>
      <c r="O6" s="18">
        <f>SUM(Camelia_Base_2HR_SPIN!O6,Camelia_Base_2HR_REG!O6)</f>
        <v>8711636.4444329999</v>
      </c>
      <c r="P6" s="18">
        <f>SUM(Camelia_Base_2HR_SPIN!P6,Camelia_Base_2HR_REG!P6)</f>
        <v>8816050.8556389995</v>
      </c>
      <c r="Q6" s="18">
        <f>SUM(Camelia_Base_2HR_SPIN!Q6,Camelia_Base_2HR_REG!Q6)</f>
        <v>8589610.5226569995</v>
      </c>
      <c r="R6" s="18">
        <f>SUM(Camelia_Base_2HR_SPIN!R6,Camelia_Base_2HR_REG!R6)</f>
        <v>8601247.6132230014</v>
      </c>
      <c r="S6" s="18">
        <f>SUM(Camelia_Base_2HR_SPIN!S6,Camelia_Base_2HR_REG!S6)</f>
        <v>8654971.4296579994</v>
      </c>
      <c r="T6" s="18">
        <f>SUM(Camelia_Base_2HR_SPIN!T6,Camelia_Base_2HR_REG!T6)</f>
        <v>8768546.8767370004</v>
      </c>
      <c r="U6" s="18">
        <f>SUM(Camelia_Base_2HR_SPIN!U6,Camelia_Base_2HR_REG!U6)</f>
        <v>8878430.7028600015</v>
      </c>
      <c r="V6" s="18">
        <f>SUM(Camelia_Base_2HR_SPIN!V6,Camelia_Base_2HR_REG!V6)</f>
        <v>8884003.354956001</v>
      </c>
      <c r="W6" s="18">
        <f>SUM(Camelia_Base_2HR_SPIN!W6,Camelia_Base_2HR_REG!W6)</f>
        <v>8845661.055625001</v>
      </c>
      <c r="X6" s="18">
        <f>SUM(Camelia_Base_2HR_SPIN!X6,Camelia_Base_2HR_REG!X6)</f>
        <v>9056029.7596339993</v>
      </c>
      <c r="Y6" s="18">
        <f>SUM(Camelia_Base_2HR_SPIN!Y6,Camelia_Base_2HR_REG!Y6)</f>
        <v>9167989.0546489991</v>
      </c>
      <c r="Z6" s="18">
        <f>SUM(Camelia_Base_2HR_SPIN!Z6,Camelia_Base_2HR_REG!Z6)</f>
        <v>7829386.5174749997</v>
      </c>
    </row>
    <row r="7" spans="1:26" x14ac:dyDescent="0.25">
      <c r="A7" s="17" t="s">
        <v>56</v>
      </c>
      <c r="B7" s="18">
        <f>SUM(Camelia_Base_2HR_SPIN!B7,Camelia_Base_2HR_REG!B7)</f>
        <v>658446.8845680001</v>
      </c>
      <c r="C7" s="18">
        <f>SUM(Camelia_Base_2HR_SPIN!C7,Camelia_Base_2HR_REG!C7)</f>
        <v>131655.25802400001</v>
      </c>
      <c r="D7" s="18">
        <f>SUM(Camelia_Base_2HR_SPIN!D7,Camelia_Base_2HR_REG!D7)</f>
        <v>125667.21997200001</v>
      </c>
      <c r="E7" s="18">
        <f>SUM(Camelia_Base_2HR_SPIN!E7,Camelia_Base_2HR_REG!E7)</f>
        <v>137195.37394799999</v>
      </c>
      <c r="F7" s="18">
        <f>SUM(Camelia_Base_2HR_SPIN!F7,Camelia_Base_2HR_REG!F7)</f>
        <v>127747.815036</v>
      </c>
      <c r="G7" s="18">
        <f>SUM(Camelia_Base_2HR_SPIN!G7,Camelia_Base_2HR_REG!G7)</f>
        <v>132052.3224</v>
      </c>
      <c r="H7" s="18">
        <f>SUM(Camelia_Base_2HR_SPIN!H7,Camelia_Base_2HR_REG!H7)</f>
        <v>125122.345824</v>
      </c>
      <c r="I7" s="18">
        <f>SUM(Camelia_Base_2HR_SPIN!I7,Camelia_Base_2HR_REG!I7)</f>
        <v>117152.31216</v>
      </c>
      <c r="J7" s="18">
        <f>SUM(Camelia_Base_2HR_SPIN!J7,Camelia_Base_2HR_REG!J7)</f>
        <v>113885.148516</v>
      </c>
      <c r="K7" s="18">
        <f>SUM(Camelia_Base_2HR_SPIN!K7,Camelia_Base_2HR_REG!K7)</f>
        <v>130559.29683599999</v>
      </c>
      <c r="L7" s="18">
        <f>SUM(Camelia_Base_2HR_SPIN!L7,Camelia_Base_2HR_REG!L7)</f>
        <v>122267.658924</v>
      </c>
      <c r="M7" s="18">
        <f>SUM(Camelia_Base_2HR_SPIN!M7,Camelia_Base_2HR_REG!M7)</f>
        <v>133516.55839200001</v>
      </c>
      <c r="N7" s="18">
        <f>SUM(Camelia_Base_2HR_SPIN!N7,Camelia_Base_2HR_REG!N7)</f>
        <v>124565.821128</v>
      </c>
      <c r="O7" s="18">
        <f>SUM(Camelia_Base_2HR_SPIN!O7,Camelia_Base_2HR_REG!O7)</f>
        <v>122352.29175600001</v>
      </c>
      <c r="P7" s="18">
        <f>SUM(Camelia_Base_2HR_SPIN!P7,Camelia_Base_2HR_REG!P7)</f>
        <v>119219.680656</v>
      </c>
      <c r="Q7" s="18">
        <f>SUM(Camelia_Base_2HR_SPIN!Q7,Camelia_Base_2HR_REG!Q7)</f>
        <v>118590.930504</v>
      </c>
      <c r="R7" s="18">
        <f>SUM(Camelia_Base_2HR_SPIN!R7,Camelia_Base_2HR_REG!R7)</f>
        <v>108052.344876</v>
      </c>
      <c r="S7" s="18">
        <f>SUM(Camelia_Base_2HR_SPIN!S7,Camelia_Base_2HR_REG!S7)</f>
        <v>115998.97674</v>
      </c>
      <c r="T7" s="18">
        <f>SUM(Camelia_Base_2HR_SPIN!T7,Camelia_Base_2HR_REG!T7)</f>
        <v>105682.545</v>
      </c>
      <c r="U7" s="18">
        <f>SUM(Camelia_Base_2HR_SPIN!U7,Camelia_Base_2HR_REG!U7)</f>
        <v>92872.168319999997</v>
      </c>
      <c r="V7" s="18">
        <f>SUM(Camelia_Base_2HR_SPIN!V7,Camelia_Base_2HR_REG!V7)</f>
        <v>93557.578811999992</v>
      </c>
      <c r="W7" s="18">
        <f>SUM(Camelia_Base_2HR_SPIN!W7,Camelia_Base_2HR_REG!W7)</f>
        <v>90087.086951999983</v>
      </c>
      <c r="X7" s="18">
        <f>SUM(Camelia_Base_2HR_SPIN!X7,Camelia_Base_2HR_REG!X7)</f>
        <v>91879.720451999994</v>
      </c>
      <c r="Y7" s="18">
        <f>SUM(Camelia_Base_2HR_SPIN!Y7,Camelia_Base_2HR_REG!Y7)</f>
        <v>90101.541348000028</v>
      </c>
      <c r="Z7" s="18">
        <f>SUM(Camelia_Base_2HR_SPIN!Z7,Camelia_Base_2HR_REG!Z7)</f>
        <v>994701.6083399998</v>
      </c>
    </row>
    <row r="8" spans="1:26" x14ac:dyDescent="0.25">
      <c r="A8" s="17" t="s">
        <v>57</v>
      </c>
      <c r="B8" s="18">
        <f>SUM(Camelia_Base_2HR_SPIN!B8,Camelia_Base_2HR_REG!B8)</f>
        <v>135550.11627599999</v>
      </c>
      <c r="C8" s="18">
        <f>SUM(Camelia_Base_2HR_SPIN!C8,Camelia_Base_2HR_REG!C8)</f>
        <v>4782.5569800000012</v>
      </c>
      <c r="D8" s="18">
        <f>SUM(Camelia_Base_2HR_SPIN!D8,Camelia_Base_2HR_REG!D8)</f>
        <v>2599.1791320000002</v>
      </c>
      <c r="E8" s="18">
        <f>SUM(Camelia_Base_2HR_SPIN!E8,Camelia_Base_2HR_REG!E8)</f>
        <v>1459.104552</v>
      </c>
      <c r="F8" s="18">
        <f>SUM(Camelia_Base_2HR_SPIN!F8,Camelia_Base_2HR_REG!F8)</f>
        <v>2019.599999999999</v>
      </c>
      <c r="G8" s="18">
        <f>SUM(Camelia_Base_2HR_SPIN!G8,Camelia_Base_2HR_REG!G8)</f>
        <v>387.860388</v>
      </c>
      <c r="H8" s="18">
        <f>SUM(Camelia_Base_2HR_SPIN!H8,Camelia_Base_2HR_REG!H8)</f>
        <v>959.85</v>
      </c>
      <c r="I8" s="18">
        <f>SUM(Camelia_Base_2HR_SPIN!I8,Camelia_Base_2HR_REG!I8)</f>
        <v>2246.7804839999999</v>
      </c>
      <c r="J8" s="18">
        <f>SUM(Camelia_Base_2HR_SPIN!J8,Camelia_Base_2HR_REG!J8)</f>
        <v>452.46362399999998</v>
      </c>
      <c r="K8" s="18">
        <f>SUM(Camelia_Base_2HR_SPIN!K8,Camelia_Base_2HR_REG!K8)</f>
        <v>918.88980000000015</v>
      </c>
      <c r="L8" s="18">
        <f>SUM(Camelia_Base_2HR_SPIN!L8,Camelia_Base_2HR_REG!L8)</f>
        <v>632.20595999999989</v>
      </c>
      <c r="M8" s="18">
        <f>SUM(Camelia_Base_2HR_SPIN!M8,Camelia_Base_2HR_REG!M8)</f>
        <v>2893.3776240000011</v>
      </c>
      <c r="N8" s="18">
        <f>SUM(Camelia_Base_2HR_SPIN!N8,Camelia_Base_2HR_REG!N8)</f>
        <v>1571.4451079999999</v>
      </c>
      <c r="O8" s="18">
        <f>SUM(Camelia_Base_2HR_SPIN!O8,Camelia_Base_2HR_REG!O8)</f>
        <v>2363.4665759999998</v>
      </c>
      <c r="P8" s="18">
        <f>SUM(Camelia_Base_2HR_SPIN!P8,Camelia_Base_2HR_REG!P8)</f>
        <v>2976.5671440000001</v>
      </c>
      <c r="Q8" s="18">
        <f>SUM(Camelia_Base_2HR_SPIN!Q8,Camelia_Base_2HR_REG!Q8)</f>
        <v>3207.8216520000001</v>
      </c>
      <c r="R8" s="18">
        <f>SUM(Camelia_Base_2HR_SPIN!R8,Camelia_Base_2HR_REG!R8)</f>
        <v>1971.6384840000001</v>
      </c>
      <c r="S8" s="18">
        <f>SUM(Camelia_Base_2HR_SPIN!S8,Camelia_Base_2HR_REG!S8)</f>
        <v>1694.428848</v>
      </c>
      <c r="T8" s="18">
        <f>SUM(Camelia_Base_2HR_SPIN!T8,Camelia_Base_2HR_REG!T8)</f>
        <v>3948.4842960000001</v>
      </c>
      <c r="U8" s="18">
        <f>SUM(Camelia_Base_2HR_SPIN!U8,Camelia_Base_2HR_REG!U8)</f>
        <v>4067.527752</v>
      </c>
      <c r="V8" s="18">
        <f>SUM(Camelia_Base_2HR_SPIN!V8,Camelia_Base_2HR_REG!V8)</f>
        <v>3321.6631560000001</v>
      </c>
      <c r="W8" s="18">
        <f>SUM(Camelia_Base_2HR_SPIN!W8,Camelia_Base_2HR_REG!W8)</f>
        <v>4748.9013960000002</v>
      </c>
      <c r="X8" s="18">
        <f>SUM(Camelia_Base_2HR_SPIN!X8,Camelia_Base_2HR_REG!X8)</f>
        <v>3937.1027760000002</v>
      </c>
      <c r="Y8" s="18">
        <f>SUM(Camelia_Base_2HR_SPIN!Y8,Camelia_Base_2HR_REG!Y8)</f>
        <v>4041.430068000001</v>
      </c>
      <c r="Z8" s="18">
        <f>SUM(Camelia_Base_2HR_SPIN!Z8,Camelia_Base_2HR_REG!Z8)</f>
        <v>809859.08027999999</v>
      </c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f>SUM(Camelia_Base_2HR_SPIN!B10,Camelia_Base_2HR_REG!B10)</f>
        <v>3157426.519392</v>
      </c>
      <c r="C10" s="18">
        <f>SUM(Camelia_Base_2HR_SPIN!C10,Camelia_Base_2HR_REG!C10)</f>
        <v>1061595.9320359998</v>
      </c>
      <c r="D10" s="18">
        <f>SUM(Camelia_Base_2HR_SPIN!D10,Camelia_Base_2HR_REG!D10)</f>
        <v>657703.10553700011</v>
      </c>
      <c r="E10" s="18">
        <f>SUM(Camelia_Base_2HR_SPIN!E10,Camelia_Base_2HR_REG!E10)</f>
        <v>604644.71976999997</v>
      </c>
      <c r="F10" s="18">
        <f>SUM(Camelia_Base_2HR_SPIN!F10,Camelia_Base_2HR_REG!F10)</f>
        <v>585029.27412399999</v>
      </c>
      <c r="G10" s="18">
        <f>SUM(Camelia_Base_2HR_SPIN!G10,Camelia_Base_2HR_REG!G10)</f>
        <v>530919.42354600003</v>
      </c>
      <c r="H10" s="18">
        <f>SUM(Camelia_Base_2HR_SPIN!H10,Camelia_Base_2HR_REG!H10)</f>
        <v>517914.37922899995</v>
      </c>
      <c r="I10" s="18">
        <f>SUM(Camelia_Base_2HR_SPIN!I10,Camelia_Base_2HR_REG!I10)</f>
        <v>538431.05790000001</v>
      </c>
      <c r="J10" s="18">
        <f>SUM(Camelia_Base_2HR_SPIN!J10,Camelia_Base_2HR_REG!J10)</f>
        <v>546608.66284000012</v>
      </c>
      <c r="K10" s="18">
        <f>SUM(Camelia_Base_2HR_SPIN!K10,Camelia_Base_2HR_REG!K10)</f>
        <v>548653.69877499994</v>
      </c>
      <c r="L10" s="18">
        <f>SUM(Camelia_Base_2HR_SPIN!L10,Camelia_Base_2HR_REG!L10)</f>
        <v>581636.20334300003</v>
      </c>
      <c r="M10" s="18">
        <f>SUM(Camelia_Base_2HR_SPIN!M10,Camelia_Base_2HR_REG!M10)</f>
        <v>566132.88727100007</v>
      </c>
      <c r="N10" s="18">
        <f>SUM(Camelia_Base_2HR_SPIN!N10,Camelia_Base_2HR_REG!N10)</f>
        <v>608657.38612100005</v>
      </c>
      <c r="O10" s="18">
        <f>SUM(Camelia_Base_2HR_SPIN!O10,Camelia_Base_2HR_REG!O10)</f>
        <v>595368.03711400006</v>
      </c>
      <c r="P10" s="18">
        <f>SUM(Camelia_Base_2HR_SPIN!P10,Camelia_Base_2HR_REG!P10)</f>
        <v>598499.42037199996</v>
      </c>
      <c r="Q10" s="18">
        <f>SUM(Camelia_Base_2HR_SPIN!Q10,Camelia_Base_2HR_REG!Q10)</f>
        <v>598848.277413</v>
      </c>
      <c r="R10" s="18">
        <f>SUM(Camelia_Base_2HR_SPIN!R10,Camelia_Base_2HR_REG!R10)</f>
        <v>607584.22346699983</v>
      </c>
      <c r="S10" s="18">
        <f>SUM(Camelia_Base_2HR_SPIN!S10,Camelia_Base_2HR_REG!S10)</f>
        <v>596829.25223800004</v>
      </c>
      <c r="T10" s="18">
        <f>SUM(Camelia_Base_2HR_SPIN!T10,Camelia_Base_2HR_REG!T10)</f>
        <v>597992.78959099995</v>
      </c>
      <c r="U10" s="18">
        <f>SUM(Camelia_Base_2HR_SPIN!U10,Camelia_Base_2HR_REG!U10)</f>
        <v>601576.95966499997</v>
      </c>
      <c r="V10" s="18">
        <f>SUM(Camelia_Base_2HR_SPIN!V10,Camelia_Base_2HR_REG!V10)</f>
        <v>603719.60654800001</v>
      </c>
      <c r="W10" s="18">
        <f>SUM(Camelia_Base_2HR_SPIN!W10,Camelia_Base_2HR_REG!W10)</f>
        <v>601307.48472499987</v>
      </c>
      <c r="X10" s="18">
        <f>SUM(Camelia_Base_2HR_SPIN!X10,Camelia_Base_2HR_REG!X10)</f>
        <v>595897.55137100013</v>
      </c>
      <c r="Y10" s="18">
        <f>SUM(Camelia_Base_2HR_SPIN!Y10,Camelia_Base_2HR_REG!Y10)</f>
        <v>594564.77988699998</v>
      </c>
      <c r="Z10" s="18">
        <f>SUM(Camelia_Base_2HR_SPIN!Z10,Camelia_Base_2HR_REG!Z10)</f>
        <v>2799516.2546549998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>
        <f>SUM(Camelia_Base_2HR_SPIN!B12,Camelia_Base_2HR_REG!B12)</f>
        <v>111869.985135</v>
      </c>
      <c r="C12" s="18">
        <f>SUM(Camelia_Base_2HR_SPIN!C12,Camelia_Base_2HR_REG!C12)</f>
        <v>871919.98305000004</v>
      </c>
      <c r="D12" s="18">
        <f>SUM(Camelia_Base_2HR_SPIN!D12,Camelia_Base_2HR_REG!D12)</f>
        <v>879124.20828599995</v>
      </c>
      <c r="E12" s="18">
        <f>SUM(Camelia_Base_2HR_SPIN!E12,Camelia_Base_2HR_REG!E12)</f>
        <v>987804.26354099996</v>
      </c>
      <c r="F12" s="18">
        <f>SUM(Camelia_Base_2HR_SPIN!F12,Camelia_Base_2HR_REG!F12)</f>
        <v>982265.36462100002</v>
      </c>
      <c r="G12" s="18">
        <f>SUM(Camelia_Base_2HR_SPIN!G12,Camelia_Base_2HR_REG!G12)</f>
        <v>1099434.329133</v>
      </c>
      <c r="H12" s="18">
        <f>SUM(Camelia_Base_2HR_SPIN!H12,Camelia_Base_2HR_REG!H12)</f>
        <v>1086487.0496710001</v>
      </c>
      <c r="I12" s="18">
        <f>SUM(Camelia_Base_2HR_SPIN!I12,Camelia_Base_2HR_REG!I12)</f>
        <v>1042523.927816</v>
      </c>
      <c r="J12" s="18">
        <f>SUM(Camelia_Base_2HR_SPIN!J12,Camelia_Base_2HR_REG!J12)</f>
        <v>1091711.8435440001</v>
      </c>
      <c r="K12" s="18">
        <f>SUM(Camelia_Base_2HR_SPIN!K12,Camelia_Base_2HR_REG!K12)</f>
        <v>1033269.429661</v>
      </c>
      <c r="L12" s="18">
        <f>SUM(Camelia_Base_2HR_SPIN!L12,Camelia_Base_2HR_REG!L12)</f>
        <v>976256.60442700004</v>
      </c>
      <c r="M12" s="18">
        <f>SUM(Camelia_Base_2HR_SPIN!M12,Camelia_Base_2HR_REG!M12)</f>
        <v>972480.26589600008</v>
      </c>
      <c r="N12" s="18">
        <f>SUM(Camelia_Base_2HR_SPIN!N12,Camelia_Base_2HR_REG!N12)</f>
        <v>919530.42738799995</v>
      </c>
      <c r="O12" s="18">
        <f>SUM(Camelia_Base_2HR_SPIN!O12,Camelia_Base_2HR_REG!O12)</f>
        <v>927492.95240200008</v>
      </c>
      <c r="P12" s="18">
        <f>SUM(Camelia_Base_2HR_SPIN!P12,Camelia_Base_2HR_REG!P12)</f>
        <v>885651.31767399993</v>
      </c>
      <c r="Q12" s="18">
        <f>SUM(Camelia_Base_2HR_SPIN!Q12,Camelia_Base_2HR_REG!Q12)</f>
        <v>886493.96742</v>
      </c>
      <c r="R12" s="18">
        <f>SUM(Camelia_Base_2HR_SPIN!R12,Camelia_Base_2HR_REG!R12)</f>
        <v>767933.8363150002</v>
      </c>
      <c r="S12" s="18">
        <f>SUM(Camelia_Base_2HR_SPIN!S12,Camelia_Base_2HR_REG!S12)</f>
        <v>723050.06774899992</v>
      </c>
      <c r="T12" s="18">
        <f>SUM(Camelia_Base_2HR_SPIN!T12,Camelia_Base_2HR_REG!T12)</f>
        <v>677797.40280900022</v>
      </c>
      <c r="U12" s="18">
        <f>SUM(Camelia_Base_2HR_SPIN!U12,Camelia_Base_2HR_REG!U12)</f>
        <v>614394.93999499991</v>
      </c>
      <c r="V12" s="18">
        <f>SUM(Camelia_Base_2HR_SPIN!V12,Camelia_Base_2HR_REG!V12)</f>
        <v>528114.77464399999</v>
      </c>
      <c r="W12" s="18">
        <f>SUM(Camelia_Base_2HR_SPIN!W12,Camelia_Base_2HR_REG!W12)</f>
        <v>526106.65991699998</v>
      </c>
      <c r="X12" s="18">
        <f>SUM(Camelia_Base_2HR_SPIN!X12,Camelia_Base_2HR_REG!X12)</f>
        <v>499377.25948700012</v>
      </c>
      <c r="Y12" s="18">
        <f>SUM(Camelia_Base_2HR_SPIN!Y12,Camelia_Base_2HR_REG!Y12)</f>
        <v>485895.36416800012</v>
      </c>
      <c r="Z12" s="18">
        <f>SUM(Camelia_Base_2HR_SPIN!Z12,Camelia_Base_2HR_REG!Z12)</f>
        <v>617778.55546200008</v>
      </c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>SUM(Camelia_Base_2HR_SPIN!B15,Camelia_Base_2HR_REG!B15)</f>
        <v>546859.125</v>
      </c>
      <c r="C15" s="18">
        <f>SUM(Camelia_Base_2HR_SPIN!C15,Camelia_Base_2HR_REG!C15)</f>
        <v>765085.45499999984</v>
      </c>
      <c r="D15" s="18">
        <f>SUM(Camelia_Base_2HR_SPIN!D15,Camelia_Base_2HR_REG!D15)</f>
        <v>815949.77760000003</v>
      </c>
      <c r="E15" s="18">
        <f>SUM(Camelia_Base_2HR_SPIN!E15,Camelia_Base_2HR_REG!E15)</f>
        <v>825272.25840000017</v>
      </c>
      <c r="F15" s="18">
        <f>SUM(Camelia_Base_2HR_SPIN!F15,Camelia_Base_2HR_REG!F15)</f>
        <v>834295.28580000019</v>
      </c>
      <c r="G15" s="18">
        <f>SUM(Camelia_Base_2HR_SPIN!G15,Camelia_Base_2HR_REG!G15)</f>
        <v>774256.36499999999</v>
      </c>
      <c r="H15" s="18">
        <f>SUM(Camelia_Base_2HR_SPIN!H15,Camelia_Base_2HR_REG!H15)</f>
        <v>657604.36079999991</v>
      </c>
      <c r="I15" s="18">
        <f>SUM(Camelia_Base_2HR_SPIN!I15,Camelia_Base_2HR_REG!I15)</f>
        <v>552695.5368</v>
      </c>
      <c r="J15" s="18">
        <f>SUM(Camelia_Base_2HR_SPIN!J15,Camelia_Base_2HR_REG!J15)</f>
        <v>452264.50080000004</v>
      </c>
      <c r="K15" s="18">
        <f>SUM(Camelia_Base_2HR_SPIN!K15,Camelia_Base_2HR_REG!K15)</f>
        <v>355982.25600000005</v>
      </c>
      <c r="L15" s="18">
        <f>SUM(Camelia_Base_2HR_SPIN!L15,Camelia_Base_2HR_REG!L15)</f>
        <v>263543.03639999998</v>
      </c>
      <c r="M15" s="18">
        <f>SUM(Camelia_Base_2HR_SPIN!M15,Camelia_Base_2HR_REG!M15)</f>
        <v>109124.21520000001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64</v>
      </c>
      <c r="B16" s="18">
        <f>SUM(Camelia_Base_2HR_SPIN!B16,Camelia_Base_2HR_REG!B16)</f>
        <v>2393409.4401603118</v>
      </c>
      <c r="C16" s="18">
        <f>SUM(Camelia_Base_2HR_SPIN!C16,Camelia_Base_2HR_REG!C16)</f>
        <v>2551973.7966214218</v>
      </c>
      <c r="D16" s="18">
        <f>SUM(Camelia_Base_2HR_SPIN!D16,Camelia_Base_2HR_REG!D16)</f>
        <v>2590462.2342894059</v>
      </c>
      <c r="E16" s="18">
        <f>SUM(Camelia_Base_2HR_SPIN!E16,Camelia_Base_2HR_REG!E16)</f>
        <v>2429176.027523852</v>
      </c>
      <c r="F16" s="18">
        <f>SUM(Camelia_Base_2HR_SPIN!F16,Camelia_Base_2HR_REG!F16)</f>
        <v>2249958.4444678538</v>
      </c>
      <c r="G16" s="18">
        <f>SUM(Camelia_Base_2HR_SPIN!G16,Camelia_Base_2HR_REG!G16)</f>
        <v>2052315.5847077072</v>
      </c>
      <c r="H16" s="18">
        <f>SUM(Camelia_Base_2HR_SPIN!H16,Camelia_Base_2HR_REG!H16)</f>
        <v>1950305.2294927682</v>
      </c>
      <c r="I16" s="18">
        <f>SUM(Camelia_Base_2HR_SPIN!I16,Camelia_Base_2HR_REG!I16)</f>
        <v>1978033.7632939359</v>
      </c>
      <c r="J16" s="18">
        <f>SUM(Camelia_Base_2HR_SPIN!J16,Camelia_Base_2HR_REG!J16)</f>
        <v>2001577.3025389211</v>
      </c>
      <c r="K16" s="18">
        <f>SUM(Camelia_Base_2HR_SPIN!K16,Camelia_Base_2HR_REG!K16)</f>
        <v>2044896.5105546061</v>
      </c>
      <c r="L16" s="18">
        <f>SUM(Camelia_Base_2HR_SPIN!L16,Camelia_Base_2HR_REG!L16)</f>
        <v>2137381.1498261648</v>
      </c>
      <c r="M16" s="18">
        <f>SUM(Camelia_Base_2HR_SPIN!M16,Camelia_Base_2HR_REG!M16)</f>
        <v>2266097.1304227132</v>
      </c>
      <c r="N16" s="18">
        <f>SUM(Camelia_Base_2HR_SPIN!N16,Camelia_Base_2HR_REG!N16)</f>
        <v>2315833.7300804518</v>
      </c>
      <c r="O16" s="18">
        <f>SUM(Camelia_Base_2HR_SPIN!O16,Camelia_Base_2HR_REG!O16)</f>
        <v>2360726.5304763252</v>
      </c>
      <c r="P16" s="18">
        <f>SUM(Camelia_Base_2HR_SPIN!P16,Camelia_Base_2HR_REG!P16)</f>
        <v>2391815.7385706762</v>
      </c>
      <c r="Q16" s="18">
        <f>SUM(Camelia_Base_2HR_SPIN!Q16,Camelia_Base_2HR_REG!Q16)</f>
        <v>2344184.827252192</v>
      </c>
      <c r="R16" s="18">
        <f>SUM(Camelia_Base_2HR_SPIN!R16,Camelia_Base_2HR_REG!R16)</f>
        <v>2321213.7204093649</v>
      </c>
      <c r="S16" s="18">
        <f>SUM(Camelia_Base_2HR_SPIN!S16,Camelia_Base_2HR_REG!S16)</f>
        <v>2324043.456075252</v>
      </c>
      <c r="T16" s="18">
        <f>SUM(Camelia_Base_2HR_SPIN!T16,Camelia_Base_2HR_REG!T16)</f>
        <v>2349152.8784983992</v>
      </c>
      <c r="U16" s="18">
        <f>SUM(Camelia_Base_2HR_SPIN!U16,Camelia_Base_2HR_REG!U16)</f>
        <v>2368908.7174483431</v>
      </c>
      <c r="V16" s="18">
        <f>SUM(Camelia_Base_2HR_SPIN!V16,Camelia_Base_2HR_REG!V16)</f>
        <v>2365872.507327233</v>
      </c>
      <c r="W16" s="18">
        <f>SUM(Camelia_Base_2HR_SPIN!W16,Camelia_Base_2HR_REG!W16)</f>
        <v>2367774.0285869557</v>
      </c>
      <c r="X16" s="18">
        <f>SUM(Camelia_Base_2HR_SPIN!X16,Camelia_Base_2HR_REG!X16)</f>
        <v>2412792.932044501</v>
      </c>
      <c r="Y16" s="18">
        <f>SUM(Camelia_Base_2HR_SPIN!Y16,Camelia_Base_2HR_REG!Y16)</f>
        <v>2439163.329291312</v>
      </c>
      <c r="Z16" s="18">
        <f>SUM(Camelia_Base_2HR_SPIN!Z16,Camelia_Base_2HR_REG!Z16)</f>
        <v>2369126.6837471239</v>
      </c>
    </row>
    <row r="17" spans="1:26" x14ac:dyDescent="0.25">
      <c r="A17" s="17" t="s">
        <v>5</v>
      </c>
      <c r="B17" s="18">
        <f t="shared" ref="B17:Z17" si="0">SUM(B5:B16)</f>
        <v>16020650.060422312</v>
      </c>
      <c r="C17" s="18">
        <f t="shared" si="0"/>
        <v>15797728.301319422</v>
      </c>
      <c r="D17" s="18">
        <f t="shared" si="0"/>
        <v>15681683.577725405</v>
      </c>
      <c r="E17" s="18">
        <f t="shared" si="0"/>
        <v>14808810.497848853</v>
      </c>
      <c r="F17" s="18">
        <f t="shared" si="0"/>
        <v>13822899.327574855</v>
      </c>
      <c r="G17" s="18">
        <f t="shared" si="0"/>
        <v>12771654.299862707</v>
      </c>
      <c r="H17" s="18">
        <f t="shared" si="0"/>
        <v>12048157.896095769</v>
      </c>
      <c r="I17" s="18">
        <f t="shared" si="0"/>
        <v>12038733.490955938</v>
      </c>
      <c r="J17" s="18">
        <f t="shared" si="0"/>
        <v>12069460.257657923</v>
      </c>
      <c r="K17" s="18">
        <f t="shared" si="0"/>
        <v>12122719.044377604</v>
      </c>
      <c r="L17" s="18">
        <f t="shared" si="0"/>
        <v>12521774.043566165</v>
      </c>
      <c r="M17" s="18">
        <f t="shared" si="0"/>
        <v>13021483.858399712</v>
      </c>
      <c r="N17" s="18">
        <f t="shared" si="0"/>
        <v>13164387.934333449</v>
      </c>
      <c r="O17" s="18">
        <f t="shared" si="0"/>
        <v>13326979.063300326</v>
      </c>
      <c r="P17" s="18">
        <f t="shared" si="0"/>
        <v>13422152.150149677</v>
      </c>
      <c r="Q17" s="18">
        <f t="shared" si="0"/>
        <v>13147215.837989192</v>
      </c>
      <c r="R17" s="18">
        <f t="shared" si="0"/>
        <v>13006407.020391367</v>
      </c>
      <c r="S17" s="18">
        <f t="shared" si="0"/>
        <v>13038012.37574625</v>
      </c>
      <c r="T17" s="18">
        <f t="shared" si="0"/>
        <v>13148096.130563399</v>
      </c>
      <c r="U17" s="18">
        <f t="shared" si="0"/>
        <v>13199832.453762345</v>
      </c>
      <c r="V17" s="18">
        <f t="shared" si="0"/>
        <v>13152679.129714234</v>
      </c>
      <c r="W17" s="18">
        <f t="shared" si="0"/>
        <v>13076442.388283959</v>
      </c>
      <c r="X17" s="18">
        <f t="shared" si="0"/>
        <v>13332302.4214625</v>
      </c>
      <c r="Y17" s="18">
        <f t="shared" si="0"/>
        <v>13424733.90734431</v>
      </c>
      <c r="Z17" s="18">
        <f t="shared" si="0"/>
        <v>15748353.649446124</v>
      </c>
    </row>
    <row r="18" spans="1:26" x14ac:dyDescent="0.25">
      <c r="A18" s="17" t="s">
        <v>8</v>
      </c>
      <c r="B18" s="18">
        <f t="shared" ref="B18:Z18" si="1">B17/B3/1000</f>
        <v>178.00722289358126</v>
      </c>
      <c r="C18" s="18">
        <f t="shared" si="1"/>
        <v>175.53031445910472</v>
      </c>
      <c r="D18" s="18">
        <f t="shared" si="1"/>
        <v>174.24092864139337</v>
      </c>
      <c r="E18" s="18">
        <f t="shared" si="1"/>
        <v>164.54233886498724</v>
      </c>
      <c r="F18" s="18">
        <f t="shared" si="1"/>
        <v>153.58777030638728</v>
      </c>
      <c r="G18" s="18">
        <f t="shared" si="1"/>
        <v>141.9072699984745</v>
      </c>
      <c r="H18" s="18">
        <f t="shared" si="1"/>
        <v>133.86842106773079</v>
      </c>
      <c r="I18" s="18">
        <f t="shared" si="1"/>
        <v>133.76370545506597</v>
      </c>
      <c r="J18" s="18">
        <f t="shared" si="1"/>
        <v>134.10511397397693</v>
      </c>
      <c r="K18" s="18">
        <f t="shared" si="1"/>
        <v>134.69687827086227</v>
      </c>
      <c r="L18" s="18">
        <f t="shared" si="1"/>
        <v>139.13082270629073</v>
      </c>
      <c r="M18" s="18">
        <f t="shared" si="1"/>
        <v>144.68315398221901</v>
      </c>
      <c r="N18" s="18">
        <f t="shared" si="1"/>
        <v>146.27097704814946</v>
      </c>
      <c r="O18" s="18">
        <f t="shared" si="1"/>
        <v>148.07754514778139</v>
      </c>
      <c r="P18" s="18">
        <f t="shared" si="1"/>
        <v>149.13502389055196</v>
      </c>
      <c r="Q18" s="18">
        <f t="shared" si="1"/>
        <v>146.08017597765769</v>
      </c>
      <c r="R18" s="18">
        <f t="shared" si="1"/>
        <v>144.5156335599041</v>
      </c>
      <c r="S18" s="18">
        <f t="shared" si="1"/>
        <v>144.86680417495833</v>
      </c>
      <c r="T18" s="18">
        <f t="shared" si="1"/>
        <v>146.08995700625999</v>
      </c>
      <c r="U18" s="18">
        <f t="shared" si="1"/>
        <v>146.66480504180385</v>
      </c>
      <c r="V18" s="18">
        <f t="shared" si="1"/>
        <v>146.14087921904706</v>
      </c>
      <c r="W18" s="18">
        <f t="shared" si="1"/>
        <v>145.29380431426623</v>
      </c>
      <c r="X18" s="18">
        <f t="shared" si="1"/>
        <v>148.13669357180555</v>
      </c>
      <c r="Y18" s="18">
        <f t="shared" si="1"/>
        <v>149.16371008160343</v>
      </c>
      <c r="Z18" s="18">
        <f t="shared" si="1"/>
        <v>174.98170721606806</v>
      </c>
    </row>
    <row r="19" spans="1:26" x14ac:dyDescent="0.25">
      <c r="A19" s="17" t="s">
        <v>9</v>
      </c>
      <c r="B19" s="18">
        <f>B18/B4</f>
        <v>93.442111755160767</v>
      </c>
      <c r="C19" s="18">
        <f>C18/B4</f>
        <v>92.141897353860742</v>
      </c>
      <c r="D19" s="18">
        <f>D18/B4</f>
        <v>91.465054404930896</v>
      </c>
      <c r="E19" s="18">
        <f>E18/B4</f>
        <v>86.373931162722968</v>
      </c>
      <c r="F19" s="18">
        <f>F18/B4</f>
        <v>80.623501473169171</v>
      </c>
      <c r="G19" s="18">
        <f>G18/B4</f>
        <v>74.492005248543052</v>
      </c>
      <c r="H19" s="18">
        <f>H18/B4</f>
        <v>70.272137043428231</v>
      </c>
      <c r="I19" s="18">
        <f>I18/B4</f>
        <v>70.217168217882403</v>
      </c>
      <c r="J19" s="18">
        <f>J18/B4</f>
        <v>70.396385288176859</v>
      </c>
      <c r="K19" s="18">
        <f>K18/B4</f>
        <v>70.70702271436339</v>
      </c>
      <c r="L19" s="18">
        <f>L18/B4</f>
        <v>73.034552601727412</v>
      </c>
      <c r="M19" s="18">
        <f>M18/B4</f>
        <v>75.949162195390556</v>
      </c>
      <c r="N19" s="18">
        <f>N18/B4</f>
        <v>76.782665117138819</v>
      </c>
      <c r="O19" s="18">
        <f>O18/B4</f>
        <v>77.730994828231701</v>
      </c>
      <c r="P19" s="18">
        <f>P18/B4</f>
        <v>78.286101779817301</v>
      </c>
      <c r="Q19" s="18">
        <f>Q18/B4</f>
        <v>76.682507074885919</v>
      </c>
      <c r="R19" s="18">
        <f>R18/B4</f>
        <v>75.861224965828924</v>
      </c>
      <c r="S19" s="18">
        <f>S18/B4</f>
        <v>76.045566496041118</v>
      </c>
      <c r="T19" s="18">
        <f>T18/B4</f>
        <v>76.68764147310236</v>
      </c>
      <c r="U19" s="18">
        <f>U18/B4</f>
        <v>76.989398972075506</v>
      </c>
      <c r="V19" s="18">
        <f>V18/B4</f>
        <v>76.714372293463029</v>
      </c>
      <c r="W19" s="18">
        <f>W18/B4</f>
        <v>76.269713550795913</v>
      </c>
      <c r="X19" s="18">
        <f>X18/B4</f>
        <v>77.762043869714205</v>
      </c>
      <c r="Y19" s="18">
        <f>Y18/B4</f>
        <v>78.301160147823325</v>
      </c>
      <c r="Z19" s="18">
        <f>Z18/B4</f>
        <v>91.853914549117093</v>
      </c>
    </row>
    <row r="20" spans="1:26" x14ac:dyDescent="0.25">
      <c r="A20" s="17" t="s">
        <v>10</v>
      </c>
      <c r="B20" s="19">
        <f>SUM(Camelia_Base_2HR_SPIN!B20,Camelia_Base_2HR_REG!B20)/2</f>
        <v>115.77009877515309</v>
      </c>
      <c r="C20" s="19">
        <f>SUM(Camelia_Base_2HR_SPIN!C20,Camelia_Base_2HR_REG!C20)/2</f>
        <v>240.26980944224874</v>
      </c>
      <c r="D20" s="19">
        <f>SUM(Camelia_Base_2HR_SPIN!D20,Camelia_Base_2HR_REG!D20)/2</f>
        <v>242.27015597194395</v>
      </c>
      <c r="E20" s="19">
        <f>SUM(Camelia_Base_2HR_SPIN!E20,Camelia_Base_2HR_REG!E20)/2</f>
        <v>240.55640580175603</v>
      </c>
      <c r="F20" s="19">
        <f>SUM(Camelia_Base_2HR_SPIN!F20,Camelia_Base_2HR_REG!F20)/2</f>
        <v>234.29430305731978</v>
      </c>
      <c r="G20" s="19">
        <f>SUM(Camelia_Base_2HR_SPIN!G20,Camelia_Base_2HR_REG!G20)/2</f>
        <v>231.89190405461795</v>
      </c>
      <c r="H20" s="19">
        <f>SUM(Camelia_Base_2HR_SPIN!H20,Camelia_Base_2HR_REG!H20)/2</f>
        <v>227.46547354757578</v>
      </c>
      <c r="I20" s="19">
        <f>SUM(Camelia_Base_2HR_SPIN!I20,Camelia_Base_2HR_REG!I20)/2</f>
        <v>229.23768186958876</v>
      </c>
      <c r="J20" s="19">
        <f>SUM(Camelia_Base_2HR_SPIN!J20,Camelia_Base_2HR_REG!J20)/2</f>
        <v>229.15817144988173</v>
      </c>
      <c r="K20" s="19">
        <f>SUM(Camelia_Base_2HR_SPIN!K20,Camelia_Base_2HR_REG!K20)/2</f>
        <v>230.36147428709634</v>
      </c>
      <c r="L20" s="19">
        <f>SUM(Camelia_Base_2HR_SPIN!L20,Camelia_Base_2HR_REG!L20)/2</f>
        <v>231.68704277059808</v>
      </c>
      <c r="M20" s="19">
        <f>SUM(Camelia_Base_2HR_SPIN!M20,Camelia_Base_2HR_REG!M20)/2</f>
        <v>236.25990519851254</v>
      </c>
      <c r="N20" s="19">
        <f>SUM(Camelia_Base_2HR_SPIN!N20,Camelia_Base_2HR_REG!N20)/2</f>
        <v>237.33107469529475</v>
      </c>
      <c r="O20" s="19">
        <f>SUM(Camelia_Base_2HR_SPIN!O20,Camelia_Base_2HR_REG!O20)/2</f>
        <v>238.99247473427425</v>
      </c>
      <c r="P20" s="19">
        <f>SUM(Camelia_Base_2HR_SPIN!P20,Camelia_Base_2HR_REG!P20)/2</f>
        <v>241.36454050887875</v>
      </c>
      <c r="Q20" s="19">
        <f>SUM(Camelia_Base_2HR_SPIN!Q20,Camelia_Base_2HR_REG!Q20)/2</f>
        <v>241.12998013206945</v>
      </c>
      <c r="R20" s="19">
        <f>SUM(Camelia_Base_2HR_SPIN!R20,Camelia_Base_2HR_REG!R20)/2</f>
        <v>240.9660214723684</v>
      </c>
      <c r="S20" s="19">
        <f>SUM(Camelia_Base_2HR_SPIN!S20,Camelia_Base_2HR_REG!S20)/2</f>
        <v>242.30894392923599</v>
      </c>
      <c r="T20" s="19">
        <f>SUM(Camelia_Base_2HR_SPIN!T20,Camelia_Base_2HR_REG!T20)/2</f>
        <v>242.37913067730605</v>
      </c>
      <c r="U20" s="19">
        <f>SUM(Camelia_Base_2HR_SPIN!U20,Camelia_Base_2HR_REG!U20)/2</f>
        <v>244.33264145951071</v>
      </c>
      <c r="V20" s="19">
        <f>SUM(Camelia_Base_2HR_SPIN!V20,Camelia_Base_2HR_REG!V20)/2</f>
        <v>245.58678136524065</v>
      </c>
      <c r="W20" s="19">
        <f>SUM(Camelia_Base_2HR_SPIN!W20,Camelia_Base_2HR_REG!W20)/2</f>
        <v>245.9595264230793</v>
      </c>
      <c r="X20" s="19">
        <f>SUM(Camelia_Base_2HR_SPIN!X20,Camelia_Base_2HR_REG!X20)/2</f>
        <v>248.95656299905912</v>
      </c>
      <c r="Y20" s="19">
        <f>SUM(Camelia_Base_2HR_SPIN!Y20,Camelia_Base_2HR_REG!Y20)/2</f>
        <v>250.67326159231072</v>
      </c>
      <c r="Z20" s="19">
        <f>SUM(Camelia_Base_2HR_SPIN!Z20,Camelia_Base_2HR_REG!Z20)/2</f>
        <v>250.97367350797498</v>
      </c>
    </row>
    <row r="21" spans="1:26" x14ac:dyDescent="0.25">
      <c r="A21" s="17" t="s">
        <v>71</v>
      </c>
      <c r="B21" s="19">
        <f>SUM(Camelia_Base_2HR_SPIN!B27,Camelia_Base_2HR_REG!B27)</f>
        <v>20173.445745000001</v>
      </c>
      <c r="C21" s="19">
        <f>SUM(Camelia_Base_2HR_SPIN!C27,Camelia_Base_2HR_REG!C27)</f>
        <v>40350.018960000001</v>
      </c>
      <c r="D21" s="19">
        <f>SUM(Camelia_Base_2HR_SPIN!D27,Camelia_Base_2HR_REG!D27)</f>
        <v>39726.626499866674</v>
      </c>
      <c r="E21" s="19">
        <f>SUM(Camelia_Base_2HR_SPIN!E27,Camelia_Base_2HR_REG!E27)</f>
        <v>38611.985900733336</v>
      </c>
      <c r="F21" s="19">
        <f>SUM(Camelia_Base_2HR_SPIN!F27,Camelia_Base_2HR_REG!F27)</f>
        <v>36868.200318499992</v>
      </c>
      <c r="G21" s="19">
        <f>SUM(Camelia_Base_2HR_SPIN!G27,Camelia_Base_2HR_REG!G27)</f>
        <v>35826.123011933334</v>
      </c>
      <c r="H21" s="19">
        <f>SUM(Camelia_Base_2HR_SPIN!H27,Camelia_Base_2HR_REG!H27)</f>
        <v>34524.041378966678</v>
      </c>
      <c r="I21" s="19">
        <f>SUM(Camelia_Base_2HR_SPIN!I27,Camelia_Base_2HR_REG!I27)</f>
        <v>34218.544333499995</v>
      </c>
      <c r="J21" s="19">
        <f>SUM(Camelia_Base_2HR_SPIN!J27,Camelia_Base_2HR_REG!J27)</f>
        <v>33658.241166599997</v>
      </c>
      <c r="K21" s="19">
        <f>SUM(Camelia_Base_2HR_SPIN!K27,Camelia_Base_2HR_REG!K27)</f>
        <v>33306.342666783334</v>
      </c>
      <c r="L21" s="19">
        <f>SUM(Camelia_Base_2HR_SPIN!L27,Camelia_Base_2HR_REG!L27)</f>
        <v>32987.260284033327</v>
      </c>
      <c r="M21" s="19">
        <f>SUM(Camelia_Base_2HR_SPIN!M27,Camelia_Base_2HR_REG!M27)</f>
        <v>33139.423666533337</v>
      </c>
      <c r="N21" s="19">
        <f>SUM(Camelia_Base_2HR_SPIN!N27,Camelia_Base_2HR_REG!N27)</f>
        <v>32801.591500033333</v>
      </c>
      <c r="O21" s="19">
        <f>SUM(Camelia_Base_2HR_SPIN!O27,Camelia_Base_2HR_REG!O27)</f>
        <v>32553.232500000002</v>
      </c>
      <c r="P21" s="19">
        <f>SUM(Camelia_Base_2HR_SPIN!P27,Camelia_Base_2HR_REG!P27)</f>
        <v>32407.559999599998</v>
      </c>
      <c r="Q21" s="19">
        <f>SUM(Camelia_Base_2HR_SPIN!Q27,Camelia_Base_2HR_REG!Q27)</f>
        <v>31915.904032866663</v>
      </c>
      <c r="R21" s="19">
        <f>SUM(Camelia_Base_2HR_SPIN!R27,Camelia_Base_2HR_REG!R27)</f>
        <v>31446.028271566662</v>
      </c>
      <c r="S21" s="19">
        <f>SUM(Camelia_Base_2HR_SPIN!S27,Camelia_Base_2HR_REG!S27)</f>
        <v>31180.518285799997</v>
      </c>
      <c r="T21" s="19">
        <f>SUM(Camelia_Base_2HR_SPIN!T27,Camelia_Base_2HR_REG!T27)</f>
        <v>30758.835726450008</v>
      </c>
      <c r="U21" s="19">
        <f>SUM(Camelia_Base_2HR_SPIN!U27,Camelia_Base_2HR_REG!U27)</f>
        <v>30580.742500100001</v>
      </c>
      <c r="V21" s="19">
        <f>SUM(Camelia_Base_2HR_SPIN!V27,Camelia_Base_2HR_REG!V27)</f>
        <v>30137.324545433334</v>
      </c>
      <c r="W21" s="19">
        <f>SUM(Camelia_Base_2HR_SPIN!W27,Camelia_Base_2HR_REG!W27)</f>
        <v>29519.723333200003</v>
      </c>
      <c r="X21" s="19">
        <f>SUM(Camelia_Base_2HR_SPIN!X27,Camelia_Base_2HR_REG!X27)</f>
        <v>29213.253914333327</v>
      </c>
      <c r="Y21" s="19">
        <f>SUM(Camelia_Base_2HR_SPIN!Y27,Camelia_Base_2HR_REG!Y27)</f>
        <v>28740.020334500001</v>
      </c>
      <c r="Z21" s="19">
        <f>SUM(Camelia_Base_2HR_SPIN!Z27,Camelia_Base_2HR_REG!Z27)</f>
        <v>40683.696833399998</v>
      </c>
    </row>
    <row r="22" spans="1:26" x14ac:dyDescent="0.25">
      <c r="A22" s="17" t="s">
        <v>72</v>
      </c>
      <c r="B22" s="19">
        <f>SUM(Camelia_Base_2HR_SPIN!B28,Camelia_Base_2HR_REG!B28)</f>
        <v>3774.1407450000002</v>
      </c>
      <c r="C22" s="19">
        <f>SUM(Camelia_Base_2HR_SPIN!C28,Camelia_Base_2HR_REG!C28)</f>
        <v>23001.28296</v>
      </c>
      <c r="D22" s="19">
        <f>SUM(Camelia_Base_2HR_SPIN!D28,Camelia_Base_2HR_REG!D28)</f>
        <v>22539.598589699999</v>
      </c>
      <c r="E22" s="19">
        <f>SUM(Camelia_Base_2HR_SPIN!E28,Camelia_Base_2HR_REG!E28)</f>
        <v>23104.452167399999</v>
      </c>
      <c r="F22" s="19">
        <f>SUM(Camelia_Base_2HR_SPIN!F28,Camelia_Base_2HR_REG!F28)</f>
        <v>22950.074830500002</v>
      </c>
      <c r="G22" s="19">
        <f>SUM(Camelia_Base_2HR_SPIN!G28,Camelia_Base_2HR_REG!G28)</f>
        <v>23240.5179666</v>
      </c>
      <c r="H22" s="19">
        <f>SUM(Camelia_Base_2HR_SPIN!H28,Camelia_Base_2HR_REG!H28)</f>
        <v>22643.2740003</v>
      </c>
      <c r="I22" s="19">
        <f>SUM(Camelia_Base_2HR_SPIN!I28,Camelia_Base_2HR_REG!I28)</f>
        <v>22195.0729335</v>
      </c>
      <c r="J22" s="19">
        <f>SUM(Camelia_Base_2HR_SPIN!J28,Camelia_Base_2HR_REG!J28)</f>
        <v>21779.370426599991</v>
      </c>
      <c r="K22" s="19">
        <f>SUM(Camelia_Base_2HR_SPIN!K28,Camelia_Base_2HR_REG!K28)</f>
        <v>21241.651417199999</v>
      </c>
      <c r="L22" s="19">
        <f>SUM(Camelia_Base_2HR_SPIN!L28,Camelia_Base_2HR_REG!L28)</f>
        <v>20328.697550699999</v>
      </c>
      <c r="M22" s="19">
        <f>SUM(Camelia_Base_2HR_SPIN!M28,Camelia_Base_2HR_REG!M28)</f>
        <v>19931.6065332</v>
      </c>
      <c r="N22" s="19">
        <f>SUM(Camelia_Base_2HR_SPIN!N28,Camelia_Base_2HR_REG!N28)</f>
        <v>19268.138114699999</v>
      </c>
      <c r="O22" s="19">
        <f>SUM(Camelia_Base_2HR_SPIN!O28,Camelia_Base_2HR_REG!O28)</f>
        <v>18877.185000000001</v>
      </c>
      <c r="P22" s="19">
        <f>SUM(Camelia_Base_2HR_SPIN!P28,Camelia_Base_2HR_REG!P28)</f>
        <v>18615.9488031</v>
      </c>
      <c r="Q22" s="19">
        <f>SUM(Camelia_Base_2HR_SPIN!Q28,Camelia_Base_2HR_REG!Q28)</f>
        <v>18441.164116199991</v>
      </c>
      <c r="R22" s="19">
        <f>SUM(Camelia_Base_2HR_SPIN!R28,Camelia_Base_2HR_REG!R28)</f>
        <v>17742.887892899998</v>
      </c>
      <c r="S22" s="19">
        <f>SUM(Camelia_Base_2HR_SPIN!S28,Camelia_Base_2HR_REG!S28)</f>
        <v>17586.644785799999</v>
      </c>
      <c r="T22" s="19">
        <f>SUM(Camelia_Base_2HR_SPIN!T28,Camelia_Base_2HR_REG!T28)</f>
        <v>17037.574547699998</v>
      </c>
      <c r="U22" s="19">
        <f>SUM(Camelia_Base_2HR_SPIN!U28,Camelia_Base_2HR_REG!U28)</f>
        <v>16666.401500100001</v>
      </c>
      <c r="V22" s="19">
        <f>SUM(Camelia_Base_2HR_SPIN!V28,Camelia_Base_2HR_REG!V28)</f>
        <v>16147.054424100001</v>
      </c>
      <c r="W22" s="19">
        <f>SUM(Camelia_Base_2HR_SPIN!W28,Camelia_Base_2HR_REG!W28)</f>
        <v>15591.9877332</v>
      </c>
      <c r="X22" s="19">
        <f>SUM(Camelia_Base_2HR_SPIN!X28,Camelia_Base_2HR_REG!X28)</f>
        <v>14984.767233</v>
      </c>
      <c r="Y22" s="19">
        <f>SUM(Camelia_Base_2HR_SPIN!Y28,Camelia_Base_2HR_REG!Y28)</f>
        <v>14554.978258499999</v>
      </c>
      <c r="Z22" s="19">
        <f>SUM(Camelia_Base_2HR_SPIN!Z28,Camelia_Base_2HR_REG!Z28)</f>
        <v>27884.0576454</v>
      </c>
    </row>
    <row r="23" spans="1:26" x14ac:dyDescent="0.25">
      <c r="A23" s="17" t="s">
        <v>73</v>
      </c>
      <c r="B23" s="19">
        <f>SUM(Camelia_Base_2HR_SPIN!B29,Camelia_Base_2HR_REG!B29)</f>
        <v>16399.305</v>
      </c>
      <c r="C23" s="19">
        <f>SUM(Camelia_Base_2HR_SPIN!C29,Camelia_Base_2HR_REG!C29)</f>
        <v>17348.736000000001</v>
      </c>
      <c r="D23" s="19">
        <f>SUM(Camelia_Base_2HR_SPIN!D29,Camelia_Base_2HR_REG!D29)</f>
        <v>17187.027910166667</v>
      </c>
      <c r="E23" s="19">
        <f>SUM(Camelia_Base_2HR_SPIN!E29,Camelia_Base_2HR_REG!E29)</f>
        <v>15507.533733333334</v>
      </c>
      <c r="F23" s="19">
        <f>SUM(Camelia_Base_2HR_SPIN!F29,Camelia_Base_2HR_REG!F29)</f>
        <v>13918.125488000001</v>
      </c>
      <c r="G23" s="19">
        <f>SUM(Camelia_Base_2HR_SPIN!G29,Camelia_Base_2HR_REG!G29)</f>
        <v>12585.605045333334</v>
      </c>
      <c r="H23" s="19">
        <f>SUM(Camelia_Base_2HR_SPIN!H29,Camelia_Base_2HR_REG!H29)</f>
        <v>11880.767378666667</v>
      </c>
      <c r="I23" s="19">
        <f>SUM(Camelia_Base_2HR_SPIN!I29,Camelia_Base_2HR_REG!I29)</f>
        <v>12023.4714</v>
      </c>
      <c r="J23" s="19">
        <f>SUM(Camelia_Base_2HR_SPIN!J29,Camelia_Base_2HR_REG!J29)</f>
        <v>11878.870740000002</v>
      </c>
      <c r="K23" s="19">
        <f>SUM(Camelia_Base_2HR_SPIN!K29,Camelia_Base_2HR_REG!K29)</f>
        <v>12064.691249583335</v>
      </c>
      <c r="L23" s="19">
        <f>SUM(Camelia_Base_2HR_SPIN!L29,Camelia_Base_2HR_REG!L29)</f>
        <v>12658.562733333332</v>
      </c>
      <c r="M23" s="19">
        <f>SUM(Camelia_Base_2HR_SPIN!M29,Camelia_Base_2HR_REG!M29)</f>
        <v>13207.817133333334</v>
      </c>
      <c r="N23" s="19">
        <f>SUM(Camelia_Base_2HR_SPIN!N29,Camelia_Base_2HR_REG!N29)</f>
        <v>13533.453385333334</v>
      </c>
      <c r="O23" s="19">
        <f>SUM(Camelia_Base_2HR_SPIN!O29,Camelia_Base_2HR_REG!O29)</f>
        <v>13676.047500000001</v>
      </c>
      <c r="P23" s="19">
        <f>SUM(Camelia_Base_2HR_SPIN!P29,Camelia_Base_2HR_REG!P29)</f>
        <v>13791.6111965</v>
      </c>
      <c r="Q23" s="19">
        <f>SUM(Camelia_Base_2HR_SPIN!Q29,Camelia_Base_2HR_REG!Q29)</f>
        <v>13474.739916666666</v>
      </c>
      <c r="R23" s="19">
        <f>SUM(Camelia_Base_2HR_SPIN!R29,Camelia_Base_2HR_REG!R29)</f>
        <v>13703.140378666667</v>
      </c>
      <c r="S23" s="19">
        <f>SUM(Camelia_Base_2HR_SPIN!S29,Camelia_Base_2HR_REG!S29)</f>
        <v>13593.8735</v>
      </c>
      <c r="T23" s="19">
        <f>SUM(Camelia_Base_2HR_SPIN!T29,Camelia_Base_2HR_REG!T29)</f>
        <v>13721.261178750001</v>
      </c>
      <c r="U23" s="19">
        <f>SUM(Camelia_Base_2HR_SPIN!U29,Camelia_Base_2HR_REG!U29)</f>
        <v>13914.341</v>
      </c>
      <c r="V23" s="19">
        <f>SUM(Camelia_Base_2HR_SPIN!V29,Camelia_Base_2HR_REG!V29)</f>
        <v>13990.270121333335</v>
      </c>
      <c r="W23" s="19">
        <f>SUM(Camelia_Base_2HR_SPIN!W29,Camelia_Base_2HR_REG!W29)</f>
        <v>13927.7356</v>
      </c>
      <c r="X23" s="19">
        <f>SUM(Camelia_Base_2HR_SPIN!X29,Camelia_Base_2HR_REG!X29)</f>
        <v>14228.486681333334</v>
      </c>
      <c r="Y23" s="19">
        <f>SUM(Camelia_Base_2HR_SPIN!Y29,Camelia_Base_2HR_REG!Y29)</f>
        <v>14185.042076</v>
      </c>
      <c r="Z23" s="19">
        <f>SUM(Camelia_Base_2HR_SPIN!Z29,Camelia_Base_2HR_REG!Z29)</f>
        <v>12799.639188000001</v>
      </c>
    </row>
    <row r="24" spans="1:26" x14ac:dyDescent="0.25">
      <c r="A24" s="17" t="s">
        <v>74</v>
      </c>
      <c r="B24" s="19">
        <f>SUM(Camelia_Base_2HR_SPIN!B30,Camelia_Base_2HR_REG!B30)</f>
        <v>23356.36592375</v>
      </c>
      <c r="C24" s="19">
        <f>SUM(Camelia_Base_2HR_SPIN!C30,Camelia_Base_2HR_REG!C30)</f>
        <v>46921.148507750004</v>
      </c>
      <c r="D24" s="19">
        <f>SUM(Camelia_Base_2HR_SPIN!D30,Camelia_Base_2HR_REG!D30)</f>
        <v>46258.059740083336</v>
      </c>
      <c r="E24" s="19">
        <f>SUM(Camelia_Base_2HR_SPIN!E30,Camelia_Base_2HR_REG!E30)</f>
        <v>45094.452292416667</v>
      </c>
      <c r="F24" s="19">
        <f>SUM(Camelia_Base_2HR_SPIN!F30,Camelia_Base_2HR_REG!F30)</f>
        <v>43031.314278166668</v>
      </c>
      <c r="G24" s="19">
        <f>SUM(Camelia_Base_2HR_SPIN!G30,Camelia_Base_2HR_REG!G30)</f>
        <v>41915.829719333335</v>
      </c>
      <c r="H24" s="19">
        <f>SUM(Camelia_Base_2HR_SPIN!H30,Camelia_Base_2HR_REG!H30)</f>
        <v>40356.451169916669</v>
      </c>
      <c r="I24" s="19">
        <f>SUM(Camelia_Base_2HR_SPIN!I30,Camelia_Base_2HR_REG!I30)</f>
        <v>39961.450585749997</v>
      </c>
      <c r="J24" s="19">
        <f>SUM(Camelia_Base_2HR_SPIN!J30,Camelia_Base_2HR_REG!J30)</f>
        <v>39325.99621574999</v>
      </c>
      <c r="K24" s="19">
        <f>SUM(Camelia_Base_2HR_SPIN!K30,Camelia_Base_2HR_REG!K30)</f>
        <v>38882.862087499998</v>
      </c>
      <c r="L24" s="19">
        <f>SUM(Camelia_Base_2HR_SPIN!L30,Camelia_Base_2HR_REG!L30)</f>
        <v>38512.215540833335</v>
      </c>
      <c r="M24" s="19">
        <f>SUM(Camelia_Base_2HR_SPIN!M30,Camelia_Base_2HR_REG!M30)</f>
        <v>38491.645551499998</v>
      </c>
      <c r="N24" s="19">
        <f>SUM(Camelia_Base_2HR_SPIN!N30,Camelia_Base_2HR_REG!N30)</f>
        <v>38239.388319583333</v>
      </c>
      <c r="O24" s="19">
        <f>SUM(Camelia_Base_2HR_SPIN!O30,Camelia_Base_2HR_REG!O30)</f>
        <v>37939.460673833331</v>
      </c>
      <c r="P24" s="19">
        <f>SUM(Camelia_Base_2HR_SPIN!P30,Camelia_Base_2HR_REG!P30)</f>
        <v>37675.526620749995</v>
      </c>
      <c r="Q24" s="19">
        <f>SUM(Camelia_Base_2HR_SPIN!Q30,Camelia_Base_2HR_REG!Q30)</f>
        <v>37129.826607333336</v>
      </c>
      <c r="R24" s="19">
        <f>SUM(Camelia_Base_2HR_SPIN!R30,Camelia_Base_2HR_REG!R30)</f>
        <v>36684.015604333334</v>
      </c>
      <c r="S24" s="19">
        <f>SUM(Camelia_Base_2HR_SPIN!S30,Camelia_Base_2HR_REG!S30)</f>
        <v>36320.128865333339</v>
      </c>
      <c r="T24" s="19">
        <f>SUM(Camelia_Base_2HR_SPIN!T30,Camelia_Base_2HR_REG!T30)</f>
        <v>35763.983011333337</v>
      </c>
      <c r="U24" s="19">
        <f>SUM(Camelia_Base_2HR_SPIN!U30,Camelia_Base_2HR_REG!U30)</f>
        <v>35291.767600833336</v>
      </c>
      <c r="V24" s="19">
        <f>SUM(Camelia_Base_2HR_SPIN!V30,Camelia_Base_2HR_REG!V30)</f>
        <v>35108.644411416659</v>
      </c>
      <c r="W24" s="19">
        <f>SUM(Camelia_Base_2HR_SPIN!W30,Camelia_Base_2HR_REG!W30)</f>
        <v>34240.157857416671</v>
      </c>
      <c r="X24" s="19">
        <f>SUM(Camelia_Base_2HR_SPIN!X30,Camelia_Base_2HR_REG!X30)</f>
        <v>34031.634076499999</v>
      </c>
      <c r="Y24" s="19">
        <f>SUM(Camelia_Base_2HR_SPIN!Y30,Camelia_Base_2HR_REG!Y30)</f>
        <v>33303.011290583338</v>
      </c>
      <c r="Z24" s="19">
        <f>SUM(Camelia_Base_2HR_SPIN!Z30,Camelia_Base_2HR_REG!Z30)</f>
        <v>23313.12294358333</v>
      </c>
    </row>
  </sheetData>
  <conditionalFormatting sqref="A14:Z14">
    <cfRule type="expression" dxfId="130" priority="6">
      <formula>TRUE</formula>
    </cfRule>
  </conditionalFormatting>
  <conditionalFormatting sqref="A16:Z16">
    <cfRule type="expression" dxfId="129" priority="9">
      <formula>TRUE</formula>
    </cfRule>
  </conditionalFormatting>
  <conditionalFormatting sqref="A17:Z20">
    <cfRule type="notContainsBlanks" dxfId="128" priority="1">
      <formula>LEN(TRIM(A17))&gt;0</formula>
    </cfRule>
  </conditionalFormatting>
  <conditionalFormatting sqref="A20:Z20">
    <cfRule type="expression" dxfId="127" priority="12">
      <formula>TRUE</formula>
    </cfRule>
  </conditionalFormatting>
  <conditionalFormatting sqref="A24:Z24">
    <cfRule type="expression" dxfId="126" priority="18">
      <formula>TRUE</formula>
    </cfRule>
  </conditionalFormatting>
  <conditionalFormatting sqref="B14">
    <cfRule type="expression" dxfId="125" priority="4">
      <formula>TRUE</formula>
    </cfRule>
  </conditionalFormatting>
  <conditionalFormatting sqref="B16">
    <cfRule type="expression" dxfId="124" priority="7">
      <formula>TRUE</formula>
    </cfRule>
  </conditionalFormatting>
  <conditionalFormatting sqref="B1">
    <cfRule type="expression" dxfId="123" priority="2">
      <formula>TRUE</formula>
    </cfRule>
  </conditionalFormatting>
  <conditionalFormatting sqref="B20">
    <cfRule type="expression" dxfId="122" priority="10">
      <formula>TRUE</formula>
    </cfRule>
  </conditionalFormatting>
  <conditionalFormatting sqref="B1:B24">
    <cfRule type="expression" dxfId="121" priority="20">
      <formula>TRUE</formula>
    </cfRule>
  </conditionalFormatting>
  <conditionalFormatting sqref="B24">
    <cfRule type="expression" dxfId="120" priority="16">
      <formula>TRUE</formula>
    </cfRule>
  </conditionalFormatting>
  <conditionalFormatting sqref="Z14">
    <cfRule type="expression" dxfId="119" priority="5">
      <formula>TRUE</formula>
    </cfRule>
  </conditionalFormatting>
  <conditionalFormatting sqref="Z16">
    <cfRule type="expression" dxfId="118" priority="8">
      <formula>TRUE</formula>
    </cfRule>
  </conditionalFormatting>
  <conditionalFormatting sqref="Z1">
    <cfRule type="expression" dxfId="117" priority="3">
      <formula>TRUE</formula>
    </cfRule>
  </conditionalFormatting>
  <conditionalFormatting sqref="Z20">
    <cfRule type="expression" dxfId="116" priority="11">
      <formula>TRUE</formula>
    </cfRule>
  </conditionalFormatting>
  <conditionalFormatting sqref="Z1:Z24">
    <cfRule type="expression" dxfId="115" priority="19">
      <formula>TRUE</formula>
    </cfRule>
  </conditionalFormatting>
  <conditionalFormatting sqref="Z24">
    <cfRule type="expression" dxfId="114" priority="17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0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51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</row>
    <row r="2" spans="1:26" x14ac:dyDescent="0.25">
      <c r="A2" s="3" t="s">
        <v>43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52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</row>
    <row r="4" spans="1:26" x14ac:dyDescent="0.25">
      <c r="A4" s="3" t="s">
        <v>53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54</v>
      </c>
      <c r="B5" s="18">
        <v>449554.48699900002</v>
      </c>
      <c r="C5" s="18">
        <v>909650.61105900002</v>
      </c>
      <c r="D5" s="18">
        <v>932763.32760299998</v>
      </c>
      <c r="E5" s="18">
        <v>875183.56703400007</v>
      </c>
      <c r="F5" s="18">
        <v>737092.19483500009</v>
      </c>
      <c r="G5" s="18">
        <v>664146.95048600005</v>
      </c>
      <c r="H5" s="18">
        <v>562806.96738800011</v>
      </c>
      <c r="I5" s="18">
        <v>576489.32498200005</v>
      </c>
      <c r="J5" s="18">
        <v>536784.24708900007</v>
      </c>
      <c r="K5" s="18">
        <v>608131.16069699998</v>
      </c>
      <c r="L5" s="18">
        <v>602773.95176299999</v>
      </c>
      <c r="M5" s="18">
        <v>659820.95720499998</v>
      </c>
      <c r="N5" s="18">
        <v>692093.82889300003</v>
      </c>
      <c r="O5" s="18">
        <v>715645.30594200001</v>
      </c>
      <c r="P5" s="18">
        <v>728684.63582199998</v>
      </c>
      <c r="Q5" s="18">
        <v>714475.92520800012</v>
      </c>
      <c r="R5" s="18">
        <v>713478.26253299997</v>
      </c>
      <c r="S5" s="18">
        <v>697956.90393999999</v>
      </c>
      <c r="T5" s="18">
        <v>788376.266298</v>
      </c>
      <c r="U5" s="18">
        <v>812650.70486199996</v>
      </c>
      <c r="V5" s="18">
        <v>791369.17498799996</v>
      </c>
      <c r="W5" s="18">
        <v>885649.44196700002</v>
      </c>
      <c r="X5" s="18">
        <v>789605.48030000005</v>
      </c>
      <c r="Y5" s="18">
        <v>888440.25763400004</v>
      </c>
      <c r="Z5" s="18">
        <v>796560.52748399996</v>
      </c>
    </row>
    <row r="6" spans="1:26" x14ac:dyDescent="0.25">
      <c r="A6" s="17" t="s">
        <v>55</v>
      </c>
      <c r="B6" s="18">
        <v>9436151.6130550001</v>
      </c>
      <c r="C6" s="18">
        <v>11971555.236057</v>
      </c>
      <c r="D6" s="18">
        <v>12877160.549999001</v>
      </c>
      <c r="E6" s="18">
        <v>12485542.748675</v>
      </c>
      <c r="F6" s="18">
        <v>11629710.026834</v>
      </c>
      <c r="G6" s="18">
        <v>11090219.414024999</v>
      </c>
      <c r="H6" s="18">
        <v>10009185.375639999</v>
      </c>
      <c r="I6" s="18">
        <v>10220196.246547</v>
      </c>
      <c r="J6" s="18">
        <v>10291577.655606</v>
      </c>
      <c r="K6" s="18">
        <v>10415327.511698</v>
      </c>
      <c r="L6" s="18">
        <v>10609280.993619001</v>
      </c>
      <c r="M6" s="18">
        <v>11176524.981465001</v>
      </c>
      <c r="N6" s="18">
        <v>11546753.586141</v>
      </c>
      <c r="O6" s="18">
        <v>11470507.798556</v>
      </c>
      <c r="P6" s="18">
        <v>11782946.108650999</v>
      </c>
      <c r="Q6" s="18">
        <v>11623623.964636</v>
      </c>
      <c r="R6" s="18">
        <v>11291330.739953</v>
      </c>
      <c r="S6" s="18">
        <v>11294444.925147001</v>
      </c>
      <c r="T6" s="18">
        <v>11111166.960645</v>
      </c>
      <c r="U6" s="18">
        <v>11306546.695805</v>
      </c>
      <c r="V6" s="18">
        <v>11136147.323367</v>
      </c>
      <c r="W6" s="18">
        <v>11027693.176735001</v>
      </c>
      <c r="X6" s="18">
        <v>11038980.072017999</v>
      </c>
      <c r="Y6" s="18">
        <v>11349548.455613</v>
      </c>
      <c r="Z6" s="18">
        <v>11183545.115571</v>
      </c>
    </row>
    <row r="7" spans="1:26" x14ac:dyDescent="0.25">
      <c r="A7" s="17" t="s">
        <v>56</v>
      </c>
      <c r="B7" s="18">
        <v>2083214.225412</v>
      </c>
      <c r="C7" s="18">
        <v>1240500.3746760001</v>
      </c>
      <c r="D7" s="18">
        <v>128688.864456</v>
      </c>
      <c r="E7" s="18">
        <v>133891.40281199999</v>
      </c>
      <c r="F7" s="18">
        <v>138318.51482400001</v>
      </c>
      <c r="G7" s="18">
        <v>134408.27189999999</v>
      </c>
      <c r="H7" s="18">
        <v>150712.61124</v>
      </c>
      <c r="I7" s="18">
        <v>126939.208992</v>
      </c>
      <c r="J7" s="18">
        <v>116050.03845599999</v>
      </c>
      <c r="K7" s="18">
        <v>112253.724804</v>
      </c>
      <c r="L7" s="18">
        <v>114448.411152</v>
      </c>
      <c r="M7" s="18">
        <v>111249.051492</v>
      </c>
      <c r="N7" s="18">
        <v>124649.29743599999</v>
      </c>
      <c r="O7" s="18">
        <v>117182.34612</v>
      </c>
      <c r="P7" s="18">
        <v>113861.05620000001</v>
      </c>
      <c r="Q7" s="18">
        <v>109891.39584</v>
      </c>
      <c r="R7" s="18">
        <v>103347.435384</v>
      </c>
      <c r="S7" s="18">
        <v>99936.283152000004</v>
      </c>
      <c r="T7" s="18">
        <v>104913.009468</v>
      </c>
      <c r="U7" s="18">
        <v>90219.162911999985</v>
      </c>
      <c r="V7" s="18">
        <v>85764.539579999982</v>
      </c>
      <c r="W7" s="18">
        <v>90557.786015999998</v>
      </c>
      <c r="X7" s="18">
        <v>75829.864403999993</v>
      </c>
      <c r="Y7" s="18">
        <v>71341.260972000004</v>
      </c>
      <c r="Z7" s="18">
        <v>75586.257864000014</v>
      </c>
    </row>
    <row r="8" spans="1:26" x14ac:dyDescent="0.25">
      <c r="A8" s="17" t="s">
        <v>57</v>
      </c>
      <c r="B8" s="18">
        <v>1842418.8119999999</v>
      </c>
      <c r="C8" s="18">
        <v>279033.91769999987</v>
      </c>
      <c r="D8" s="18">
        <v>7264.599612</v>
      </c>
      <c r="E8" s="18">
        <v>4651.1610839999994</v>
      </c>
      <c r="F8" s="18">
        <v>3141.2662799999998</v>
      </c>
      <c r="G8" s="18">
        <v>4706.6619839999994</v>
      </c>
      <c r="H8" s="18">
        <v>1568.9140440000001</v>
      </c>
      <c r="I8" s="18">
        <v>2176.429212</v>
      </c>
      <c r="J8" s="18">
        <v>4302.7443359999997</v>
      </c>
      <c r="K8" s="18">
        <v>1863.9966959999999</v>
      </c>
      <c r="L8" s="18">
        <v>3888.8035439999999</v>
      </c>
      <c r="M8" s="18">
        <v>1746.9</v>
      </c>
      <c r="N8" s="18">
        <v>5846.1818880000001</v>
      </c>
      <c r="O8" s="18">
        <v>4173.9297720000004</v>
      </c>
      <c r="P8" s="18">
        <v>5496.4582439999986</v>
      </c>
      <c r="Q8" s="18">
        <v>7223.2405560000007</v>
      </c>
      <c r="R8" s="18">
        <v>8325.7011359999997</v>
      </c>
      <c r="S8" s="18">
        <v>5341.3748879999994</v>
      </c>
      <c r="T8" s="18">
        <v>2505.4300440000002</v>
      </c>
      <c r="U8" s="18">
        <v>8656.0858440000011</v>
      </c>
      <c r="V8" s="18">
        <v>11831.407476</v>
      </c>
      <c r="W8" s="18">
        <v>8486.8158360000016</v>
      </c>
      <c r="X8" s="18">
        <v>9010.8407399999996</v>
      </c>
      <c r="Y8" s="18">
        <v>8845.5762479999994</v>
      </c>
      <c r="Z8" s="18">
        <v>8260.9080360000007</v>
      </c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v>5845911.4136159997</v>
      </c>
      <c r="C10" s="18">
        <v>523244.54883599991</v>
      </c>
      <c r="D10" s="18">
        <v>604531.7312690001</v>
      </c>
      <c r="E10" s="18">
        <v>520342.77367199998</v>
      </c>
      <c r="F10" s="18">
        <v>504781.21400799998</v>
      </c>
      <c r="G10" s="18">
        <v>485322.23407499993</v>
      </c>
      <c r="H10" s="18">
        <v>399470.15941799991</v>
      </c>
      <c r="I10" s="18">
        <v>428231.91638299997</v>
      </c>
      <c r="J10" s="18">
        <v>451678.47490500001</v>
      </c>
      <c r="K10" s="18">
        <v>475634.75028799998</v>
      </c>
      <c r="L10" s="18">
        <v>481231.31691699999</v>
      </c>
      <c r="M10" s="18">
        <v>492908.89573900012</v>
      </c>
      <c r="N10" s="18">
        <v>515926.73022700008</v>
      </c>
      <c r="O10" s="18">
        <v>495956.80078599998</v>
      </c>
      <c r="P10" s="18">
        <v>517716.23956700013</v>
      </c>
      <c r="Q10" s="18">
        <v>515028.22421500011</v>
      </c>
      <c r="R10" s="18">
        <v>503451.78705500002</v>
      </c>
      <c r="S10" s="18">
        <v>543639.94716500002</v>
      </c>
      <c r="T10" s="18">
        <v>514252.19364899991</v>
      </c>
      <c r="U10" s="18">
        <v>532087.36525300005</v>
      </c>
      <c r="V10" s="18">
        <v>516588.74205100001</v>
      </c>
      <c r="W10" s="18">
        <v>527852.25889799988</v>
      </c>
      <c r="X10" s="18">
        <v>525912.7418689999</v>
      </c>
      <c r="Y10" s="18">
        <v>539568.24376599991</v>
      </c>
      <c r="Z10" s="18">
        <v>523824.77018199989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>
        <v>459850.85597600002</v>
      </c>
      <c r="C12" s="18">
        <v>783168.15569699998</v>
      </c>
      <c r="D12" s="18">
        <v>720024.64892399998</v>
      </c>
      <c r="E12" s="18">
        <v>746119.58625599986</v>
      </c>
      <c r="F12" s="18">
        <v>831130.50348900002</v>
      </c>
      <c r="G12" s="18">
        <v>855116.27250200009</v>
      </c>
      <c r="H12" s="18">
        <v>976965.82269800012</v>
      </c>
      <c r="I12" s="18">
        <v>935649.69319600007</v>
      </c>
      <c r="J12" s="18">
        <v>860013.56063800002</v>
      </c>
      <c r="K12" s="18">
        <v>890754.92452799994</v>
      </c>
      <c r="L12" s="18">
        <v>776524.10299200006</v>
      </c>
      <c r="M12" s="18">
        <v>731056.54618299997</v>
      </c>
      <c r="N12" s="18">
        <v>740904.72782400006</v>
      </c>
      <c r="O12" s="18">
        <v>685137.970157</v>
      </c>
      <c r="P12" s="18">
        <v>666847.27673500008</v>
      </c>
      <c r="Q12" s="18">
        <v>603587.29300499998</v>
      </c>
      <c r="R12" s="18">
        <v>618461.166493</v>
      </c>
      <c r="S12" s="18">
        <v>558832.87403900002</v>
      </c>
      <c r="T12" s="18">
        <v>503574.77219699998</v>
      </c>
      <c r="U12" s="18">
        <v>461130.04097700003</v>
      </c>
      <c r="V12" s="18">
        <v>420166.39006000001</v>
      </c>
      <c r="W12" s="18">
        <v>341784.93660299998</v>
      </c>
      <c r="X12" s="18">
        <v>338524.36991900002</v>
      </c>
      <c r="Y12" s="18">
        <v>303441.51588700002</v>
      </c>
      <c r="Z12" s="18">
        <v>298556.53641599999</v>
      </c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376200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714505.04999999981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804949.47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803096.14320000005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810906.89760000014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812434.05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686377.17359999998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580028.16960000002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478673.94959999993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382668.14880000002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291474.51479999995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204626.8224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64</v>
      </c>
      <c r="B16" s="18">
        <v>2321608.2891985602</v>
      </c>
      <c r="C16" s="18">
        <v>2465210.5911220652</v>
      </c>
      <c r="D16" s="18">
        <v>2638737.0021207789</v>
      </c>
      <c r="E16" s="18">
        <v>2542187.4664580328</v>
      </c>
      <c r="F16" s="18">
        <v>2316164.588589672</v>
      </c>
      <c r="G16" s="18">
        <v>2183752.300346036</v>
      </c>
      <c r="H16" s="18">
        <v>1920878.8690693791</v>
      </c>
      <c r="I16" s="18">
        <v>1979731.589916158</v>
      </c>
      <c r="J16" s="18">
        <v>1976335.9366717141</v>
      </c>
      <c r="K16" s="18">
        <v>2026818.668406127</v>
      </c>
      <c r="L16" s="18">
        <v>2062974.3527030831</v>
      </c>
      <c r="M16" s="18">
        <v>2211787.9469492459</v>
      </c>
      <c r="N16" s="18">
        <v>2320406.3138961792</v>
      </c>
      <c r="O16" s="18">
        <v>2311261.146264724</v>
      </c>
      <c r="P16" s="18">
        <v>2410191.9146879259</v>
      </c>
      <c r="Q16" s="18">
        <v>2373439.562453425</v>
      </c>
      <c r="R16" s="18">
        <v>2314930.092050958</v>
      </c>
      <c r="S16" s="18">
        <v>2327497.3487677709</v>
      </c>
      <c r="T16" s="18">
        <v>2320589.5633827322</v>
      </c>
      <c r="U16" s="18">
        <v>2377716.1936140661</v>
      </c>
      <c r="V16" s="18">
        <v>2360101.24128262</v>
      </c>
      <c r="W16" s="18">
        <v>2371643.773371845</v>
      </c>
      <c r="X16" s="18">
        <v>2363904.2838020651</v>
      </c>
      <c r="Y16" s="18">
        <v>2461681.580286935</v>
      </c>
      <c r="Z16" s="18">
        <v>2416645.0782956881</v>
      </c>
    </row>
    <row r="17" spans="1:26" x14ac:dyDescent="0.25">
      <c r="A17" s="17" t="s">
        <v>5</v>
      </c>
      <c r="B17" s="18">
        <f t="shared" ref="B17:Z17" si="0">SUM(B5:B16)</f>
        <v>22814909.696256559</v>
      </c>
      <c r="C17" s="18">
        <f t="shared" si="0"/>
        <v>18886868.485147066</v>
      </c>
      <c r="D17" s="18">
        <f t="shared" si="0"/>
        <v>18714120.193983778</v>
      </c>
      <c r="E17" s="18">
        <f t="shared" si="0"/>
        <v>18111014.849191032</v>
      </c>
      <c r="F17" s="18">
        <f t="shared" si="0"/>
        <v>16971245.206459671</v>
      </c>
      <c r="G17" s="18">
        <f t="shared" si="0"/>
        <v>16230106.155318037</v>
      </c>
      <c r="H17" s="18">
        <f t="shared" si="0"/>
        <v>14707965.893097378</v>
      </c>
      <c r="I17" s="18">
        <f t="shared" si="0"/>
        <v>14849442.578828162</v>
      </c>
      <c r="J17" s="18">
        <f t="shared" si="0"/>
        <v>14715416.607301712</v>
      </c>
      <c r="K17" s="18">
        <f t="shared" si="0"/>
        <v>14913452.885917129</v>
      </c>
      <c r="L17" s="18">
        <f t="shared" si="0"/>
        <v>14942596.447490083</v>
      </c>
      <c r="M17" s="18">
        <f t="shared" si="0"/>
        <v>15589722.101433245</v>
      </c>
      <c r="N17" s="18">
        <f t="shared" si="0"/>
        <v>15946580.666305179</v>
      </c>
      <c r="O17" s="18">
        <f t="shared" si="0"/>
        <v>15799865.297597725</v>
      </c>
      <c r="P17" s="18">
        <f t="shared" si="0"/>
        <v>16225743.689906925</v>
      </c>
      <c r="Q17" s="18">
        <f t="shared" si="0"/>
        <v>15947269.605913427</v>
      </c>
      <c r="R17" s="18">
        <f t="shared" si="0"/>
        <v>15553325.18460496</v>
      </c>
      <c r="S17" s="18">
        <f t="shared" si="0"/>
        <v>15527649.657098768</v>
      </c>
      <c r="T17" s="18">
        <f t="shared" si="0"/>
        <v>15345378.195683731</v>
      </c>
      <c r="U17" s="18">
        <f t="shared" si="0"/>
        <v>15589006.249267066</v>
      </c>
      <c r="V17" s="18">
        <f t="shared" si="0"/>
        <v>15321968.81880462</v>
      </c>
      <c r="W17" s="18">
        <f t="shared" si="0"/>
        <v>15253668.189426845</v>
      </c>
      <c r="X17" s="18">
        <f t="shared" si="0"/>
        <v>15141767.653052066</v>
      </c>
      <c r="Y17" s="18">
        <f t="shared" si="0"/>
        <v>15622866.890406936</v>
      </c>
      <c r="Z17" s="18">
        <f t="shared" si="0"/>
        <v>15302979.193848688</v>
      </c>
    </row>
    <row r="18" spans="1:26" x14ac:dyDescent="0.25">
      <c r="A18" s="17" t="s">
        <v>8</v>
      </c>
      <c r="B18" s="18">
        <f t="shared" ref="B18:Z18" si="1">B17/B3/1000</f>
        <v>253.49899662507286</v>
      </c>
      <c r="C18" s="18">
        <f t="shared" si="1"/>
        <v>209.85409427941187</v>
      </c>
      <c r="D18" s="18">
        <f t="shared" si="1"/>
        <v>207.93466882204197</v>
      </c>
      <c r="E18" s="18">
        <f t="shared" si="1"/>
        <v>201.23349832434479</v>
      </c>
      <c r="F18" s="18">
        <f t="shared" si="1"/>
        <v>188.56939118288525</v>
      </c>
      <c r="G18" s="18">
        <f t="shared" si="1"/>
        <v>180.33451283686708</v>
      </c>
      <c r="H18" s="18">
        <f t="shared" si="1"/>
        <v>163.42184325663754</v>
      </c>
      <c r="I18" s="18">
        <f t="shared" si="1"/>
        <v>164.99380643142402</v>
      </c>
      <c r="J18" s="18">
        <f t="shared" si="1"/>
        <v>163.50462897001901</v>
      </c>
      <c r="K18" s="18">
        <f t="shared" si="1"/>
        <v>165.70503206574588</v>
      </c>
      <c r="L18" s="18">
        <f t="shared" si="1"/>
        <v>166.02884941655648</v>
      </c>
      <c r="M18" s="18">
        <f t="shared" si="1"/>
        <v>173.21913446036939</v>
      </c>
      <c r="N18" s="18">
        <f t="shared" si="1"/>
        <v>177.18422962561311</v>
      </c>
      <c r="O18" s="18">
        <f t="shared" si="1"/>
        <v>175.55405886219694</v>
      </c>
      <c r="P18" s="18">
        <f t="shared" si="1"/>
        <v>180.28604099896583</v>
      </c>
      <c r="Q18" s="18">
        <f t="shared" si="1"/>
        <v>177.19188451014918</v>
      </c>
      <c r="R18" s="18">
        <f t="shared" si="1"/>
        <v>172.81472427338844</v>
      </c>
      <c r="S18" s="18">
        <f t="shared" si="1"/>
        <v>172.52944063443076</v>
      </c>
      <c r="T18" s="18">
        <f t="shared" si="1"/>
        <v>170.5042021742637</v>
      </c>
      <c r="U18" s="18">
        <f t="shared" si="1"/>
        <v>173.21118054741186</v>
      </c>
      <c r="V18" s="18">
        <f t="shared" si="1"/>
        <v>170.244097986718</v>
      </c>
      <c r="W18" s="18">
        <f t="shared" si="1"/>
        <v>169.48520210474274</v>
      </c>
      <c r="X18" s="18">
        <f t="shared" si="1"/>
        <v>168.2418628116896</v>
      </c>
      <c r="Y18" s="18">
        <f t="shared" si="1"/>
        <v>173.58740989341041</v>
      </c>
      <c r="Z18" s="18">
        <f t="shared" si="1"/>
        <v>170.03310215387432</v>
      </c>
    </row>
    <row r="19" spans="1:26" x14ac:dyDescent="0.25">
      <c r="A19" s="17" t="s">
        <v>9</v>
      </c>
      <c r="B19" s="18">
        <f>B18/B4</f>
        <v>126.74949831253643</v>
      </c>
      <c r="C19" s="18">
        <f>C18/B4</f>
        <v>104.92704713970593</v>
      </c>
      <c r="D19" s="18">
        <f>D18/B4</f>
        <v>103.96733441102099</v>
      </c>
      <c r="E19" s="18">
        <f>E18/B4</f>
        <v>100.6167491621724</v>
      </c>
      <c r="F19" s="18">
        <f>F18/B4</f>
        <v>94.284695591442627</v>
      </c>
      <c r="G19" s="18">
        <f>G18/B4</f>
        <v>90.167256418433539</v>
      </c>
      <c r="H19" s="18">
        <f>H18/B4</f>
        <v>81.710921628318772</v>
      </c>
      <c r="I19" s="18">
        <f>I18/B4</f>
        <v>82.49690321571201</v>
      </c>
      <c r="J19" s="18">
        <f>J18/B4</f>
        <v>81.752314485009506</v>
      </c>
      <c r="K19" s="18">
        <f>K18/B4</f>
        <v>82.852516032872941</v>
      </c>
      <c r="L19" s="18">
        <f>L18/B4</f>
        <v>83.014424708278241</v>
      </c>
      <c r="M19" s="18">
        <f>M18/B4</f>
        <v>86.609567230184695</v>
      </c>
      <c r="N19" s="18">
        <f>N18/B4</f>
        <v>88.592114812806557</v>
      </c>
      <c r="O19" s="18">
        <f>O18/B4</f>
        <v>87.77702943109847</v>
      </c>
      <c r="P19" s="18">
        <f>P18/B4</f>
        <v>90.143020499482915</v>
      </c>
      <c r="Q19" s="18">
        <f>Q18/B4</f>
        <v>88.59594225507459</v>
      </c>
      <c r="R19" s="18">
        <f>R18/B4</f>
        <v>86.407362136694218</v>
      </c>
      <c r="S19" s="18">
        <f>S18/B4</f>
        <v>86.264720317215378</v>
      </c>
      <c r="T19" s="18">
        <f>T18/B4</f>
        <v>85.252101087131848</v>
      </c>
      <c r="U19" s="18">
        <f>U18/B4</f>
        <v>86.605590273705928</v>
      </c>
      <c r="V19" s="18">
        <f>V18/B4</f>
        <v>85.122048993359002</v>
      </c>
      <c r="W19" s="18">
        <f>W18/B4</f>
        <v>84.74260105237137</v>
      </c>
      <c r="X19" s="18">
        <f>X18/B4</f>
        <v>84.1209314058448</v>
      </c>
      <c r="Y19" s="18">
        <f>Y18/B4</f>
        <v>86.793704946705205</v>
      </c>
      <c r="Z19" s="18">
        <f>Z18/B4</f>
        <v>85.016551076937162</v>
      </c>
    </row>
    <row r="20" spans="1:26" x14ac:dyDescent="0.25">
      <c r="A20" s="17" t="s">
        <v>10</v>
      </c>
      <c r="B20" s="19">
        <v>416.13698629592602</v>
      </c>
      <c r="C20" s="19">
        <v>414.99999999521663</v>
      </c>
      <c r="D20" s="19">
        <v>414.99999999969828</v>
      </c>
      <c r="E20" s="19">
        <v>414.93513112856118</v>
      </c>
      <c r="F20" s="19">
        <v>416.13698629929189</v>
      </c>
      <c r="G20" s="19">
        <v>414.99307475955021</v>
      </c>
      <c r="H20" s="19">
        <v>415.00000000120872</v>
      </c>
      <c r="I20" s="19">
        <v>414.99999999417668</v>
      </c>
      <c r="J20" s="19">
        <v>416.13698629123161</v>
      </c>
      <c r="K20" s="19">
        <v>414.99906475942652</v>
      </c>
      <c r="L20" s="19">
        <v>414.97024925803049</v>
      </c>
      <c r="M20" s="19">
        <v>414.99999999567319</v>
      </c>
      <c r="N20" s="19">
        <v>416.13698629541642</v>
      </c>
      <c r="O20" s="19">
        <v>414.90015243894248</v>
      </c>
      <c r="P20" s="19">
        <v>414.96507085619112</v>
      </c>
      <c r="Q20" s="19">
        <v>414.96954150470981</v>
      </c>
      <c r="R20" s="19">
        <v>416.13698630031251</v>
      </c>
      <c r="S20" s="19">
        <v>414.99999999099111</v>
      </c>
      <c r="T20" s="19">
        <v>414.99999999488591</v>
      </c>
      <c r="U20" s="19">
        <v>414.96519647593112</v>
      </c>
      <c r="V20" s="19">
        <v>416.13698629121399</v>
      </c>
      <c r="W20" s="19">
        <v>414.85568422133008</v>
      </c>
      <c r="X20" s="19">
        <v>414.93029120792039</v>
      </c>
      <c r="Y20" s="19">
        <v>415.00000000476518</v>
      </c>
      <c r="Z20" s="19">
        <v>416.08568049009381</v>
      </c>
    </row>
    <row r="21" spans="1:26" x14ac:dyDescent="0.25">
      <c r="A21" s="17" t="s">
        <v>65</v>
      </c>
      <c r="B21" s="20">
        <v>-11.552908590798729</v>
      </c>
      <c r="C21" s="20">
        <v>-11.120822022771019</v>
      </c>
      <c r="D21" s="20">
        <v>-11.660766375349731</v>
      </c>
      <c r="E21" s="20">
        <v>-11.21895713570184</v>
      </c>
      <c r="F21" s="20">
        <v>-9.6155435050005895</v>
      </c>
      <c r="G21" s="20">
        <v>-8.8986121239527929</v>
      </c>
      <c r="H21" s="20">
        <v>-7.6727328401687371</v>
      </c>
      <c r="I21" s="20">
        <v>-8.0009220455042787</v>
      </c>
      <c r="J21" s="20">
        <v>-7.5763982024954277</v>
      </c>
      <c r="K21" s="20">
        <v>-8.7618437325258398</v>
      </c>
      <c r="L21" s="20">
        <v>-8.8733546563922872</v>
      </c>
      <c r="M21" s="20">
        <v>-9.8538841939631503</v>
      </c>
      <c r="N21" s="20">
        <v>-10.52963539806195</v>
      </c>
      <c r="O21" s="20">
        <v>-11.052261421854359</v>
      </c>
      <c r="P21" s="20">
        <v>-11.445518026078521</v>
      </c>
      <c r="Q21" s="20">
        <v>-11.447400245960459</v>
      </c>
      <c r="R21" s="20">
        <v>-11.61505621939388</v>
      </c>
      <c r="S21" s="20">
        <v>-11.51085202357026</v>
      </c>
      <c r="T21" s="20">
        <v>-13.197657366535131</v>
      </c>
      <c r="U21" s="20">
        <v>-13.869136552578979</v>
      </c>
      <c r="V21" s="20">
        <v>-13.868029729601551</v>
      </c>
      <c r="W21" s="20">
        <v>-15.728283078177711</v>
      </c>
      <c r="X21" s="20">
        <v>-14.407215081301599</v>
      </c>
      <c r="Y21" s="20">
        <v>-16.536079831599309</v>
      </c>
      <c r="Z21" s="20">
        <v>-15.236565716280991</v>
      </c>
    </row>
    <row r="22" spans="1:26" x14ac:dyDescent="0.25">
      <c r="A22" s="17" t="s">
        <v>66</v>
      </c>
      <c r="B22" s="20">
        <v>385.65343023184539</v>
      </c>
      <c r="C22" s="20">
        <v>288.97991689889852</v>
      </c>
      <c r="D22" s="20">
        <v>292.84558088118092</v>
      </c>
      <c r="E22" s="20">
        <v>291.58127660411338</v>
      </c>
      <c r="F22" s="20">
        <v>282.61477205880101</v>
      </c>
      <c r="G22" s="20">
        <v>281.10301295293863</v>
      </c>
      <c r="H22" s="20">
        <v>266.45064743702989</v>
      </c>
      <c r="I22" s="20">
        <v>270.3386952796738</v>
      </c>
      <c r="J22" s="20">
        <v>272.06187245743951</v>
      </c>
      <c r="K22" s="20">
        <v>275.12449397597442</v>
      </c>
      <c r="L22" s="20">
        <v>278.31274980920188</v>
      </c>
      <c r="M22" s="20">
        <v>291.48565876970008</v>
      </c>
      <c r="N22" s="20">
        <v>302.5082767447264</v>
      </c>
      <c r="O22" s="20">
        <v>304.07702854889129</v>
      </c>
      <c r="P22" s="20">
        <v>311.22448989074678</v>
      </c>
      <c r="Q22" s="20">
        <v>308.17039043207097</v>
      </c>
      <c r="R22" s="20">
        <v>308.53932948158422</v>
      </c>
      <c r="S22" s="20">
        <v>320.26339052816911</v>
      </c>
      <c r="T22" s="20">
        <v>328.99924474849121</v>
      </c>
      <c r="U22" s="20">
        <v>335.88052260969368</v>
      </c>
      <c r="V22" s="20">
        <v>345.57840579210853</v>
      </c>
      <c r="W22" s="20">
        <v>357.50104745210831</v>
      </c>
      <c r="X22" s="20">
        <v>356.92800440088598</v>
      </c>
      <c r="Y22" s="20">
        <v>366.84895433646972</v>
      </c>
      <c r="Z22" s="20">
        <v>373.89635915809129</v>
      </c>
    </row>
    <row r="23" spans="1:26" x14ac:dyDescent="0.25">
      <c r="A23" s="17" t="s">
        <v>67</v>
      </c>
      <c r="B23" s="20">
        <v>12.39106172909834</v>
      </c>
      <c r="C23" s="20">
        <v>12.646980700920199</v>
      </c>
      <c r="D23" s="20">
        <v>1.556952933779751</v>
      </c>
      <c r="E23" s="20">
        <v>1.657409211691437</v>
      </c>
      <c r="F23" s="20">
        <v>1.686748655502712</v>
      </c>
      <c r="G23" s="20">
        <v>1.6291208326426001</v>
      </c>
      <c r="H23" s="20">
        <v>1.781659354589022</v>
      </c>
      <c r="I23" s="20">
        <v>1.589601055595828</v>
      </c>
      <c r="J23" s="20">
        <v>1.515538996452843</v>
      </c>
      <c r="K23" s="20">
        <v>1.5512610473093149</v>
      </c>
      <c r="L23" s="20">
        <v>1.681564907431766</v>
      </c>
      <c r="M23" s="20">
        <v>1.7377622996147051</v>
      </c>
      <c r="N23" s="20">
        <v>2.0128829462948858</v>
      </c>
      <c r="O23" s="20">
        <v>1.9605904771217599</v>
      </c>
      <c r="P23" s="20">
        <v>2.0205479283154308</v>
      </c>
      <c r="Q23" s="20">
        <v>2.0383070458914609</v>
      </c>
      <c r="R23" s="20">
        <v>1.868432166189453</v>
      </c>
      <c r="S23" s="20">
        <v>1.769648553055756</v>
      </c>
      <c r="T23" s="20">
        <v>1.7861608995655349</v>
      </c>
      <c r="U23" s="20">
        <v>1.5989066517450989</v>
      </c>
      <c r="V23" s="20">
        <v>1.451851091244835</v>
      </c>
      <c r="W23" s="20">
        <v>1.524035168284648</v>
      </c>
      <c r="X23" s="20">
        <v>1.3676822449677699</v>
      </c>
      <c r="Y23" s="20">
        <v>1.379861471596155</v>
      </c>
      <c r="Z23" s="20">
        <v>1.4595955469609401</v>
      </c>
    </row>
    <row r="24" spans="1:26" x14ac:dyDescent="0.25">
      <c r="A24" s="17" t="s">
        <v>68</v>
      </c>
      <c r="B24" s="20">
        <v>11.34757783238574</v>
      </c>
      <c r="C24" s="20">
        <v>69.679942691253075</v>
      </c>
      <c r="D24" s="20">
        <v>3.900495386081662</v>
      </c>
      <c r="E24" s="20">
        <v>2.665356951839279</v>
      </c>
      <c r="F24" s="20">
        <v>2.6051986514654351</v>
      </c>
      <c r="G24" s="20">
        <v>2.3871267908648961</v>
      </c>
      <c r="H24" s="20">
        <v>1.531693742088049</v>
      </c>
      <c r="I24" s="20">
        <v>2.2801906989118348</v>
      </c>
      <c r="J24" s="20">
        <v>3.92806074309458</v>
      </c>
      <c r="K24" s="20">
        <v>1.724248606900628</v>
      </c>
      <c r="L24" s="20">
        <v>1.884343263680837</v>
      </c>
      <c r="M24" s="20">
        <v>1.141764705882353</v>
      </c>
      <c r="N24" s="20">
        <v>2.4067714551357549</v>
      </c>
      <c r="O24" s="20">
        <v>2.713709912065756</v>
      </c>
      <c r="P24" s="20">
        <v>3.5388124041907472</v>
      </c>
      <c r="Q24" s="20">
        <v>2.986759673026925</v>
      </c>
      <c r="R24" s="20">
        <v>2.9910206032957749</v>
      </c>
      <c r="S24" s="20">
        <v>3.0364377414124739</v>
      </c>
      <c r="T24" s="20">
        <v>1.5166620128773129</v>
      </c>
      <c r="U24" s="20">
        <v>3.922403040052254</v>
      </c>
      <c r="V24" s="20">
        <v>2.4486375680960148</v>
      </c>
      <c r="W24" s="20">
        <v>3.505904202571676</v>
      </c>
      <c r="X24" s="20">
        <v>2.9255042299873359</v>
      </c>
      <c r="Y24" s="20">
        <v>3.8151512669831948</v>
      </c>
      <c r="Z24" s="20">
        <v>2.5403477486089039</v>
      </c>
    </row>
    <row r="25" spans="1:26" x14ac:dyDescent="0.25">
      <c r="A25" s="17" t="s">
        <v>69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70</v>
      </c>
      <c r="B26" s="20">
        <v>17.190731800621752</v>
      </c>
      <c r="C26" s="20">
        <v>4.4983476861695966</v>
      </c>
      <c r="D26" s="20">
        <v>1.240440165202789</v>
      </c>
      <c r="E26" s="20">
        <v>1.1188129044878961</v>
      </c>
      <c r="F26" s="20">
        <v>1.0700797377273099</v>
      </c>
      <c r="G26" s="20">
        <v>0.97600687129257258</v>
      </c>
      <c r="H26" s="20">
        <v>0.88595896920100925</v>
      </c>
      <c r="I26" s="20">
        <v>0.90512653875827098</v>
      </c>
      <c r="J26" s="20">
        <v>0.95009853150417067</v>
      </c>
      <c r="K26" s="20">
        <v>0.93837992681958382</v>
      </c>
      <c r="L26" s="20">
        <v>1.025335567359875</v>
      </c>
      <c r="M26" s="20">
        <v>1.03122187756108</v>
      </c>
      <c r="N26" s="20">
        <v>1.063276021385964</v>
      </c>
      <c r="O26" s="20">
        <v>1.0410404380149541</v>
      </c>
      <c r="P26" s="20">
        <v>1.0433805537971681</v>
      </c>
      <c r="Q26" s="20">
        <v>1.0381635483293279</v>
      </c>
      <c r="R26" s="20">
        <v>1.054728886117684</v>
      </c>
      <c r="S26" s="20">
        <v>1.0678508497746459</v>
      </c>
      <c r="T26" s="20">
        <v>1.0424757858808209</v>
      </c>
      <c r="U26" s="20">
        <v>1.0714178459723069</v>
      </c>
      <c r="V26" s="20">
        <v>1.0339847455094371</v>
      </c>
      <c r="W26" s="20">
        <v>1.0292451417926269</v>
      </c>
      <c r="X26" s="20">
        <v>1.0608279677400281</v>
      </c>
      <c r="Y26" s="20">
        <v>1.051689784368711</v>
      </c>
      <c r="Z26" s="20">
        <v>1.0454505999836361</v>
      </c>
    </row>
    <row r="27" spans="1:26" x14ac:dyDescent="0.25">
      <c r="A27" s="17" t="s">
        <v>71</v>
      </c>
      <c r="B27" s="19">
        <v>74904.657533266669</v>
      </c>
      <c r="C27" s="19">
        <v>70852.949999183329</v>
      </c>
      <c r="D27" s="19">
        <v>68768.819999949992</v>
      </c>
      <c r="E27" s="19">
        <v>67055.176930899994</v>
      </c>
      <c r="F27" s="19">
        <v>65751.308383233321</v>
      </c>
      <c r="G27" s="19">
        <v>64203.57859605</v>
      </c>
      <c r="H27" s="19">
        <v>62942.220000183333</v>
      </c>
      <c r="I27" s="19">
        <v>61761.959999133331</v>
      </c>
      <c r="J27" s="19">
        <v>60800.110519066671</v>
      </c>
      <c r="K27" s="19">
        <v>59565.645763049994</v>
      </c>
      <c r="L27" s="19">
        <v>58538.193181833332</v>
      </c>
      <c r="M27" s="19">
        <v>57548.8799994</v>
      </c>
      <c r="N27" s="19">
        <v>56747.768547133339</v>
      </c>
      <c r="O27" s="19">
        <v>55653.046847549987</v>
      </c>
      <c r="P27" s="19">
        <v>54765.430191316671</v>
      </c>
      <c r="Q27" s="19">
        <v>53892.094355216657</v>
      </c>
      <c r="R27" s="19">
        <v>53189.797314933327</v>
      </c>
      <c r="S27" s="19">
        <v>52207.829998866648</v>
      </c>
      <c r="T27" s="19">
        <v>51393.599999366663</v>
      </c>
      <c r="U27" s="19">
        <v>50590.066963166668</v>
      </c>
      <c r="V27" s="19">
        <v>49946.425642616668</v>
      </c>
      <c r="W27" s="19">
        <v>48672.528295583332</v>
      </c>
      <c r="X27" s="19">
        <v>47560.969699416673</v>
      </c>
      <c r="Y27" s="19">
        <v>46448.460000533327</v>
      </c>
      <c r="Z27" s="19">
        <v>45446.54236585</v>
      </c>
    </row>
    <row r="28" spans="1:26" x14ac:dyDescent="0.25">
      <c r="A28" s="17" t="s">
        <v>72</v>
      </c>
      <c r="B28" s="19">
        <v>50436.700364099997</v>
      </c>
      <c r="C28" s="19">
        <v>29426.004609600001</v>
      </c>
      <c r="D28" s="19">
        <v>24796.291846200002</v>
      </c>
      <c r="E28" s="19">
        <v>24235.0655229</v>
      </c>
      <c r="F28" s="19">
        <v>24600.9115299</v>
      </c>
      <c r="G28" s="19">
        <v>24751.0686513</v>
      </c>
      <c r="H28" s="19">
        <v>25377.344583599999</v>
      </c>
      <c r="I28" s="19">
        <v>23956.805113800001</v>
      </c>
      <c r="J28" s="19">
        <v>22972.0328004</v>
      </c>
      <c r="K28" s="19">
        <v>21708.865506300001</v>
      </c>
      <c r="L28" s="19">
        <v>20418.196879499999</v>
      </c>
      <c r="M28" s="19">
        <v>19205.569976399998</v>
      </c>
      <c r="N28" s="19">
        <v>18577.726687800001</v>
      </c>
      <c r="O28" s="19">
        <v>17930.671522799999</v>
      </c>
      <c r="P28" s="19">
        <v>16905.472214400001</v>
      </c>
      <c r="Q28" s="19">
        <v>16173.9217938</v>
      </c>
      <c r="R28" s="19">
        <v>16593.7148676</v>
      </c>
      <c r="S28" s="19">
        <v>16941.7169832</v>
      </c>
      <c r="T28" s="19">
        <v>17620.978517700001</v>
      </c>
      <c r="U28" s="19">
        <v>16927.660438499999</v>
      </c>
      <c r="V28" s="19">
        <v>17721.763636200001</v>
      </c>
      <c r="W28" s="19">
        <v>17825.924473499999</v>
      </c>
      <c r="X28" s="19">
        <v>16633.219744499998</v>
      </c>
      <c r="Y28" s="19">
        <v>15510.526768199999</v>
      </c>
      <c r="Z28" s="19">
        <v>15535.7265966</v>
      </c>
    </row>
    <row r="29" spans="1:26" x14ac:dyDescent="0.25">
      <c r="A29" s="17" t="s">
        <v>73</v>
      </c>
      <c r="B29" s="19">
        <v>24467.957169166672</v>
      </c>
      <c r="C29" s="19">
        <v>41426.945389583343</v>
      </c>
      <c r="D29" s="19">
        <v>43972.528153749998</v>
      </c>
      <c r="E29" s="19">
        <v>42820.111407999997</v>
      </c>
      <c r="F29" s="19">
        <v>41150.396853333332</v>
      </c>
      <c r="G29" s="19">
        <v>39452.509944750003</v>
      </c>
      <c r="H29" s="19">
        <v>37564.875416583331</v>
      </c>
      <c r="I29" s="19">
        <v>37805.15488533333</v>
      </c>
      <c r="J29" s="19">
        <v>37828.077718666667</v>
      </c>
      <c r="K29" s="19">
        <v>37856.780256749997</v>
      </c>
      <c r="L29" s="19">
        <v>38119.996302333333</v>
      </c>
      <c r="M29" s="19">
        <v>38343.310022999998</v>
      </c>
      <c r="N29" s="19">
        <v>38170.041859333338</v>
      </c>
      <c r="O29" s="19">
        <v>37722.375324749999</v>
      </c>
      <c r="P29" s="19">
        <v>37859.957976916667</v>
      </c>
      <c r="Q29" s="19">
        <v>37718.172561416657</v>
      </c>
      <c r="R29" s="19">
        <v>36596.082447333327</v>
      </c>
      <c r="S29" s="19">
        <v>35266.113015666662</v>
      </c>
      <c r="T29" s="19">
        <v>33772.621481666662</v>
      </c>
      <c r="U29" s="19">
        <v>33662.406524666672</v>
      </c>
      <c r="V29" s="19">
        <v>32224.662006416671</v>
      </c>
      <c r="W29" s="19">
        <v>30846.603822083329</v>
      </c>
      <c r="X29" s="19">
        <v>30927.749954916671</v>
      </c>
      <c r="Y29" s="19">
        <v>30937.93323233334</v>
      </c>
      <c r="Z29" s="19">
        <v>29910.815769249999</v>
      </c>
    </row>
    <row r="30" spans="1:26" x14ac:dyDescent="0.25">
      <c r="A30" s="17" t="s">
        <v>74</v>
      </c>
      <c r="B30" s="19">
        <v>38912.667183833342</v>
      </c>
      <c r="C30" s="19">
        <v>81797.06582808333</v>
      </c>
      <c r="D30" s="19">
        <v>79991.597256833324</v>
      </c>
      <c r="E30" s="19">
        <v>78009.351176583325</v>
      </c>
      <c r="F30" s="19">
        <v>76656.32155391667</v>
      </c>
      <c r="G30" s="19">
        <v>74634.891512833332</v>
      </c>
      <c r="H30" s="19">
        <v>73351.565747416666</v>
      </c>
      <c r="I30" s="19">
        <v>72052.861120666668</v>
      </c>
      <c r="J30" s="19">
        <v>70849.529386166658</v>
      </c>
      <c r="K30" s="19">
        <v>69406.757214750003</v>
      </c>
      <c r="L30" s="19">
        <v>67930.785492583338</v>
      </c>
      <c r="M30" s="19">
        <v>66960.494381416662</v>
      </c>
      <c r="N30" s="19">
        <v>65728.185519166655</v>
      </c>
      <c r="O30" s="19">
        <v>64751.029551916668</v>
      </c>
      <c r="P30" s="19">
        <v>63665.500693083333</v>
      </c>
      <c r="Q30" s="19">
        <v>62413.815351666679</v>
      </c>
      <c r="R30" s="19">
        <v>61427.017575833328</v>
      </c>
      <c r="S30" s="19">
        <v>60634.686512416672</v>
      </c>
      <c r="T30" s="19">
        <v>59736.076214333327</v>
      </c>
      <c r="U30" s="19">
        <v>58594.181532583338</v>
      </c>
      <c r="V30" s="19">
        <v>57064.283133083343</v>
      </c>
      <c r="W30" s="19">
        <v>56309.352874999997</v>
      </c>
      <c r="X30" s="19">
        <v>54806.253383750001</v>
      </c>
      <c r="Y30" s="19">
        <v>53727.380774750003</v>
      </c>
      <c r="Z30" s="19">
        <v>52279.532167333331</v>
      </c>
    </row>
    <row r="31" spans="1:26" x14ac:dyDescent="0.25">
      <c r="A31" s="17" t="s">
        <v>75</v>
      </c>
      <c r="B31" s="18">
        <v>9885706.1000539996</v>
      </c>
      <c r="C31" s="18">
        <v>12881205.847115999</v>
      </c>
      <c r="D31" s="18">
        <v>13809923.877602</v>
      </c>
      <c r="E31" s="18">
        <v>13360726.315709</v>
      </c>
      <c r="F31" s="18">
        <v>12366802.221669</v>
      </c>
      <c r="G31" s="18">
        <v>11754366.364511</v>
      </c>
      <c r="H31" s="18">
        <v>10571992.343028</v>
      </c>
      <c r="I31" s="18">
        <v>10796685.571528999</v>
      </c>
      <c r="J31" s="18">
        <v>10828361.902695</v>
      </c>
      <c r="K31" s="18">
        <v>11023458.672395</v>
      </c>
      <c r="L31" s="18">
        <v>11212054.945382001</v>
      </c>
      <c r="M31" s="18">
        <v>11836345.93867</v>
      </c>
      <c r="N31" s="18">
        <v>12238847.415034</v>
      </c>
      <c r="O31" s="18">
        <v>12186153.104498001</v>
      </c>
      <c r="P31" s="18">
        <v>12511630.744472999</v>
      </c>
      <c r="Q31" s="18">
        <v>12338099.889844</v>
      </c>
      <c r="R31" s="18">
        <v>12004809.002486</v>
      </c>
      <c r="S31" s="18">
        <v>11992401.829087</v>
      </c>
      <c r="T31" s="18">
        <v>11899543.226942999</v>
      </c>
      <c r="U31" s="18">
        <v>12119197.400667001</v>
      </c>
      <c r="V31" s="18">
        <v>11927516.498354999</v>
      </c>
      <c r="W31" s="18">
        <v>11913342.618702</v>
      </c>
      <c r="X31" s="18">
        <v>11828585.552317999</v>
      </c>
      <c r="Y31" s="18">
        <v>12237988.713246999</v>
      </c>
      <c r="Z31" s="18">
        <v>11980105.643054999</v>
      </c>
    </row>
    <row r="32" spans="1:26" x14ac:dyDescent="0.25">
      <c r="A32" s="17" t="s">
        <v>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77</v>
      </c>
      <c r="B33" s="19">
        <v>722.91666666666663</v>
      </c>
      <c r="C33" s="19">
        <v>1392.5</v>
      </c>
      <c r="D33" s="19">
        <v>1400.833333333333</v>
      </c>
      <c r="E33" s="19">
        <v>1371.25</v>
      </c>
      <c r="F33" s="19">
        <v>1344.5</v>
      </c>
      <c r="G33" s="19">
        <v>1302</v>
      </c>
      <c r="H33" s="19">
        <v>1261</v>
      </c>
      <c r="I33" s="19">
        <v>1254.416666666667</v>
      </c>
      <c r="J33" s="19">
        <v>1240.833333333333</v>
      </c>
      <c r="K33" s="19">
        <v>1220.083333333333</v>
      </c>
      <c r="L33" s="19">
        <v>1212</v>
      </c>
      <c r="M33" s="19">
        <v>1202.75</v>
      </c>
      <c r="N33" s="19">
        <v>1194.083333333333</v>
      </c>
      <c r="O33" s="19">
        <v>1170.916666666667</v>
      </c>
      <c r="P33" s="19">
        <v>1160.083333333333</v>
      </c>
      <c r="Q33" s="19">
        <v>1143.583333333333</v>
      </c>
      <c r="R33" s="19">
        <v>1120.916666666667</v>
      </c>
      <c r="S33" s="19">
        <v>1094.666666666667</v>
      </c>
      <c r="T33" s="19">
        <v>1069.416666666667</v>
      </c>
      <c r="U33" s="19">
        <v>1058.333333333333</v>
      </c>
      <c r="V33" s="19">
        <v>1023.416666666667</v>
      </c>
      <c r="W33" s="19">
        <v>999.25</v>
      </c>
      <c r="X33" s="19">
        <v>984.91666666666663</v>
      </c>
      <c r="Y33" s="19">
        <v>968.08333333333337</v>
      </c>
      <c r="Z33" s="19">
        <v>943.41666666666663</v>
      </c>
    </row>
    <row r="34" spans="1:26" x14ac:dyDescent="0.25">
      <c r="A34" s="17" t="s">
        <v>78</v>
      </c>
      <c r="B34" s="19">
        <v>6161</v>
      </c>
      <c r="C34" s="19">
        <v>2573</v>
      </c>
      <c r="D34" s="19">
        <v>6785.75</v>
      </c>
      <c r="E34" s="19">
        <v>6816.583333333333</v>
      </c>
      <c r="F34" s="19">
        <v>6829.583333333333</v>
      </c>
      <c r="G34" s="19">
        <v>6794.75</v>
      </c>
      <c r="H34" s="19">
        <v>6834.416666666667</v>
      </c>
      <c r="I34" s="19">
        <v>6823.666666666667</v>
      </c>
      <c r="J34" s="19">
        <v>6844.833333333333</v>
      </c>
      <c r="K34" s="19">
        <v>6898.666666666667</v>
      </c>
      <c r="L34" s="19">
        <v>6779</v>
      </c>
      <c r="M34" s="19">
        <v>6850.166666666667</v>
      </c>
      <c r="N34" s="19">
        <v>6855.916666666667</v>
      </c>
      <c r="O34" s="19">
        <v>6900.666666666667</v>
      </c>
      <c r="P34" s="19">
        <v>6852.333333333333</v>
      </c>
      <c r="Q34" s="19">
        <v>6856.166666666667</v>
      </c>
      <c r="R34" s="19">
        <v>6904.416666666667</v>
      </c>
      <c r="S34" s="19">
        <v>6883.333333333333</v>
      </c>
      <c r="T34" s="19">
        <v>6962.666666666667</v>
      </c>
      <c r="U34" s="19">
        <v>6912.75</v>
      </c>
      <c r="V34" s="19">
        <v>7011.666666666667</v>
      </c>
      <c r="W34" s="19">
        <v>6985.083333333333</v>
      </c>
      <c r="X34" s="19">
        <v>6973.083333333333</v>
      </c>
      <c r="Y34" s="19">
        <v>6999.833333333333</v>
      </c>
      <c r="Z34" s="19">
        <v>7041.583333333333</v>
      </c>
    </row>
    <row r="35" spans="1:26" x14ac:dyDescent="0.25">
      <c r="A35" s="17" t="s">
        <v>79</v>
      </c>
      <c r="B35" s="19">
        <v>1900.083333333333</v>
      </c>
      <c r="C35" s="19">
        <v>4794.5</v>
      </c>
      <c r="D35" s="19">
        <v>573.41666666666663</v>
      </c>
      <c r="E35" s="19">
        <v>572.16666666666663</v>
      </c>
      <c r="F35" s="19">
        <v>609.91666666666663</v>
      </c>
      <c r="G35" s="19">
        <v>663.25</v>
      </c>
      <c r="H35" s="19">
        <v>664.58333333333337</v>
      </c>
      <c r="I35" s="19">
        <v>681.91666666666663</v>
      </c>
      <c r="J35" s="19">
        <v>698.33333333333337</v>
      </c>
      <c r="K35" s="19">
        <v>641.25</v>
      </c>
      <c r="L35" s="19">
        <v>769</v>
      </c>
      <c r="M35" s="19">
        <v>707.08333333333337</v>
      </c>
      <c r="N35" s="19">
        <v>734</v>
      </c>
      <c r="O35" s="19">
        <v>688.41666666666663</v>
      </c>
      <c r="P35" s="19">
        <v>747.58333333333337</v>
      </c>
      <c r="Q35" s="19">
        <v>760.25</v>
      </c>
      <c r="R35" s="19">
        <v>758.66666666666663</v>
      </c>
      <c r="S35" s="19">
        <v>782</v>
      </c>
      <c r="T35" s="19">
        <v>727.91666666666663</v>
      </c>
      <c r="U35" s="19">
        <v>788.91666666666663</v>
      </c>
      <c r="V35" s="19">
        <v>748.91666666666663</v>
      </c>
      <c r="W35" s="19">
        <v>775.66666666666663</v>
      </c>
      <c r="X35" s="19">
        <v>802</v>
      </c>
      <c r="Y35" s="19">
        <v>792.08333333333337</v>
      </c>
      <c r="Z35" s="19">
        <v>799</v>
      </c>
    </row>
    <row r="36" spans="1:26" x14ac:dyDescent="0.25">
      <c r="A36" s="17" t="s">
        <v>80</v>
      </c>
      <c r="B36" s="19">
        <v>94.093880436209744</v>
      </c>
      <c r="C36" s="19">
        <v>92.746841109208532</v>
      </c>
      <c r="D36" s="19">
        <v>89.370942152882421</v>
      </c>
      <c r="E36" s="19">
        <v>85.029876983238211</v>
      </c>
      <c r="F36" s="19">
        <v>82.930593505967309</v>
      </c>
      <c r="G36" s="19">
        <v>80.68967662768263</v>
      </c>
      <c r="H36" s="19">
        <v>78.806140193769039</v>
      </c>
      <c r="I36" s="19">
        <v>78.409287426189124</v>
      </c>
      <c r="J36" s="19">
        <v>76.351378050233379</v>
      </c>
      <c r="K36" s="19">
        <v>76.546035150256841</v>
      </c>
      <c r="L36" s="19">
        <v>73.683867184084832</v>
      </c>
      <c r="M36" s="19">
        <v>72.308743201046425</v>
      </c>
      <c r="N36" s="19">
        <v>72.233229336198391</v>
      </c>
      <c r="O36" s="19">
        <v>71.971895710036137</v>
      </c>
      <c r="P36" s="19">
        <v>68.196554039821152</v>
      </c>
      <c r="Q36" s="19">
        <v>68.270384605546042</v>
      </c>
      <c r="R36" s="19">
        <v>65.839887045821953</v>
      </c>
      <c r="S36" s="19">
        <v>65.34957254471081</v>
      </c>
      <c r="T36" s="19">
        <v>65.464539668816599</v>
      </c>
      <c r="U36" s="19">
        <v>64.519857975656393</v>
      </c>
      <c r="V36" s="19">
        <v>64.340343148954545</v>
      </c>
      <c r="W36" s="19">
        <v>62.892187732058602</v>
      </c>
      <c r="X36" s="19">
        <v>63.100998946993897</v>
      </c>
      <c r="Y36" s="19">
        <v>60.904342399495818</v>
      </c>
      <c r="Z36" s="19">
        <v>58.991635248187983</v>
      </c>
    </row>
    <row r="37" spans="1:26" x14ac:dyDescent="0.25">
      <c r="A37" s="17" t="s">
        <v>81</v>
      </c>
      <c r="B37" s="21">
        <v>0.57986440399319483</v>
      </c>
      <c r="C37" s="21">
        <v>0.78519497205392597</v>
      </c>
      <c r="D37" s="21">
        <v>0.77803480708278716</v>
      </c>
      <c r="E37" s="21">
        <v>0.81057469161195994</v>
      </c>
      <c r="F37" s="21">
        <v>0.82548434024193451</v>
      </c>
      <c r="G37" s="21">
        <v>0.83120960838403024</v>
      </c>
      <c r="H37" s="21">
        <v>0.84382972322794314</v>
      </c>
      <c r="I37" s="21">
        <v>0.83686682922559719</v>
      </c>
      <c r="J37" s="21">
        <v>0.82977054435925202</v>
      </c>
      <c r="K37" s="21">
        <v>0.83286355897113962</v>
      </c>
      <c r="L37" s="21">
        <v>0.83846133980217563</v>
      </c>
      <c r="M37" s="21">
        <v>0.82669596698004622</v>
      </c>
      <c r="N37" s="21">
        <v>0.83699508908162989</v>
      </c>
      <c r="O37" s="21">
        <v>0.83074044638393074</v>
      </c>
      <c r="P37" s="21">
        <v>0.83500824470130142</v>
      </c>
      <c r="Q37" s="21">
        <v>0.8372051855644006</v>
      </c>
      <c r="R37" s="21">
        <v>0.83913487786729835</v>
      </c>
      <c r="S37" s="21">
        <v>0.82479868285911606</v>
      </c>
      <c r="T37" s="21">
        <v>0.83260483853403322</v>
      </c>
      <c r="U37" s="21">
        <v>0.82459335026957958</v>
      </c>
      <c r="V37" s="21">
        <v>0.82352339051669987</v>
      </c>
      <c r="W37" s="21">
        <v>0.82183830506287125</v>
      </c>
      <c r="X37" s="21">
        <v>0.81941374981957882</v>
      </c>
      <c r="Y37" s="21">
        <v>0.82691318360457555</v>
      </c>
      <c r="Z37" s="21">
        <v>0.82149614805808024</v>
      </c>
    </row>
    <row r="38" spans="1:26" x14ac:dyDescent="0.25">
      <c r="A38" s="17" t="s">
        <v>82</v>
      </c>
      <c r="B38" s="21">
        <v>0.1048117789921069</v>
      </c>
      <c r="C38" s="21">
        <v>0.20305365296803651</v>
      </c>
      <c r="D38" s="21">
        <v>0.20111301369863011</v>
      </c>
      <c r="E38" s="21">
        <v>0.20537480974124811</v>
      </c>
      <c r="F38" s="21">
        <v>0.19866613539769279</v>
      </c>
      <c r="G38" s="21">
        <v>0.20914193302891931</v>
      </c>
      <c r="H38" s="21">
        <v>0.21320395738203959</v>
      </c>
      <c r="I38" s="21">
        <v>0.2140315829528158</v>
      </c>
      <c r="J38" s="21">
        <v>0.20451009411050389</v>
      </c>
      <c r="K38" s="21">
        <v>0.2181316590563166</v>
      </c>
      <c r="L38" s="21">
        <v>0.2072869101978691</v>
      </c>
      <c r="M38" s="21">
        <v>0.21136796042617961</v>
      </c>
      <c r="N38" s="21">
        <v>0.21318116272009721</v>
      </c>
      <c r="O38" s="21">
        <v>0.2251807458143075</v>
      </c>
      <c r="P38" s="21">
        <v>0.20455669710806701</v>
      </c>
      <c r="Q38" s="21">
        <v>0.21801750380517501</v>
      </c>
      <c r="R38" s="21">
        <v>0.19455828779599271</v>
      </c>
      <c r="S38" s="21">
        <v>0.20821917808219181</v>
      </c>
      <c r="T38" s="21">
        <v>0.21470700152207001</v>
      </c>
      <c r="U38" s="21">
        <v>0.21064497716894981</v>
      </c>
      <c r="V38" s="21">
        <v>0.21314321493624769</v>
      </c>
      <c r="W38" s="21">
        <v>0.20980783866057839</v>
      </c>
      <c r="X38" s="21">
        <v>0.22421042617960429</v>
      </c>
      <c r="Y38" s="21">
        <v>0.21706621004566209</v>
      </c>
      <c r="Z38" s="21">
        <v>0.22120711900425019</v>
      </c>
    </row>
    <row r="39" spans="1:26" x14ac:dyDescent="0.25">
      <c r="A39" s="17" t="s">
        <v>83</v>
      </c>
      <c r="B39" s="19">
        <v>277.25</v>
      </c>
      <c r="C39" s="19">
        <v>466.58333333333331</v>
      </c>
      <c r="D39" s="19">
        <v>495.83333333333331</v>
      </c>
      <c r="E39" s="19">
        <v>482.41666666666669</v>
      </c>
      <c r="F39" s="19">
        <v>468.33333333333331</v>
      </c>
      <c r="G39" s="19">
        <v>450</v>
      </c>
      <c r="H39" s="19">
        <v>426.08333333333331</v>
      </c>
      <c r="I39" s="19">
        <v>429.75</v>
      </c>
      <c r="J39" s="19">
        <v>430.83333333333331</v>
      </c>
      <c r="K39" s="19">
        <v>430.08333333333331</v>
      </c>
      <c r="L39" s="19">
        <v>430.58333333333331</v>
      </c>
      <c r="M39" s="19">
        <v>435</v>
      </c>
      <c r="N39" s="19">
        <v>433.33333333333331</v>
      </c>
      <c r="O39" s="19">
        <v>429.33333333333331</v>
      </c>
      <c r="P39" s="19">
        <v>430.08333333333331</v>
      </c>
      <c r="Q39" s="19">
        <v>430.83333333333331</v>
      </c>
      <c r="R39" s="19">
        <v>414.75</v>
      </c>
      <c r="S39" s="19">
        <v>399.83333333333331</v>
      </c>
      <c r="T39" s="19">
        <v>382</v>
      </c>
      <c r="U39" s="19">
        <v>379.66666666666669</v>
      </c>
      <c r="V39" s="19">
        <v>364.66666666666669</v>
      </c>
      <c r="W39" s="19">
        <v>349.16666666666669</v>
      </c>
      <c r="X39" s="19">
        <v>350.5</v>
      </c>
      <c r="Y39" s="19">
        <v>349.58333333333331</v>
      </c>
      <c r="Z39" s="19">
        <v>338.58333333333331</v>
      </c>
    </row>
    <row r="40" spans="1:26" x14ac:dyDescent="0.25">
      <c r="A40" s="17" t="s">
        <v>84</v>
      </c>
      <c r="B40" s="19">
        <v>445.66666666666669</v>
      </c>
      <c r="C40" s="19">
        <v>925.91666666666663</v>
      </c>
      <c r="D40" s="19">
        <v>905</v>
      </c>
      <c r="E40" s="19">
        <v>888.83333333333337</v>
      </c>
      <c r="F40" s="19">
        <v>876.16666666666663</v>
      </c>
      <c r="G40" s="19">
        <v>852</v>
      </c>
      <c r="H40" s="19">
        <v>834.91666666666663</v>
      </c>
      <c r="I40" s="19">
        <v>824.66666666666663</v>
      </c>
      <c r="J40" s="19">
        <v>810</v>
      </c>
      <c r="K40" s="19">
        <v>790</v>
      </c>
      <c r="L40" s="19">
        <v>781.41666666666663</v>
      </c>
      <c r="M40" s="19">
        <v>767.75</v>
      </c>
      <c r="N40" s="19">
        <v>760.75</v>
      </c>
      <c r="O40" s="19">
        <v>741.58333333333337</v>
      </c>
      <c r="P40" s="19">
        <v>730</v>
      </c>
      <c r="Q40" s="19">
        <v>712.75</v>
      </c>
      <c r="R40" s="19">
        <v>706.16666666666663</v>
      </c>
      <c r="S40" s="19">
        <v>694.83333333333337</v>
      </c>
      <c r="T40" s="19">
        <v>687.41666666666663</v>
      </c>
      <c r="U40" s="19">
        <v>678.66666666666663</v>
      </c>
      <c r="V40" s="19">
        <v>658.75</v>
      </c>
      <c r="W40" s="19">
        <v>650.08333333333337</v>
      </c>
      <c r="X40" s="19">
        <v>634.41666666666663</v>
      </c>
      <c r="Y40" s="19">
        <v>618.5</v>
      </c>
      <c r="Z40" s="19">
        <v>604.83333333333337</v>
      </c>
    </row>
    <row r="41" spans="1:26" x14ac:dyDescent="0.25">
      <c r="A41" s="17" t="s">
        <v>85</v>
      </c>
      <c r="B41" s="19">
        <v>1981</v>
      </c>
      <c r="C41" s="19">
        <v>1221</v>
      </c>
      <c r="D41" s="19">
        <v>1035</v>
      </c>
      <c r="E41" s="19">
        <v>1028</v>
      </c>
      <c r="F41" s="19">
        <v>1050</v>
      </c>
      <c r="G41" s="19">
        <v>1038</v>
      </c>
      <c r="H41" s="19">
        <v>1083</v>
      </c>
      <c r="I41" s="19">
        <v>1005</v>
      </c>
      <c r="J41" s="19">
        <v>981</v>
      </c>
      <c r="K41" s="19">
        <v>910</v>
      </c>
      <c r="L41" s="19">
        <v>878</v>
      </c>
      <c r="M41" s="19">
        <v>839</v>
      </c>
      <c r="N41" s="19">
        <v>796</v>
      </c>
      <c r="O41" s="19">
        <v>777</v>
      </c>
      <c r="P41" s="19">
        <v>723</v>
      </c>
      <c r="Q41" s="19">
        <v>701</v>
      </c>
      <c r="R41" s="19">
        <v>719</v>
      </c>
      <c r="S41" s="19">
        <v>738</v>
      </c>
      <c r="T41" s="19">
        <v>765</v>
      </c>
      <c r="U41" s="19">
        <v>758</v>
      </c>
      <c r="V41" s="19">
        <v>813</v>
      </c>
      <c r="W41" s="19">
        <v>779</v>
      </c>
      <c r="X41" s="19">
        <v>720</v>
      </c>
      <c r="Y41" s="19">
        <v>695</v>
      </c>
      <c r="Z41" s="19">
        <v>698</v>
      </c>
    </row>
    <row r="42" spans="1:26" x14ac:dyDescent="0.25">
      <c r="A42" s="17" t="s">
        <v>86</v>
      </c>
      <c r="B42" s="19">
        <v>1826</v>
      </c>
      <c r="C42" s="19">
        <v>45</v>
      </c>
      <c r="D42" s="19">
        <v>22</v>
      </c>
      <c r="E42" s="19">
        <v>20</v>
      </c>
      <c r="F42" s="19">
        <v>15</v>
      </c>
      <c r="G42" s="19">
        <v>23</v>
      </c>
      <c r="H42" s="19">
        <v>13</v>
      </c>
      <c r="I42" s="19">
        <v>11</v>
      </c>
      <c r="J42" s="19">
        <v>14</v>
      </c>
      <c r="K42" s="19">
        <v>15</v>
      </c>
      <c r="L42" s="19">
        <v>24</v>
      </c>
      <c r="M42" s="19">
        <v>17</v>
      </c>
      <c r="N42" s="19">
        <v>28</v>
      </c>
      <c r="O42" s="19">
        <v>19</v>
      </c>
      <c r="P42" s="19">
        <v>18</v>
      </c>
      <c r="Q42" s="19">
        <v>30</v>
      </c>
      <c r="R42" s="19">
        <v>36</v>
      </c>
      <c r="S42" s="19">
        <v>21</v>
      </c>
      <c r="T42" s="19">
        <v>21</v>
      </c>
      <c r="U42" s="19">
        <v>28</v>
      </c>
      <c r="V42" s="19">
        <v>57</v>
      </c>
      <c r="W42" s="19">
        <v>28</v>
      </c>
      <c r="X42" s="19">
        <v>37</v>
      </c>
      <c r="Y42" s="19">
        <v>28</v>
      </c>
      <c r="Z42" s="19">
        <v>40</v>
      </c>
    </row>
    <row r="43" spans="1:26" x14ac:dyDescent="0.25">
      <c r="A43" s="17" t="s">
        <v>87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88</v>
      </c>
      <c r="B44" s="19">
        <v>3779</v>
      </c>
      <c r="C44" s="19">
        <v>1320</v>
      </c>
      <c r="D44" s="19">
        <v>5733.75</v>
      </c>
      <c r="E44" s="19">
        <v>5770.583333333333</v>
      </c>
      <c r="F44" s="19">
        <v>5766.583333333333</v>
      </c>
      <c r="G44" s="19">
        <v>5738.75</v>
      </c>
      <c r="H44" s="19">
        <v>5739.416666666667</v>
      </c>
      <c r="I44" s="19">
        <v>5807.666666666667</v>
      </c>
      <c r="J44" s="19">
        <v>5852.833333333333</v>
      </c>
      <c r="K44" s="19">
        <v>5974.666666666667</v>
      </c>
      <c r="L44" s="19">
        <v>5878</v>
      </c>
      <c r="M44" s="19">
        <v>5994.166666666667</v>
      </c>
      <c r="N44" s="19">
        <v>6031.916666666667</v>
      </c>
      <c r="O44" s="19">
        <v>6107.666666666667</v>
      </c>
      <c r="P44" s="19">
        <v>6112.333333333333</v>
      </c>
      <c r="Q44" s="19">
        <v>6129.166666666667</v>
      </c>
      <c r="R44" s="19">
        <v>6153.416666666667</v>
      </c>
      <c r="S44" s="19">
        <v>6126.333333333333</v>
      </c>
      <c r="T44" s="19">
        <v>6178.666666666667</v>
      </c>
      <c r="U44" s="19">
        <v>6131.75</v>
      </c>
      <c r="V44" s="19">
        <v>6145.666666666667</v>
      </c>
      <c r="W44" s="19">
        <v>6184.083333333333</v>
      </c>
      <c r="X44" s="19">
        <v>6219.083333333333</v>
      </c>
      <c r="Y44" s="19">
        <v>6280.833333333333</v>
      </c>
      <c r="Z44" s="19">
        <v>6307.583333333333</v>
      </c>
    </row>
    <row r="45" spans="1:26" x14ac:dyDescent="0.25">
      <c r="A45" s="17" t="s">
        <v>89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90</v>
      </c>
      <c r="B46" s="20">
        <v>9.533175091074682</v>
      </c>
      <c r="C46" s="20">
        <v>2.8580011415525122</v>
      </c>
      <c r="D46" s="20">
        <v>1.303357305936073</v>
      </c>
      <c r="E46" s="20">
        <v>1.234584474885845</v>
      </c>
      <c r="F46" s="20">
        <v>1.174239526411657</v>
      </c>
      <c r="G46" s="20">
        <v>1.1137568493150689</v>
      </c>
      <c r="H46" s="20">
        <v>1.066426940639269</v>
      </c>
      <c r="I46" s="20">
        <v>1.0623207762557081</v>
      </c>
      <c r="J46" s="20">
        <v>1.077472677595628</v>
      </c>
      <c r="K46" s="20">
        <v>1.0677579908675801</v>
      </c>
      <c r="L46" s="20">
        <v>1.126595890410959</v>
      </c>
      <c r="M46" s="20">
        <v>1.1339931506849319</v>
      </c>
      <c r="N46" s="20">
        <v>1.1882616120218581</v>
      </c>
      <c r="O46" s="20">
        <v>1.1749303652968039</v>
      </c>
      <c r="P46" s="20">
        <v>1.168866438356164</v>
      </c>
      <c r="Q46" s="20">
        <v>1.16242694063927</v>
      </c>
      <c r="R46" s="20">
        <v>1.1590573770491801</v>
      </c>
      <c r="S46" s="20">
        <v>1.1639600456621</v>
      </c>
      <c r="T46" s="20">
        <v>1.1549566210045661</v>
      </c>
      <c r="U46" s="20">
        <v>1.152801369863014</v>
      </c>
      <c r="V46" s="20">
        <v>1.137454462659381</v>
      </c>
      <c r="W46" s="20">
        <v>1.1346678082191779</v>
      </c>
      <c r="X46" s="20">
        <v>1.1346678082191779</v>
      </c>
      <c r="Y46" s="20">
        <v>1.1346678082191779</v>
      </c>
      <c r="Z46" s="20">
        <v>1.1329337431693991</v>
      </c>
    </row>
    <row r="47" spans="1:26" x14ac:dyDescent="0.25">
      <c r="A47" s="17" t="s">
        <v>91</v>
      </c>
      <c r="B47" s="20">
        <v>5.5966939890710377</v>
      </c>
      <c r="C47" s="20">
        <v>0.7717054794520547</v>
      </c>
      <c r="D47" s="20">
        <v>0.43024885844748861</v>
      </c>
      <c r="E47" s="20">
        <v>0.40894520547945212</v>
      </c>
      <c r="F47" s="20">
        <v>0.39239981785063738</v>
      </c>
      <c r="G47" s="20">
        <v>0.365087899543379</v>
      </c>
      <c r="H47" s="20">
        <v>0.33948173515981728</v>
      </c>
      <c r="I47" s="20">
        <v>0.35550684931506848</v>
      </c>
      <c r="J47" s="20">
        <v>0.35454462659380698</v>
      </c>
      <c r="K47" s="20">
        <v>0.36366438356164382</v>
      </c>
      <c r="L47" s="20">
        <v>0.36593607305936071</v>
      </c>
      <c r="M47" s="20">
        <v>0.36096118721461179</v>
      </c>
      <c r="N47" s="20">
        <v>0.41166552823315122</v>
      </c>
      <c r="O47" s="20">
        <v>0.38893264840182662</v>
      </c>
      <c r="P47" s="20">
        <v>0.3928162100456622</v>
      </c>
      <c r="Q47" s="20">
        <v>0.39976940639269398</v>
      </c>
      <c r="R47" s="20">
        <v>0.40344489981785059</v>
      </c>
      <c r="S47" s="20">
        <v>0.38070205479452057</v>
      </c>
      <c r="T47" s="20">
        <v>0.39085273972602741</v>
      </c>
      <c r="U47" s="20">
        <v>0.39990753424657532</v>
      </c>
      <c r="V47" s="20">
        <v>0.38713911657559202</v>
      </c>
      <c r="W47" s="20">
        <v>0.39645091324200898</v>
      </c>
      <c r="X47" s="20">
        <v>0.39645091324200898</v>
      </c>
      <c r="Y47" s="20">
        <v>0.39645091324200898</v>
      </c>
      <c r="Z47" s="20">
        <v>0.3953756830601094</v>
      </c>
    </row>
    <row r="48" spans="1:26" x14ac:dyDescent="0.25">
      <c r="A48" s="17" t="s">
        <v>92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93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95</v>
      </c>
      <c r="B51" s="20">
        <v>31.35727079538556</v>
      </c>
      <c r="C51" s="20">
        <v>29.66937471461187</v>
      </c>
      <c r="D51" s="20">
        <v>31.428323439878241</v>
      </c>
      <c r="E51" s="20">
        <v>32.32891704718417</v>
      </c>
      <c r="F51" s="20">
        <v>33.527122040072861</v>
      </c>
      <c r="G51" s="20">
        <v>33.774359018264839</v>
      </c>
      <c r="H51" s="20">
        <v>35.032865487062409</v>
      </c>
      <c r="I51" s="20">
        <v>35.407873573059362</v>
      </c>
      <c r="J51" s="20">
        <v>35.081972525804503</v>
      </c>
      <c r="K51" s="20">
        <v>36.344558409436843</v>
      </c>
      <c r="L51" s="20">
        <v>35.925154014459672</v>
      </c>
      <c r="M51" s="20">
        <v>35.632777111872151</v>
      </c>
      <c r="N51" s="20">
        <v>35.962805289921072</v>
      </c>
      <c r="O51" s="20">
        <v>35.659120909436837</v>
      </c>
      <c r="P51" s="20">
        <v>35.935568683409443</v>
      </c>
      <c r="Q51" s="20">
        <v>34.628125951293761</v>
      </c>
      <c r="R51" s="20">
        <v>34.40186797965999</v>
      </c>
      <c r="S51" s="20">
        <v>32.262603595890411</v>
      </c>
      <c r="T51" s="20">
        <v>29.8604996194825</v>
      </c>
      <c r="U51" s="20">
        <v>29.151525304414001</v>
      </c>
      <c r="V51" s="20">
        <v>26.952389382210079</v>
      </c>
      <c r="W51" s="20">
        <v>24.67591847412481</v>
      </c>
      <c r="X51" s="20">
        <v>24.72414212328767</v>
      </c>
      <c r="Y51" s="20">
        <v>24.70300998858448</v>
      </c>
      <c r="Z51" s="20">
        <v>24.70370664465695</v>
      </c>
    </row>
    <row r="52" spans="1:26" x14ac:dyDescent="0.25">
      <c r="A52" s="17" t="s">
        <v>96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97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99</v>
      </c>
      <c r="B55" s="20">
        <v>93.963639880383781</v>
      </c>
      <c r="C55" s="20">
        <v>96.529644909657549</v>
      </c>
      <c r="D55" s="20">
        <v>99.458716925461346</v>
      </c>
      <c r="E55" s="20">
        <v>98.250970939835057</v>
      </c>
      <c r="F55" s="20">
        <v>94.812371404569816</v>
      </c>
      <c r="G55" s="20">
        <v>92.772792840611075</v>
      </c>
      <c r="H55" s="20">
        <v>86.722895346366315</v>
      </c>
      <c r="I55" s="20">
        <v>87.729234245634188</v>
      </c>
      <c r="J55" s="20">
        <v>87.931019523786446</v>
      </c>
      <c r="K55" s="20">
        <v>89.182343278270352</v>
      </c>
      <c r="L55" s="20">
        <v>89.53810874838959</v>
      </c>
      <c r="M55" s="20">
        <v>93.332879726872662</v>
      </c>
      <c r="N55" s="20">
        <v>96.185999872414513</v>
      </c>
      <c r="O55" s="20">
        <v>95.544251031841895</v>
      </c>
      <c r="P55" s="20">
        <v>97.951629251396412</v>
      </c>
      <c r="Q55" s="20">
        <v>96.954818638374306</v>
      </c>
      <c r="R55" s="20">
        <v>94.991713702179098</v>
      </c>
      <c r="S55" s="20">
        <v>95.893385537567013</v>
      </c>
      <c r="T55" s="20">
        <v>96.360254025560678</v>
      </c>
      <c r="U55" s="20">
        <v>97.726875639678269</v>
      </c>
      <c r="V55" s="20">
        <v>97.01126081308297</v>
      </c>
      <c r="W55" s="20">
        <v>97.250524595581624</v>
      </c>
      <c r="X55" s="20">
        <v>96.601900403421126</v>
      </c>
      <c r="Y55" s="20">
        <v>99.572700689091135</v>
      </c>
      <c r="Z55" s="20">
        <v>98.405552434039322</v>
      </c>
    </row>
    <row r="56" spans="1:26" x14ac:dyDescent="0.25">
      <c r="A56" s="17" t="s">
        <v>100</v>
      </c>
      <c r="B56" s="18">
        <v>136821.08166666669</v>
      </c>
      <c r="C56" s="18">
        <v>146654.67249999999</v>
      </c>
      <c r="D56" s="18">
        <v>158345.5733333333</v>
      </c>
      <c r="E56" s="18">
        <v>151602.70250000001</v>
      </c>
      <c r="F56" s="18">
        <v>141105.0275</v>
      </c>
      <c r="G56" s="18">
        <v>132673.1216666667</v>
      </c>
      <c r="H56" s="18">
        <v>119482.21</v>
      </c>
      <c r="I56" s="18">
        <v>121605.45416666671</v>
      </c>
      <c r="J56" s="18">
        <v>122863.6283333333</v>
      </c>
      <c r="K56" s="18">
        <v>130481.29666666671</v>
      </c>
      <c r="L56" s="18">
        <v>130410.6275</v>
      </c>
      <c r="M56" s="18">
        <v>137667.20833333331</v>
      </c>
      <c r="N56" s="18">
        <v>144666.87166666659</v>
      </c>
      <c r="O56" s="18">
        <v>143162.5916666667</v>
      </c>
      <c r="P56" s="18">
        <v>149382.5575</v>
      </c>
      <c r="Q56" s="18">
        <v>145643.79833333331</v>
      </c>
      <c r="R56" s="18">
        <v>142931.5633333333</v>
      </c>
      <c r="S56" s="18">
        <v>140865.32750000001</v>
      </c>
      <c r="T56" s="18">
        <v>142937.94416666671</v>
      </c>
      <c r="U56" s="18">
        <v>145527.44166666671</v>
      </c>
      <c r="V56" s="18">
        <v>146071.76333333331</v>
      </c>
      <c r="W56" s="18">
        <v>145532.63500000001</v>
      </c>
      <c r="X56" s="18">
        <v>146567.03166666659</v>
      </c>
      <c r="Y56" s="18">
        <v>151501.97500000001</v>
      </c>
      <c r="Z56" s="18">
        <v>147886.82750000001</v>
      </c>
    </row>
    <row r="57" spans="1:26" x14ac:dyDescent="0.25">
      <c r="A57" s="17" t="s">
        <v>101</v>
      </c>
      <c r="B57" s="19">
        <v>21516</v>
      </c>
      <c r="C57" s="19">
        <v>26033</v>
      </c>
      <c r="D57" s="19">
        <v>27570</v>
      </c>
      <c r="E57" s="19">
        <v>26019</v>
      </c>
      <c r="F57" s="19">
        <v>23159</v>
      </c>
      <c r="G57" s="19">
        <v>20919</v>
      </c>
      <c r="H57" s="19">
        <v>18746</v>
      </c>
      <c r="I57" s="19">
        <v>18822</v>
      </c>
      <c r="J57" s="19">
        <v>18489</v>
      </c>
      <c r="K57" s="19">
        <v>18864</v>
      </c>
      <c r="L57" s="19">
        <v>19032</v>
      </c>
      <c r="M57" s="19">
        <v>20989</v>
      </c>
      <c r="N57" s="19">
        <v>22724</v>
      </c>
      <c r="O57" s="19">
        <v>22636</v>
      </c>
      <c r="P57" s="19">
        <v>23208</v>
      </c>
      <c r="Q57" s="19">
        <v>23689</v>
      </c>
      <c r="R57" s="19">
        <v>23339</v>
      </c>
      <c r="S57" s="19">
        <v>24184</v>
      </c>
      <c r="T57" s="19">
        <v>24782</v>
      </c>
      <c r="U57" s="19">
        <v>25949</v>
      </c>
      <c r="V57" s="19">
        <v>28613</v>
      </c>
      <c r="W57" s="19">
        <v>29837</v>
      </c>
      <c r="X57" s="19">
        <v>34381</v>
      </c>
      <c r="Y57" s="19">
        <v>33071</v>
      </c>
      <c r="Z57" s="19">
        <v>32379</v>
      </c>
    </row>
    <row r="58" spans="1:26" x14ac:dyDescent="0.25">
      <c r="A58" s="17" t="s">
        <v>102</v>
      </c>
      <c r="B58" s="19">
        <v>3952</v>
      </c>
      <c r="C58" s="19">
        <v>4115</v>
      </c>
      <c r="D58" s="19">
        <v>4575</v>
      </c>
      <c r="E58" s="19">
        <v>4345</v>
      </c>
      <c r="F58" s="19">
        <v>4331</v>
      </c>
      <c r="G58" s="19">
        <v>4131</v>
      </c>
      <c r="H58" s="19">
        <v>4012</v>
      </c>
      <c r="I58" s="19">
        <v>4006</v>
      </c>
      <c r="J58" s="19">
        <v>4148</v>
      </c>
      <c r="K58" s="19">
        <v>4644</v>
      </c>
      <c r="L58" s="19">
        <v>4507</v>
      </c>
      <c r="M58" s="19">
        <v>4484</v>
      </c>
      <c r="N58" s="19">
        <v>4582</v>
      </c>
      <c r="O58" s="19">
        <v>4497</v>
      </c>
      <c r="P58" s="19">
        <v>4643</v>
      </c>
      <c r="Q58" s="19">
        <v>4541</v>
      </c>
      <c r="R58" s="19">
        <v>4475</v>
      </c>
      <c r="S58" s="19">
        <v>4171</v>
      </c>
      <c r="T58" s="19">
        <v>4191</v>
      </c>
      <c r="U58" s="19">
        <v>4096</v>
      </c>
      <c r="V58" s="19">
        <v>4006</v>
      </c>
      <c r="W58" s="19">
        <v>3833</v>
      </c>
      <c r="X58" s="19">
        <v>3835</v>
      </c>
      <c r="Y58" s="19">
        <v>3816</v>
      </c>
      <c r="Z58" s="19">
        <v>3856</v>
      </c>
    </row>
    <row r="59" spans="1:26" x14ac:dyDescent="0.25">
      <c r="A59" s="17" t="s">
        <v>103</v>
      </c>
      <c r="B59" s="19">
        <v>2012</v>
      </c>
      <c r="C59" s="19">
        <v>2133</v>
      </c>
      <c r="D59" s="19">
        <v>2273</v>
      </c>
      <c r="E59" s="19">
        <v>2185</v>
      </c>
      <c r="F59" s="19">
        <v>1921</v>
      </c>
      <c r="G59" s="19">
        <v>1812</v>
      </c>
      <c r="H59" s="19">
        <v>1609</v>
      </c>
      <c r="I59" s="19">
        <v>1635</v>
      </c>
      <c r="J59" s="19">
        <v>1668</v>
      </c>
      <c r="K59" s="19">
        <v>1654</v>
      </c>
      <c r="L59" s="19">
        <v>1712</v>
      </c>
      <c r="M59" s="19">
        <v>1856</v>
      </c>
      <c r="N59" s="19">
        <v>1883</v>
      </c>
      <c r="O59" s="19">
        <v>1911</v>
      </c>
      <c r="P59" s="19">
        <v>1974</v>
      </c>
      <c r="Q59" s="19">
        <v>1963</v>
      </c>
      <c r="R59" s="19">
        <v>1929</v>
      </c>
      <c r="S59" s="19">
        <v>1976</v>
      </c>
      <c r="T59" s="19">
        <v>1954</v>
      </c>
      <c r="U59" s="19">
        <v>1990</v>
      </c>
      <c r="V59" s="19">
        <v>2031</v>
      </c>
      <c r="W59" s="19">
        <v>2003</v>
      </c>
      <c r="X59" s="19">
        <v>2049</v>
      </c>
      <c r="Y59" s="19">
        <v>2069</v>
      </c>
      <c r="Z59" s="19">
        <v>2054</v>
      </c>
    </row>
    <row r="60" spans="1:26" x14ac:dyDescent="0.25">
      <c r="A60" s="17" t="s">
        <v>104</v>
      </c>
      <c r="B60" s="19">
        <v>936</v>
      </c>
      <c r="C60" s="19">
        <v>996</v>
      </c>
      <c r="D60" s="19">
        <v>1083</v>
      </c>
      <c r="E60" s="19">
        <v>1040</v>
      </c>
      <c r="F60" s="19">
        <v>959</v>
      </c>
      <c r="G60" s="19">
        <v>914</v>
      </c>
      <c r="H60" s="19">
        <v>788</v>
      </c>
      <c r="I60" s="19">
        <v>801</v>
      </c>
      <c r="J60" s="19">
        <v>814</v>
      </c>
      <c r="K60" s="19">
        <v>826</v>
      </c>
      <c r="L60" s="19">
        <v>859</v>
      </c>
      <c r="M60" s="19">
        <v>925</v>
      </c>
      <c r="N60" s="19">
        <v>1000</v>
      </c>
      <c r="O60" s="19">
        <v>969</v>
      </c>
      <c r="P60" s="19">
        <v>1006</v>
      </c>
      <c r="Q60" s="19">
        <v>999</v>
      </c>
      <c r="R60" s="19">
        <v>955</v>
      </c>
      <c r="S60" s="19">
        <v>991</v>
      </c>
      <c r="T60" s="19">
        <v>965</v>
      </c>
      <c r="U60" s="19">
        <v>1017</v>
      </c>
      <c r="V60" s="19">
        <v>1002</v>
      </c>
      <c r="W60" s="19">
        <v>1005</v>
      </c>
      <c r="X60" s="19">
        <v>1011</v>
      </c>
      <c r="Y60" s="19">
        <v>1030</v>
      </c>
      <c r="Z60" s="19">
        <v>1040</v>
      </c>
    </row>
  </sheetData>
  <conditionalFormatting sqref="A14:Z14">
    <cfRule type="expression" dxfId="113" priority="10">
      <formula>TRUE</formula>
    </cfRule>
  </conditionalFormatting>
  <conditionalFormatting sqref="A16:Z16">
    <cfRule type="expression" dxfId="112" priority="13">
      <formula>TRUE</formula>
    </cfRule>
  </conditionalFormatting>
  <conditionalFormatting sqref="A17:Z20">
    <cfRule type="notContainsBlanks" dxfId="111" priority="1">
      <formula>LEN(TRIM(A17))&gt;0</formula>
    </cfRule>
  </conditionalFormatting>
  <conditionalFormatting sqref="A20:Z20">
    <cfRule type="expression" dxfId="110" priority="16">
      <formula>TRUE</formula>
    </cfRule>
  </conditionalFormatting>
  <conditionalFormatting sqref="A26:Z26">
    <cfRule type="expression" dxfId="109" priority="19">
      <formula>TRUE</formula>
    </cfRule>
  </conditionalFormatting>
  <conditionalFormatting sqref="A30:Z30">
    <cfRule type="expression" dxfId="108" priority="22">
      <formula>TRUE</formula>
    </cfRule>
  </conditionalFormatting>
  <conditionalFormatting sqref="A32:Z32">
    <cfRule type="expression" dxfId="107" priority="25">
      <formula>TRUE</formula>
    </cfRule>
  </conditionalFormatting>
  <conditionalFormatting sqref="A35:Z35">
    <cfRule type="expression" dxfId="106" priority="28">
      <formula>TRUE</formula>
    </cfRule>
  </conditionalFormatting>
  <conditionalFormatting sqref="A38:Z38">
    <cfRule type="expression" dxfId="105" priority="31">
      <formula>TRUE</formula>
    </cfRule>
  </conditionalFormatting>
  <conditionalFormatting sqref="A45:Z45">
    <cfRule type="expression" dxfId="104" priority="34">
      <formula>TRUE</formula>
    </cfRule>
  </conditionalFormatting>
  <conditionalFormatting sqref="A55:Z55">
    <cfRule type="expression" dxfId="103" priority="37">
      <formula>TRUE</formula>
    </cfRule>
  </conditionalFormatting>
  <conditionalFormatting sqref="A60:Z60">
    <cfRule type="expression" dxfId="102" priority="40">
      <formula>TRUE</formula>
    </cfRule>
  </conditionalFormatting>
  <conditionalFormatting sqref="B14">
    <cfRule type="expression" dxfId="101" priority="8">
      <formula>TRUE</formula>
    </cfRule>
  </conditionalFormatting>
  <conditionalFormatting sqref="B16">
    <cfRule type="expression" dxfId="100" priority="11">
      <formula>TRUE</formula>
    </cfRule>
  </conditionalFormatting>
  <conditionalFormatting sqref="B1">
    <cfRule type="expression" dxfId="99" priority="3">
      <formula>TRUE</formula>
    </cfRule>
  </conditionalFormatting>
  <conditionalFormatting sqref="B20">
    <cfRule type="expression" dxfId="98" priority="14">
      <formula>TRUE</formula>
    </cfRule>
  </conditionalFormatting>
  <conditionalFormatting sqref="B26">
    <cfRule type="expression" dxfId="97" priority="17">
      <formula>TRUE</formula>
    </cfRule>
  </conditionalFormatting>
  <conditionalFormatting sqref="B1:B60">
    <cfRule type="expression" dxfId="96" priority="42">
      <formula>TRUE</formula>
    </cfRule>
  </conditionalFormatting>
  <conditionalFormatting sqref="B30">
    <cfRule type="expression" dxfId="95" priority="20">
      <formula>TRUE</formula>
    </cfRule>
  </conditionalFormatting>
  <conditionalFormatting sqref="B32">
    <cfRule type="expression" dxfId="94" priority="23">
      <formula>TRUE</formula>
    </cfRule>
  </conditionalFormatting>
  <conditionalFormatting sqref="B35">
    <cfRule type="expression" dxfId="93" priority="26">
      <formula>TRUE</formula>
    </cfRule>
  </conditionalFormatting>
  <conditionalFormatting sqref="B38">
    <cfRule type="expression" dxfId="92" priority="29">
      <formula>TRUE</formula>
    </cfRule>
  </conditionalFormatting>
  <conditionalFormatting sqref="B45">
    <cfRule type="expression" dxfId="91" priority="32">
      <formula>TRUE</formula>
    </cfRule>
  </conditionalFormatting>
  <conditionalFormatting sqref="B55">
    <cfRule type="expression" dxfId="90" priority="35">
      <formula>TRUE</formula>
    </cfRule>
  </conditionalFormatting>
  <conditionalFormatting sqref="B60">
    <cfRule type="expression" dxfId="89" priority="38">
      <formula>TRUE</formula>
    </cfRule>
  </conditionalFormatting>
  <conditionalFormatting sqref="Z14">
    <cfRule type="expression" dxfId="88" priority="9">
      <formula>TRUE</formula>
    </cfRule>
  </conditionalFormatting>
  <conditionalFormatting sqref="Z16">
    <cfRule type="expression" dxfId="87" priority="12">
      <formula>TRUE</formula>
    </cfRule>
  </conditionalFormatting>
  <conditionalFormatting sqref="Z1">
    <cfRule type="expression" dxfId="86" priority="4">
      <formula>TRUE</formula>
    </cfRule>
  </conditionalFormatting>
  <conditionalFormatting sqref="Z20">
    <cfRule type="expression" dxfId="85" priority="15">
      <formula>TRUE</formula>
    </cfRule>
  </conditionalFormatting>
  <conditionalFormatting sqref="Z26">
    <cfRule type="expression" dxfId="84" priority="18">
      <formula>TRUE</formula>
    </cfRule>
  </conditionalFormatting>
  <conditionalFormatting sqref="Z1:Z60">
    <cfRule type="expression" dxfId="83" priority="41">
      <formula>TRUE</formula>
    </cfRule>
  </conditionalFormatting>
  <conditionalFormatting sqref="Z30">
    <cfRule type="expression" dxfId="82" priority="21">
      <formula>TRUE</formula>
    </cfRule>
  </conditionalFormatting>
  <conditionalFormatting sqref="Z32">
    <cfRule type="expression" dxfId="81" priority="24">
      <formula>TRUE</formula>
    </cfRule>
  </conditionalFormatting>
  <conditionalFormatting sqref="Z35">
    <cfRule type="expression" dxfId="80" priority="27">
      <formula>TRUE</formula>
    </cfRule>
  </conditionalFormatting>
  <conditionalFormatting sqref="Z38">
    <cfRule type="expression" dxfId="79" priority="30">
      <formula>TRUE</formula>
    </cfRule>
  </conditionalFormatting>
  <conditionalFormatting sqref="Z45">
    <cfRule type="expression" dxfId="78" priority="33">
      <formula>TRUE</formula>
    </cfRule>
  </conditionalFormatting>
  <conditionalFormatting sqref="Z55">
    <cfRule type="expression" dxfId="77" priority="36">
      <formula>TRUE</formula>
    </cfRule>
  </conditionalFormatting>
  <conditionalFormatting sqref="Z60">
    <cfRule type="expression" dxfId="76" priority="39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Z60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43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52</v>
      </c>
      <c r="B3" s="3">
        <v>45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3" t="s">
        <v>53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54</v>
      </c>
      <c r="B5" s="18">
        <v>105784.583292</v>
      </c>
      <c r="C5" s="18">
        <v>291293.04360999999</v>
      </c>
      <c r="D5" s="18">
        <v>297121.36722900002</v>
      </c>
      <c r="E5" s="18">
        <v>280751.20411599998</v>
      </c>
      <c r="F5" s="18">
        <v>239284.88644100001</v>
      </c>
      <c r="G5" s="18">
        <v>215666.23983800001</v>
      </c>
      <c r="H5" s="18">
        <v>192756.84623699999</v>
      </c>
      <c r="I5" s="18">
        <v>203479.06912299999</v>
      </c>
      <c r="J5" s="18">
        <v>184559.41231499999</v>
      </c>
      <c r="K5" s="18">
        <v>203698.11549900001</v>
      </c>
      <c r="L5" s="18">
        <v>204499.84349500001</v>
      </c>
      <c r="M5" s="18">
        <v>216102.65919499999</v>
      </c>
      <c r="N5" s="18">
        <v>227479.85131500001</v>
      </c>
      <c r="O5" s="18">
        <v>219381.961629</v>
      </c>
      <c r="P5" s="18">
        <v>230821.14869599999</v>
      </c>
      <c r="Q5" s="18">
        <v>228067.70125499999</v>
      </c>
      <c r="R5" s="18">
        <v>230176.01540199999</v>
      </c>
      <c r="S5" s="18">
        <v>216756.98102199999</v>
      </c>
      <c r="T5" s="18">
        <v>229728.85660500001</v>
      </c>
      <c r="U5" s="18">
        <v>234138.598287</v>
      </c>
      <c r="V5" s="18">
        <v>229802.058995</v>
      </c>
      <c r="W5" s="18">
        <v>242430.353611</v>
      </c>
      <c r="X5" s="18">
        <v>226982.732865</v>
      </c>
      <c r="Y5" s="18">
        <v>243127.020575</v>
      </c>
      <c r="Z5" s="18">
        <v>229908.15179</v>
      </c>
    </row>
    <row r="6" spans="1:26" x14ac:dyDescent="0.25">
      <c r="A6" s="17" t="s">
        <v>55</v>
      </c>
      <c r="B6" s="18">
        <v>3741548.4411599999</v>
      </c>
      <c r="C6" s="18">
        <v>4908414.0559800006</v>
      </c>
      <c r="D6" s="18">
        <v>5245177.2407120001</v>
      </c>
      <c r="E6" s="18">
        <v>5052799.0674970001</v>
      </c>
      <c r="F6" s="18">
        <v>4567869.7694969997</v>
      </c>
      <c r="G6" s="18">
        <v>4333674.9331060005</v>
      </c>
      <c r="H6" s="18">
        <v>3787544.852345</v>
      </c>
      <c r="I6" s="18">
        <v>3870891.8884569998</v>
      </c>
      <c r="J6" s="18">
        <v>3885656.4168659998</v>
      </c>
      <c r="K6" s="18">
        <v>3934513.3641499998</v>
      </c>
      <c r="L6" s="18">
        <v>4013651.6868130001</v>
      </c>
      <c r="M6" s="18">
        <v>4330954.3927829992</v>
      </c>
      <c r="N6" s="18">
        <v>4527256.0841279998</v>
      </c>
      <c r="O6" s="18">
        <v>4524908.8569329996</v>
      </c>
      <c r="P6" s="18">
        <v>4694695.5943630002</v>
      </c>
      <c r="Q6" s="18">
        <v>4605207.2687520003</v>
      </c>
      <c r="R6" s="18">
        <v>4470779.5803190004</v>
      </c>
      <c r="S6" s="18">
        <v>4571043.1318880003</v>
      </c>
      <c r="T6" s="18">
        <v>4541278.0867229998</v>
      </c>
      <c r="U6" s="18">
        <v>4653879.2814790001</v>
      </c>
      <c r="V6" s="18">
        <v>4651038.1008080002</v>
      </c>
      <c r="W6" s="18">
        <v>4620735.5563500002</v>
      </c>
      <c r="X6" s="18">
        <v>4652001.3421659991</v>
      </c>
      <c r="Y6" s="18">
        <v>4799860.7316539995</v>
      </c>
      <c r="Z6" s="18">
        <v>4722104.0486890003</v>
      </c>
    </row>
    <row r="7" spans="1:26" x14ac:dyDescent="0.25">
      <c r="A7" s="17" t="s">
        <v>56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57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v>3045933.45</v>
      </c>
      <c r="C10" s="18">
        <v>784626.29999999993</v>
      </c>
      <c r="D10" s="18">
        <v>406473.70860000013</v>
      </c>
      <c r="E10" s="18">
        <v>375429.80631999997</v>
      </c>
      <c r="F10" s="18">
        <v>365213.00021999999</v>
      </c>
      <c r="G10" s="18">
        <v>341921.17258700001</v>
      </c>
      <c r="H10" s="18">
        <v>314403.84029899997</v>
      </c>
      <c r="I10" s="18">
        <v>325310.08824200003</v>
      </c>
      <c r="J10" s="18">
        <v>325670.23002700013</v>
      </c>
      <c r="K10" s="18">
        <v>328539.68722399999</v>
      </c>
      <c r="L10" s="18">
        <v>349780.53817199997</v>
      </c>
      <c r="M10" s="18">
        <v>334694.05221200001</v>
      </c>
      <c r="N10" s="18">
        <v>369527.43582000001</v>
      </c>
      <c r="O10" s="18">
        <v>360680.2934020001</v>
      </c>
      <c r="P10" s="18">
        <v>358083.86705000012</v>
      </c>
      <c r="Q10" s="18">
        <v>358686.73447999998</v>
      </c>
      <c r="R10" s="18">
        <v>354665.56957199989</v>
      </c>
      <c r="S10" s="18">
        <v>357132.90299800009</v>
      </c>
      <c r="T10" s="18">
        <v>355143.76180799998</v>
      </c>
      <c r="U10" s="18">
        <v>349298.68798699998</v>
      </c>
      <c r="V10" s="18">
        <v>348678.15860700002</v>
      </c>
      <c r="W10" s="18">
        <v>346150.47445400001</v>
      </c>
      <c r="X10" s="18">
        <v>345187.20766500011</v>
      </c>
      <c r="Y10" s="18">
        <v>346022.17450999998</v>
      </c>
      <c r="Z10" s="18">
        <v>342206.12238299998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188100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358759.12499999994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406326.32999999996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409623.44760000007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415648.81080000009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418646.47500000003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355609.88999999996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301994.47080000001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250701.06599999999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201563.43480000005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154418.82120000001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109124.21520000001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64</v>
      </c>
      <c r="B16" s="18">
        <v>1160804.1445992801</v>
      </c>
      <c r="C16" s="18">
        <v>1232605.2955610319</v>
      </c>
      <c r="D16" s="18">
        <v>1319368.5010603899</v>
      </c>
      <c r="E16" s="18">
        <v>1271093.733229016</v>
      </c>
      <c r="F16" s="18">
        <v>1158082.294294836</v>
      </c>
      <c r="G16" s="18">
        <v>1091876.150173018</v>
      </c>
      <c r="H16" s="18">
        <v>960439.4345346893</v>
      </c>
      <c r="I16" s="18">
        <v>989865.79495807888</v>
      </c>
      <c r="J16" s="18">
        <v>988167.96833585715</v>
      </c>
      <c r="K16" s="18">
        <v>1013409.334203064</v>
      </c>
      <c r="L16" s="18">
        <v>1031487.176351542</v>
      </c>
      <c r="M16" s="18">
        <v>1105893.9734746229</v>
      </c>
      <c r="N16" s="18">
        <v>1160203.1569480901</v>
      </c>
      <c r="O16" s="18">
        <v>1155630.573132362</v>
      </c>
      <c r="P16" s="18">
        <v>1205095.957343963</v>
      </c>
      <c r="Q16" s="18">
        <v>1186719.781226713</v>
      </c>
      <c r="R16" s="18">
        <v>1157465.046025479</v>
      </c>
      <c r="S16" s="18">
        <v>1163748.6743838859</v>
      </c>
      <c r="T16" s="18">
        <v>1160294.7816913661</v>
      </c>
      <c r="U16" s="18">
        <v>1188858.0968070331</v>
      </c>
      <c r="V16" s="18">
        <v>1180050.62064131</v>
      </c>
      <c r="W16" s="18">
        <v>1185821.886685923</v>
      </c>
      <c r="X16" s="18">
        <v>1181952.141901033</v>
      </c>
      <c r="Y16" s="18">
        <v>1230840.790143468</v>
      </c>
      <c r="Z16" s="18">
        <v>1208322.5391478441</v>
      </c>
    </row>
    <row r="17" spans="1:26" x14ac:dyDescent="0.25">
      <c r="A17" s="17" t="s">
        <v>5</v>
      </c>
      <c r="B17" s="18">
        <f t="shared" ref="B17:Z17" si="0">SUM(B5:B16)</f>
        <v>8242170.6190512804</v>
      </c>
      <c r="C17" s="18">
        <f t="shared" si="0"/>
        <v>7575697.8201510329</v>
      </c>
      <c r="D17" s="18">
        <f t="shared" si="0"/>
        <v>7674467.1476013903</v>
      </c>
      <c r="E17" s="18">
        <f t="shared" si="0"/>
        <v>7389697.258762016</v>
      </c>
      <c r="F17" s="18">
        <f t="shared" si="0"/>
        <v>6746098.7612528354</v>
      </c>
      <c r="G17" s="18">
        <f t="shared" si="0"/>
        <v>6401784.9707040181</v>
      </c>
      <c r="H17" s="18">
        <f t="shared" si="0"/>
        <v>5610754.8634156892</v>
      </c>
      <c r="I17" s="18">
        <f t="shared" si="0"/>
        <v>5691541.3115800796</v>
      </c>
      <c r="J17" s="18">
        <f t="shared" si="0"/>
        <v>5634755.0935438573</v>
      </c>
      <c r="K17" s="18">
        <f t="shared" si="0"/>
        <v>5681723.935876064</v>
      </c>
      <c r="L17" s="18">
        <f t="shared" si="0"/>
        <v>5753838.0660315417</v>
      </c>
      <c r="M17" s="18">
        <f t="shared" si="0"/>
        <v>6096769.2928646225</v>
      </c>
      <c r="N17" s="18">
        <f t="shared" si="0"/>
        <v>6284466.5282110907</v>
      </c>
      <c r="O17" s="18">
        <f t="shared" si="0"/>
        <v>6260601.6850963617</v>
      </c>
      <c r="P17" s="18">
        <f t="shared" si="0"/>
        <v>6488696.5674529634</v>
      </c>
      <c r="Q17" s="18">
        <f t="shared" si="0"/>
        <v>6378681.4857137138</v>
      </c>
      <c r="R17" s="18">
        <f t="shared" si="0"/>
        <v>6213086.2113184799</v>
      </c>
      <c r="S17" s="18">
        <f t="shared" si="0"/>
        <v>6308681.6902918871</v>
      </c>
      <c r="T17" s="18">
        <f t="shared" si="0"/>
        <v>6286445.4868273651</v>
      </c>
      <c r="U17" s="18">
        <f t="shared" si="0"/>
        <v>6426174.664560033</v>
      </c>
      <c r="V17" s="18">
        <f t="shared" si="0"/>
        <v>6409568.9390513096</v>
      </c>
      <c r="W17" s="18">
        <f t="shared" si="0"/>
        <v>6395138.2711009225</v>
      </c>
      <c r="X17" s="18">
        <f t="shared" si="0"/>
        <v>6406123.4245970324</v>
      </c>
      <c r="Y17" s="18">
        <f t="shared" si="0"/>
        <v>6619850.7168824673</v>
      </c>
      <c r="Z17" s="18">
        <f t="shared" si="0"/>
        <v>6502540.8620098438</v>
      </c>
    </row>
    <row r="18" spans="1:26" x14ac:dyDescent="0.25">
      <c r="A18" s="17" t="s">
        <v>8</v>
      </c>
      <c r="B18" s="18">
        <f t="shared" ref="B18:Z18" si="1">B17/B3/1000</f>
        <v>183.15934709002846</v>
      </c>
      <c r="C18" s="18">
        <f t="shared" si="1"/>
        <v>168.34884044780074</v>
      </c>
      <c r="D18" s="18">
        <f t="shared" si="1"/>
        <v>170.543714391142</v>
      </c>
      <c r="E18" s="18">
        <f t="shared" si="1"/>
        <v>164.21549463915591</v>
      </c>
      <c r="F18" s="18">
        <f t="shared" si="1"/>
        <v>149.91330580561856</v>
      </c>
      <c r="G18" s="18">
        <f t="shared" si="1"/>
        <v>142.26188823786705</v>
      </c>
      <c r="H18" s="18">
        <f t="shared" si="1"/>
        <v>124.68344140923753</v>
      </c>
      <c r="I18" s="18">
        <f t="shared" si="1"/>
        <v>126.47869581289065</v>
      </c>
      <c r="J18" s="18">
        <f t="shared" si="1"/>
        <v>125.21677985653017</v>
      </c>
      <c r="K18" s="18">
        <f t="shared" si="1"/>
        <v>126.26053190835698</v>
      </c>
      <c r="L18" s="18">
        <f t="shared" si="1"/>
        <v>127.86306813403425</v>
      </c>
      <c r="M18" s="18">
        <f t="shared" si="1"/>
        <v>135.48376206365828</v>
      </c>
      <c r="N18" s="18">
        <f t="shared" si="1"/>
        <v>139.65481173802422</v>
      </c>
      <c r="O18" s="18">
        <f t="shared" si="1"/>
        <v>139.12448189103026</v>
      </c>
      <c r="P18" s="18">
        <f t="shared" si="1"/>
        <v>144.1932570545103</v>
      </c>
      <c r="Q18" s="18">
        <f t="shared" si="1"/>
        <v>141.74847746030474</v>
      </c>
      <c r="R18" s="18">
        <f t="shared" si="1"/>
        <v>138.06858247374399</v>
      </c>
      <c r="S18" s="18">
        <f t="shared" si="1"/>
        <v>140.19292645093083</v>
      </c>
      <c r="T18" s="18">
        <f t="shared" si="1"/>
        <v>139.69878859616367</v>
      </c>
      <c r="U18" s="18">
        <f t="shared" si="1"/>
        <v>142.8038814346674</v>
      </c>
      <c r="V18" s="18">
        <f t="shared" si="1"/>
        <v>142.43486531225133</v>
      </c>
      <c r="W18" s="18">
        <f t="shared" si="1"/>
        <v>142.11418380224271</v>
      </c>
      <c r="X18" s="18">
        <f t="shared" si="1"/>
        <v>142.3582983243785</v>
      </c>
      <c r="Y18" s="18">
        <f t="shared" si="1"/>
        <v>147.10779370849926</v>
      </c>
      <c r="Z18" s="18">
        <f t="shared" si="1"/>
        <v>144.50090804466319</v>
      </c>
    </row>
    <row r="19" spans="1:26" x14ac:dyDescent="0.25">
      <c r="A19" s="17" t="s">
        <v>9</v>
      </c>
      <c r="B19" s="18">
        <f>B18/B4</f>
        <v>91.579673545014231</v>
      </c>
      <c r="C19" s="18">
        <f>C18/B4</f>
        <v>84.17442022390037</v>
      </c>
      <c r="D19" s="18">
        <f>D18/B4</f>
        <v>85.271857195571002</v>
      </c>
      <c r="E19" s="18">
        <f>E18/B4</f>
        <v>82.107747319577953</v>
      </c>
      <c r="F19" s="18">
        <f>F18/B4</f>
        <v>74.956652902809282</v>
      </c>
      <c r="G19" s="18">
        <f>G18/B4</f>
        <v>71.130944118933527</v>
      </c>
      <c r="H19" s="18">
        <f>H18/B4</f>
        <v>62.341720704618766</v>
      </c>
      <c r="I19" s="18">
        <f>I18/B4</f>
        <v>63.239347906445325</v>
      </c>
      <c r="J19" s="18">
        <f>J18/B4</f>
        <v>62.608389928265083</v>
      </c>
      <c r="K19" s="18">
        <f>K18/B4</f>
        <v>63.130265954178491</v>
      </c>
      <c r="L19" s="18">
        <f>L18/B4</f>
        <v>63.931534067017125</v>
      </c>
      <c r="M19" s="18">
        <f>M18/B4</f>
        <v>67.741881031829138</v>
      </c>
      <c r="N19" s="18">
        <f>N18/B4</f>
        <v>69.827405869012111</v>
      </c>
      <c r="O19" s="18">
        <f>O18/B4</f>
        <v>69.562240945515128</v>
      </c>
      <c r="P19" s="18">
        <f>P18/B4</f>
        <v>72.096628527255149</v>
      </c>
      <c r="Q19" s="18">
        <f>Q18/B4</f>
        <v>70.874238730152371</v>
      </c>
      <c r="R19" s="18">
        <f>R18/B4</f>
        <v>69.034291236871994</v>
      </c>
      <c r="S19" s="18">
        <f>S18/B4</f>
        <v>70.096463225465413</v>
      </c>
      <c r="T19" s="18">
        <f>T18/B4</f>
        <v>69.849394298081833</v>
      </c>
      <c r="U19" s="18">
        <f>U18/B4</f>
        <v>71.401940717333702</v>
      </c>
      <c r="V19" s="18">
        <f>V18/B4</f>
        <v>71.217432656125666</v>
      </c>
      <c r="W19" s="18">
        <f>W18/B4</f>
        <v>71.057091901121353</v>
      </c>
      <c r="X19" s="18">
        <f>X18/B4</f>
        <v>71.179149162189248</v>
      </c>
      <c r="Y19" s="18">
        <f>Y18/B4</f>
        <v>73.553896854249629</v>
      </c>
      <c r="Z19" s="18">
        <f>Z18/B4</f>
        <v>72.250454022331596</v>
      </c>
    </row>
    <row r="20" spans="1:26" x14ac:dyDescent="0.25">
      <c r="A20" s="17" t="s">
        <v>10</v>
      </c>
      <c r="B20" s="19">
        <v>75.944399999999987</v>
      </c>
      <c r="C20" s="19">
        <v>115.5418372703412</v>
      </c>
      <c r="D20" s="19">
        <v>119.5403119455234</v>
      </c>
      <c r="E20" s="19">
        <v>115.1712339409403</v>
      </c>
      <c r="F20" s="19">
        <v>103.588606116767</v>
      </c>
      <c r="G20" s="19">
        <v>98.895324679303087</v>
      </c>
      <c r="H20" s="19">
        <v>89.930947091184748</v>
      </c>
      <c r="I20" s="19">
        <v>92.475363736936941</v>
      </c>
      <c r="J20" s="19">
        <v>93.316342900674385</v>
      </c>
      <c r="K20" s="19">
        <v>95.722948572573557</v>
      </c>
      <c r="L20" s="19">
        <v>98.441411996558131</v>
      </c>
      <c r="M20" s="19">
        <v>106.51981039893271</v>
      </c>
      <c r="N20" s="19">
        <v>109.7062337253555</v>
      </c>
      <c r="O20" s="19">
        <v>112.98494946854861</v>
      </c>
      <c r="P20" s="19">
        <v>117.7290810237369</v>
      </c>
      <c r="Q20" s="19">
        <v>116.29114658853661</v>
      </c>
      <c r="R20" s="19">
        <v>116.9333107714702</v>
      </c>
      <c r="S20" s="19">
        <v>119.6455312059464</v>
      </c>
      <c r="T20" s="19">
        <v>119.76397727036409</v>
      </c>
      <c r="U20" s="19">
        <v>122.6652829174178</v>
      </c>
      <c r="V20" s="19">
        <v>126.1735627288423</v>
      </c>
      <c r="W20" s="19">
        <v>126.91905284839341</v>
      </c>
      <c r="X20" s="19">
        <v>132.91972167189061</v>
      </c>
      <c r="Y20" s="19">
        <v>135.4229832450138</v>
      </c>
      <c r="Z20" s="19">
        <v>135.9473470152092</v>
      </c>
    </row>
    <row r="21" spans="1:26" x14ac:dyDescent="0.25">
      <c r="A21" s="17" t="s">
        <v>65</v>
      </c>
      <c r="B21" s="20">
        <v>-13.13697681914898</v>
      </c>
      <c r="C21" s="20">
        <v>-25.018960583475241</v>
      </c>
      <c r="D21" s="20">
        <v>-25.353590681486541</v>
      </c>
      <c r="E21" s="20">
        <v>-25.437983012944951</v>
      </c>
      <c r="F21" s="20">
        <v>-24.595764423878499</v>
      </c>
      <c r="G21" s="20">
        <v>-23.6636768948213</v>
      </c>
      <c r="H21" s="20">
        <v>-23.679877492279591</v>
      </c>
      <c r="I21" s="20">
        <v>-24.724995587573961</v>
      </c>
      <c r="J21" s="20">
        <v>-22.5978723951417</v>
      </c>
      <c r="K21" s="20">
        <v>-24.700881005387831</v>
      </c>
      <c r="L21" s="20">
        <v>-24.508572725891781</v>
      </c>
      <c r="M21" s="20">
        <v>-24.314651454115101</v>
      </c>
      <c r="N21" s="20">
        <v>-25.258758659571271</v>
      </c>
      <c r="O21" s="20">
        <v>-23.984836217500749</v>
      </c>
      <c r="P21" s="20">
        <v>-24.58292947197296</v>
      </c>
      <c r="Q21" s="20">
        <v>-24.940689782171059</v>
      </c>
      <c r="R21" s="20">
        <v>-25.395880208499239</v>
      </c>
      <c r="S21" s="20">
        <v>-23.71529336151189</v>
      </c>
      <c r="T21" s="20">
        <v>-25.44452735939365</v>
      </c>
      <c r="U21" s="20">
        <v>-25.685929725395891</v>
      </c>
      <c r="V21" s="20">
        <v>-24.8551334426392</v>
      </c>
      <c r="W21" s="20">
        <v>-26.648129361276791</v>
      </c>
      <c r="X21" s="20">
        <v>-24.35391167590069</v>
      </c>
      <c r="Y21" s="20">
        <v>-26.20903799435003</v>
      </c>
      <c r="Z21" s="20">
        <v>-25.277957515835329</v>
      </c>
    </row>
    <row r="22" spans="1:26" x14ac:dyDescent="0.25">
      <c r="A22" s="17" t="s">
        <v>66</v>
      </c>
      <c r="B22" s="20">
        <v>547.41048000028093</v>
      </c>
      <c r="C22" s="20">
        <v>495.55792773097232</v>
      </c>
      <c r="D22" s="20">
        <v>526.03815846251211</v>
      </c>
      <c r="E22" s="20">
        <v>538.16219063730966</v>
      </c>
      <c r="F22" s="20">
        <v>552.19024917962395</v>
      </c>
      <c r="G22" s="20">
        <v>559.33151055462122</v>
      </c>
      <c r="H22" s="20">
        <v>547.31833004109887</v>
      </c>
      <c r="I22" s="20">
        <v>553.48788683551902</v>
      </c>
      <c r="J22" s="20">
        <v>559.78507935194114</v>
      </c>
      <c r="K22" s="20">
        <v>561.54126401802705</v>
      </c>
      <c r="L22" s="20">
        <v>565.85316736630227</v>
      </c>
      <c r="M22" s="20">
        <v>573.01250609100657</v>
      </c>
      <c r="N22" s="20">
        <v>590.42380551780934</v>
      </c>
      <c r="O22" s="20">
        <v>581.52952503284416</v>
      </c>
      <c r="P22" s="20">
        <v>587.56001533925189</v>
      </c>
      <c r="Q22" s="20">
        <v>591.96480499176766</v>
      </c>
      <c r="R22" s="20">
        <v>579.71834327472629</v>
      </c>
      <c r="S22" s="20">
        <v>587.54140324728712</v>
      </c>
      <c r="T22" s="20">
        <v>591.40564625055902</v>
      </c>
      <c r="U22" s="20">
        <v>599.98831726165645</v>
      </c>
      <c r="V22" s="20">
        <v>591.11020912573451</v>
      </c>
      <c r="W22" s="20">
        <v>596.72763220783145</v>
      </c>
      <c r="X22" s="20">
        <v>586.62407131013526</v>
      </c>
      <c r="Y22" s="20">
        <v>607.83509328336447</v>
      </c>
      <c r="Z22" s="20">
        <v>609.79970553112878</v>
      </c>
    </row>
    <row r="23" spans="1:26" x14ac:dyDescent="0.25">
      <c r="A23" s="17" t="s">
        <v>67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68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69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70</v>
      </c>
      <c r="B26" s="20">
        <v>12.376560614371909</v>
      </c>
      <c r="C26" s="20">
        <v>161.44574074074069</v>
      </c>
      <c r="D26" s="20">
        <v>1.2051062281159231</v>
      </c>
      <c r="E26" s="20">
        <v>1.11903498065572</v>
      </c>
      <c r="F26" s="20">
        <v>1.0740043447851491</v>
      </c>
      <c r="G26" s="20">
        <v>0.99593358994401815</v>
      </c>
      <c r="H26" s="20">
        <v>0.92937325217526268</v>
      </c>
      <c r="I26" s="20">
        <v>0.938905724224117</v>
      </c>
      <c r="J26" s="20">
        <v>0.9509853956174682</v>
      </c>
      <c r="K26" s="20">
        <v>0.93921219873784356</v>
      </c>
      <c r="L26" s="20">
        <v>1.039114001863138</v>
      </c>
      <c r="M26" s="20">
        <v>1.021460531952187</v>
      </c>
      <c r="N26" s="20">
        <v>1.0979174304989741</v>
      </c>
      <c r="O26" s="20">
        <v>1.0646397845520921</v>
      </c>
      <c r="P26" s="20">
        <v>1.0723513183779969</v>
      </c>
      <c r="Q26" s="20">
        <v>1.0649405306517681</v>
      </c>
      <c r="R26" s="20">
        <v>1.063665493453023</v>
      </c>
      <c r="S26" s="20">
        <v>1.055802995653879</v>
      </c>
      <c r="T26" s="20">
        <v>1.047625269658313</v>
      </c>
      <c r="U26" s="20">
        <v>1.056872009906527</v>
      </c>
      <c r="V26" s="20">
        <v>1.0419362530954901</v>
      </c>
      <c r="W26" s="20">
        <v>1.037738564247549</v>
      </c>
      <c r="X26" s="20">
        <v>1.0447051618321579</v>
      </c>
      <c r="Y26" s="20">
        <v>1.042015164256082</v>
      </c>
      <c r="Z26" s="20">
        <v>1.040084793665877</v>
      </c>
    </row>
    <row r="27" spans="1:26" x14ac:dyDescent="0.25">
      <c r="A27" s="17" t="s">
        <v>71</v>
      </c>
      <c r="B27" s="19">
        <v>6834.9960000000001</v>
      </c>
      <c r="C27" s="19">
        <v>9904.8240000000005</v>
      </c>
      <c r="D27" s="19">
        <v>9971.0964999999997</v>
      </c>
      <c r="E27" s="19">
        <v>9388.989333333333</v>
      </c>
      <c r="F27" s="19">
        <v>8272.2753186666669</v>
      </c>
      <c r="G27" s="19">
        <v>7747.9542120000006</v>
      </c>
      <c r="H27" s="19">
        <v>6920.1863786666681</v>
      </c>
      <c r="I27" s="19">
        <v>6993.6343333333334</v>
      </c>
      <c r="J27" s="19">
        <v>6941.3361666666679</v>
      </c>
      <c r="K27" s="19">
        <v>7006.6326666666673</v>
      </c>
      <c r="L27" s="19">
        <v>7093.0974999999999</v>
      </c>
      <c r="M27" s="19">
        <v>7558.2196666666669</v>
      </c>
      <c r="N27" s="19">
        <v>7667.8074999999999</v>
      </c>
      <c r="O27" s="19">
        <v>7781.0475000000006</v>
      </c>
      <c r="P27" s="19">
        <v>7990.1549999999997</v>
      </c>
      <c r="Q27" s="19">
        <v>7779.5288333333338</v>
      </c>
      <c r="R27" s="19">
        <v>7711.9857120000006</v>
      </c>
      <c r="S27" s="19">
        <v>7779.9506666666666</v>
      </c>
      <c r="T27" s="19">
        <v>7678.7871666666679</v>
      </c>
      <c r="U27" s="19">
        <v>7756.616500000001</v>
      </c>
      <c r="V27" s="19">
        <v>7868.3095453333344</v>
      </c>
      <c r="W27" s="19">
        <v>7743.458333333333</v>
      </c>
      <c r="X27" s="19">
        <v>7930.1235146666668</v>
      </c>
      <c r="Y27" s="19">
        <v>7896.6495759999989</v>
      </c>
      <c r="Z27" s="19">
        <v>7743.6968333333334</v>
      </c>
    </row>
    <row r="28" spans="1:26" x14ac:dyDescent="0.25">
      <c r="A28" s="17" t="s">
        <v>72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73</v>
      </c>
      <c r="B29" s="19">
        <v>6834.9960000000001</v>
      </c>
      <c r="C29" s="19">
        <v>9904.8240000000005</v>
      </c>
      <c r="D29" s="19">
        <v>9971.0964999999997</v>
      </c>
      <c r="E29" s="19">
        <v>9388.989333333333</v>
      </c>
      <c r="F29" s="19">
        <v>8272.2753186666669</v>
      </c>
      <c r="G29" s="19">
        <v>7747.9542120000006</v>
      </c>
      <c r="H29" s="19">
        <v>6920.1863786666681</v>
      </c>
      <c r="I29" s="19">
        <v>6993.6343333333334</v>
      </c>
      <c r="J29" s="19">
        <v>6941.3361666666679</v>
      </c>
      <c r="K29" s="19">
        <v>7006.6326666666673</v>
      </c>
      <c r="L29" s="19">
        <v>7093.0974999999999</v>
      </c>
      <c r="M29" s="19">
        <v>7558.2196666666669</v>
      </c>
      <c r="N29" s="19">
        <v>7667.8074999999999</v>
      </c>
      <c r="O29" s="19">
        <v>7781.0475000000006</v>
      </c>
      <c r="P29" s="19">
        <v>7990.1549999999997</v>
      </c>
      <c r="Q29" s="19">
        <v>7779.5288333333338</v>
      </c>
      <c r="R29" s="19">
        <v>7711.9857120000006</v>
      </c>
      <c r="S29" s="19">
        <v>7779.9506666666666</v>
      </c>
      <c r="T29" s="19">
        <v>7678.7871666666679</v>
      </c>
      <c r="U29" s="19">
        <v>7756.616500000001</v>
      </c>
      <c r="V29" s="19">
        <v>7868.3095453333344</v>
      </c>
      <c r="W29" s="19">
        <v>7743.458333333333</v>
      </c>
      <c r="X29" s="19">
        <v>7930.1235146666668</v>
      </c>
      <c r="Y29" s="19">
        <v>7896.6495759999989</v>
      </c>
      <c r="Z29" s="19">
        <v>7743.6968333333334</v>
      </c>
    </row>
    <row r="30" spans="1:26" x14ac:dyDescent="0.25">
      <c r="A30" s="17" t="s">
        <v>74</v>
      </c>
      <c r="B30" s="19">
        <v>8052.4297749999996</v>
      </c>
      <c r="C30" s="19">
        <v>11642.891503749999</v>
      </c>
      <c r="D30" s="19">
        <v>11719.10404966667</v>
      </c>
      <c r="E30" s="19">
        <v>11036.692805916669</v>
      </c>
      <c r="F30" s="19">
        <v>9728.7029716666657</v>
      </c>
      <c r="G30" s="19">
        <v>9113.8093541666676</v>
      </c>
      <c r="H30" s="19">
        <v>8140.1116327500013</v>
      </c>
      <c r="I30" s="19">
        <v>8229.6908164166671</v>
      </c>
      <c r="J30" s="19">
        <v>8167.1145445833336</v>
      </c>
      <c r="K30" s="19">
        <v>8246.5931257499997</v>
      </c>
      <c r="L30" s="19">
        <v>8344.012757583334</v>
      </c>
      <c r="M30" s="19">
        <v>8887.7547598333349</v>
      </c>
      <c r="N30" s="19">
        <v>9005.9790499166666</v>
      </c>
      <c r="O30" s="19">
        <v>9146.6941712499993</v>
      </c>
      <c r="P30" s="19">
        <v>9389.489115166667</v>
      </c>
      <c r="Q30" s="19">
        <v>9144.4023099166661</v>
      </c>
      <c r="R30" s="19">
        <v>9063.5179215000007</v>
      </c>
      <c r="S30" s="19">
        <v>9139.9662537499989</v>
      </c>
      <c r="T30" s="19">
        <v>9028.615598166667</v>
      </c>
      <c r="U30" s="19">
        <v>9115.4418310000001</v>
      </c>
      <c r="V30" s="19">
        <v>9245.6578245833316</v>
      </c>
      <c r="W30" s="19">
        <v>9097.4623518333337</v>
      </c>
      <c r="X30" s="19">
        <v>9320.1755794166675</v>
      </c>
      <c r="Y30" s="19">
        <v>9276.4572521666651</v>
      </c>
      <c r="Z30" s="19">
        <v>9095.2028717499998</v>
      </c>
    </row>
    <row r="31" spans="1:26" x14ac:dyDescent="0.25">
      <c r="A31" s="17" t="s">
        <v>75</v>
      </c>
      <c r="B31" s="18">
        <v>3847333.0244519999</v>
      </c>
      <c r="C31" s="18">
        <v>5199707.0995899998</v>
      </c>
      <c r="D31" s="18">
        <v>5542298.6079409998</v>
      </c>
      <c r="E31" s="18">
        <v>5333550.271613</v>
      </c>
      <c r="F31" s="18">
        <v>4807154.6559379986</v>
      </c>
      <c r="G31" s="18">
        <v>4549341.172944</v>
      </c>
      <c r="H31" s="18">
        <v>3980301.6985820001</v>
      </c>
      <c r="I31" s="18">
        <v>4074370.9575800002</v>
      </c>
      <c r="J31" s="18">
        <v>4070215.8291810001</v>
      </c>
      <c r="K31" s="18">
        <v>4138211.4796489989</v>
      </c>
      <c r="L31" s="18">
        <v>4218151.5303079998</v>
      </c>
      <c r="M31" s="18">
        <v>4547057.0519780004</v>
      </c>
      <c r="N31" s="18">
        <v>4754735.9354429999</v>
      </c>
      <c r="O31" s="18">
        <v>4744290.8185619991</v>
      </c>
      <c r="P31" s="18">
        <v>4925516.743059</v>
      </c>
      <c r="Q31" s="18">
        <v>4833274.9700069996</v>
      </c>
      <c r="R31" s="18">
        <v>4700955.5957209999</v>
      </c>
      <c r="S31" s="18">
        <v>4787800.1129100006</v>
      </c>
      <c r="T31" s="18">
        <v>4771006.9433279997</v>
      </c>
      <c r="U31" s="18">
        <v>4888017.8797659986</v>
      </c>
      <c r="V31" s="18">
        <v>4880840.1598029993</v>
      </c>
      <c r="W31" s="18">
        <v>4863165.909961001</v>
      </c>
      <c r="X31" s="18">
        <v>4878984.0750310002</v>
      </c>
      <c r="Y31" s="18">
        <v>5042987.7522290004</v>
      </c>
      <c r="Z31" s="18">
        <v>4952012.2004789999</v>
      </c>
    </row>
    <row r="32" spans="1:26" x14ac:dyDescent="0.25">
      <c r="A32" s="17" t="s">
        <v>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77</v>
      </c>
      <c r="B33" s="19">
        <v>338.33333333333331</v>
      </c>
      <c r="C33" s="19">
        <v>487.16666666666669</v>
      </c>
      <c r="D33" s="19">
        <v>490.25</v>
      </c>
      <c r="E33" s="19">
        <v>461.66666666666669</v>
      </c>
      <c r="F33" s="19">
        <v>406.66666666666669</v>
      </c>
      <c r="G33" s="19">
        <v>381.08333333333331</v>
      </c>
      <c r="H33" s="19">
        <v>340.08333333333331</v>
      </c>
      <c r="I33" s="19">
        <v>344.16666666666669</v>
      </c>
      <c r="J33" s="19">
        <v>340.41666666666669</v>
      </c>
      <c r="K33" s="19">
        <v>344</v>
      </c>
      <c r="L33" s="19">
        <v>348</v>
      </c>
      <c r="M33" s="19">
        <v>371.08333333333331</v>
      </c>
      <c r="N33" s="19">
        <v>376.25</v>
      </c>
      <c r="O33" s="19">
        <v>382.16666666666669</v>
      </c>
      <c r="P33" s="19">
        <v>393.5</v>
      </c>
      <c r="Q33" s="19">
        <v>382.33333333333331</v>
      </c>
      <c r="R33" s="19">
        <v>379.41666666666669</v>
      </c>
      <c r="S33" s="19">
        <v>381.66666666666669</v>
      </c>
      <c r="T33" s="19">
        <v>377.58333333333331</v>
      </c>
      <c r="U33" s="19">
        <v>383.83333333333331</v>
      </c>
      <c r="V33" s="19">
        <v>387.58333333333331</v>
      </c>
      <c r="W33" s="19">
        <v>383.91666666666669</v>
      </c>
      <c r="X33" s="19">
        <v>392.41666666666669</v>
      </c>
      <c r="Y33" s="19">
        <v>391.16666666666669</v>
      </c>
      <c r="Z33" s="19">
        <v>383.08333333333331</v>
      </c>
    </row>
    <row r="34" spans="1:26" x14ac:dyDescent="0.25">
      <c r="A34" s="17" t="s">
        <v>78</v>
      </c>
      <c r="B34" s="19">
        <v>5469</v>
      </c>
      <c r="C34" s="19">
        <v>108</v>
      </c>
      <c r="D34" s="19">
        <v>7586.25</v>
      </c>
      <c r="E34" s="19">
        <v>7627.416666666667</v>
      </c>
      <c r="F34" s="19">
        <v>7724.25</v>
      </c>
      <c r="G34" s="19">
        <v>7660.333333333333</v>
      </c>
      <c r="H34" s="19">
        <v>7763.083333333333</v>
      </c>
      <c r="I34" s="19">
        <v>7752.416666666667</v>
      </c>
      <c r="J34" s="19">
        <v>7750.833333333333</v>
      </c>
      <c r="K34" s="19">
        <v>7805.833333333333</v>
      </c>
      <c r="L34" s="19">
        <v>7613.666666666667</v>
      </c>
      <c r="M34" s="19">
        <v>7703.166666666667</v>
      </c>
      <c r="N34" s="19">
        <v>7695.833333333333</v>
      </c>
      <c r="O34" s="19">
        <v>7734.833333333333</v>
      </c>
      <c r="P34" s="19">
        <v>7666.166666666667</v>
      </c>
      <c r="Q34" s="19">
        <v>7678.333333333333</v>
      </c>
      <c r="R34" s="19">
        <v>7679.083333333333</v>
      </c>
      <c r="S34" s="19">
        <v>7620.083333333333</v>
      </c>
      <c r="T34" s="19">
        <v>7702.5</v>
      </c>
      <c r="U34" s="19">
        <v>7594</v>
      </c>
      <c r="V34" s="19">
        <v>7607.083333333333</v>
      </c>
      <c r="W34" s="19">
        <v>7584.416666666667</v>
      </c>
      <c r="X34" s="19">
        <v>7581.75</v>
      </c>
      <c r="Y34" s="19">
        <v>7575.333333333333</v>
      </c>
      <c r="Z34" s="19">
        <v>7606.416666666667</v>
      </c>
    </row>
    <row r="35" spans="1:26" x14ac:dyDescent="0.25">
      <c r="A35" s="17" t="s">
        <v>79</v>
      </c>
      <c r="B35" s="19">
        <v>2976.666666666667</v>
      </c>
      <c r="C35" s="19">
        <v>8164.833333333333</v>
      </c>
      <c r="D35" s="19">
        <v>683.5</v>
      </c>
      <c r="E35" s="19">
        <v>670.91666666666663</v>
      </c>
      <c r="F35" s="19">
        <v>653.08333333333337</v>
      </c>
      <c r="G35" s="19">
        <v>718.58333333333337</v>
      </c>
      <c r="H35" s="19">
        <v>656.83333333333337</v>
      </c>
      <c r="I35" s="19">
        <v>663.41666666666663</v>
      </c>
      <c r="J35" s="19">
        <v>692.75</v>
      </c>
      <c r="K35" s="19">
        <v>610.16666666666663</v>
      </c>
      <c r="L35" s="19">
        <v>798.33333333333337</v>
      </c>
      <c r="M35" s="19">
        <v>685.75</v>
      </c>
      <c r="N35" s="19">
        <v>711.91666666666663</v>
      </c>
      <c r="O35" s="19">
        <v>643</v>
      </c>
      <c r="P35" s="19">
        <v>700.33333333333337</v>
      </c>
      <c r="Q35" s="19">
        <v>699.33333333333337</v>
      </c>
      <c r="R35" s="19">
        <v>725.5</v>
      </c>
      <c r="S35" s="19">
        <v>758.25</v>
      </c>
      <c r="T35" s="19">
        <v>679.91666666666663</v>
      </c>
      <c r="U35" s="19">
        <v>782.16666666666663</v>
      </c>
      <c r="V35" s="19">
        <v>789.33333333333337</v>
      </c>
      <c r="W35" s="19">
        <v>791.66666666666663</v>
      </c>
      <c r="X35" s="19">
        <v>785.83333333333337</v>
      </c>
      <c r="Y35" s="19">
        <v>793.5</v>
      </c>
      <c r="Z35" s="19">
        <v>794.5</v>
      </c>
    </row>
    <row r="36" spans="1:26" x14ac:dyDescent="0.25">
      <c r="A36" s="17" t="s">
        <v>80</v>
      </c>
      <c r="B36" s="19">
        <v>65.646627895264132</v>
      </c>
      <c r="C36" s="19">
        <v>67.551935730593598</v>
      </c>
      <c r="D36" s="19">
        <v>64.495181719853505</v>
      </c>
      <c r="E36" s="19">
        <v>61.667182515610733</v>
      </c>
      <c r="F36" s="19">
        <v>61.629183680062219</v>
      </c>
      <c r="G36" s="19">
        <v>58.753561674695597</v>
      </c>
      <c r="H36" s="19">
        <v>57.568110764621387</v>
      </c>
      <c r="I36" s="19">
        <v>57.060538673344738</v>
      </c>
      <c r="J36" s="19">
        <v>55.12620306780321</v>
      </c>
      <c r="K36" s="19">
        <v>56.589862970861873</v>
      </c>
      <c r="L36" s="19">
        <v>53.254365047212708</v>
      </c>
      <c r="M36" s="19">
        <v>51.906492795566983</v>
      </c>
      <c r="N36" s="19">
        <v>51.002436257067757</v>
      </c>
      <c r="O36" s="19">
        <v>50.541799729585243</v>
      </c>
      <c r="P36" s="19">
        <v>48.65279152689309</v>
      </c>
      <c r="Q36" s="19">
        <v>48.302502926988211</v>
      </c>
      <c r="R36" s="19">
        <v>48.476196534598898</v>
      </c>
      <c r="S36" s="19">
        <v>47.040032641533493</v>
      </c>
      <c r="T36" s="19">
        <v>47.012798386748493</v>
      </c>
      <c r="U36" s="19">
        <v>46.164084400447109</v>
      </c>
      <c r="V36" s="19">
        <v>45.738478092573622</v>
      </c>
      <c r="W36" s="19">
        <v>43.955490645195972</v>
      </c>
      <c r="X36" s="19">
        <v>43.194952043103122</v>
      </c>
      <c r="Y36" s="19">
        <v>41.178944397545671</v>
      </c>
      <c r="Z36" s="19">
        <v>40.125510405652328</v>
      </c>
    </row>
    <row r="37" spans="1:26" x14ac:dyDescent="0.25">
      <c r="A37" s="17" t="s">
        <v>81</v>
      </c>
      <c r="B37" s="21">
        <v>0.291070402684459</v>
      </c>
      <c r="C37" s="21">
        <v>0.34643740207732882</v>
      </c>
      <c r="D37" s="21">
        <v>0.36744664581563119</v>
      </c>
      <c r="E37" s="21">
        <v>0.37037016202808182</v>
      </c>
      <c r="F37" s="21">
        <v>0.33556295907319272</v>
      </c>
      <c r="G37" s="21">
        <v>0.31614168865133518</v>
      </c>
      <c r="H37" s="21">
        <v>0.31468161156615798</v>
      </c>
      <c r="I37" s="21">
        <v>0.30686568835256323</v>
      </c>
      <c r="J37" s="21">
        <v>0.31293441136414268</v>
      </c>
      <c r="K37" s="21">
        <v>0.31606631740629643</v>
      </c>
      <c r="L37" s="21">
        <v>0.3262601413684359</v>
      </c>
      <c r="M37" s="21">
        <v>0.34058598855717831</v>
      </c>
      <c r="N37" s="21">
        <v>0.35173058929599588</v>
      </c>
      <c r="O37" s="21">
        <v>0.36023323583456079</v>
      </c>
      <c r="P37" s="21">
        <v>0.37376690572876431</v>
      </c>
      <c r="Q37" s="21">
        <v>0.37563462961659178</v>
      </c>
      <c r="R37" s="21">
        <v>0.3791022766837045</v>
      </c>
      <c r="S37" s="21">
        <v>0.39376788262551149</v>
      </c>
      <c r="T37" s="21">
        <v>0.37642554699547592</v>
      </c>
      <c r="U37" s="21">
        <v>0.39169910524896429</v>
      </c>
      <c r="V37" s="21">
        <v>0.40122626301164233</v>
      </c>
      <c r="W37" s="21">
        <v>0.4129881339850382</v>
      </c>
      <c r="X37" s="21">
        <v>0.43029907269732248</v>
      </c>
      <c r="Y37" s="21">
        <v>0.43958274836640432</v>
      </c>
      <c r="Z37" s="21">
        <v>0.44269168898354821</v>
      </c>
    </row>
    <row r="38" spans="1:26" x14ac:dyDescent="0.25">
      <c r="A38" s="17" t="s">
        <v>82</v>
      </c>
      <c r="B38" s="21">
        <v>0.51692471159684272</v>
      </c>
      <c r="C38" s="21">
        <v>0.55010464231354639</v>
      </c>
      <c r="D38" s="21">
        <v>0.52650304414003046</v>
      </c>
      <c r="E38" s="21">
        <v>0.49491057838660579</v>
      </c>
      <c r="F38" s="21">
        <v>0.52921979356405591</v>
      </c>
      <c r="G38" s="21">
        <v>0.51798896499238967</v>
      </c>
      <c r="H38" s="21">
        <v>0.53218226788432266</v>
      </c>
      <c r="I38" s="21">
        <v>0.53443683409436837</v>
      </c>
      <c r="J38" s="21">
        <v>0.48206018518518517</v>
      </c>
      <c r="K38" s="21">
        <v>0.53808028919330286</v>
      </c>
      <c r="L38" s="21">
        <v>0.45909436834094369</v>
      </c>
      <c r="M38" s="21">
        <v>0.45781963470319642</v>
      </c>
      <c r="N38" s="21">
        <v>0.43098246812386148</v>
      </c>
      <c r="O38" s="21">
        <v>0.47556126331811271</v>
      </c>
      <c r="P38" s="21">
        <v>0.42929033485540341</v>
      </c>
      <c r="Q38" s="21">
        <v>0.43062214611872152</v>
      </c>
      <c r="R38" s="21">
        <v>0.45706208257437758</v>
      </c>
      <c r="S38" s="21">
        <v>0.42852929984779298</v>
      </c>
      <c r="T38" s="21">
        <v>0.44861111111111113</v>
      </c>
      <c r="U38" s="21">
        <v>0.43058409436834089</v>
      </c>
      <c r="V38" s="21">
        <v>0.43998557984213721</v>
      </c>
      <c r="W38" s="21">
        <v>0.42550418569254178</v>
      </c>
      <c r="X38" s="21">
        <v>0.42673135464231349</v>
      </c>
      <c r="Y38" s="21">
        <v>0.40146499238964989</v>
      </c>
      <c r="Z38" s="21">
        <v>0.39108986035215543</v>
      </c>
    </row>
    <row r="39" spans="1:26" x14ac:dyDescent="0.25">
      <c r="A39" s="17" t="s">
        <v>83</v>
      </c>
      <c r="B39" s="19">
        <v>152.33333333333329</v>
      </c>
      <c r="C39" s="19">
        <v>220.58333333333329</v>
      </c>
      <c r="D39" s="19">
        <v>223.91666666666671</v>
      </c>
      <c r="E39" s="19">
        <v>211.16666666666671</v>
      </c>
      <c r="F39" s="19">
        <v>186.08333333333329</v>
      </c>
      <c r="G39" s="19">
        <v>174</v>
      </c>
      <c r="H39" s="19">
        <v>155.5</v>
      </c>
      <c r="I39" s="19">
        <v>156.75</v>
      </c>
      <c r="J39" s="19">
        <v>156.16666666666671</v>
      </c>
      <c r="K39" s="19">
        <v>157.16666666666671</v>
      </c>
      <c r="L39" s="19">
        <v>159.41666666666671</v>
      </c>
      <c r="M39" s="19">
        <v>168.91666666666671</v>
      </c>
      <c r="N39" s="19">
        <v>171.66666666666671</v>
      </c>
      <c r="O39" s="19">
        <v>174.83333333333329</v>
      </c>
      <c r="P39" s="19">
        <v>178.66666666666671</v>
      </c>
      <c r="Q39" s="19">
        <v>174.16666666666671</v>
      </c>
      <c r="R39" s="19">
        <v>173.25</v>
      </c>
      <c r="S39" s="19">
        <v>174.41666666666671</v>
      </c>
      <c r="T39" s="19">
        <v>172.25</v>
      </c>
      <c r="U39" s="19">
        <v>173.91666666666671</v>
      </c>
      <c r="V39" s="19">
        <v>176.66666666666671</v>
      </c>
      <c r="W39" s="19">
        <v>174.25</v>
      </c>
      <c r="X39" s="19">
        <v>177.41666666666671</v>
      </c>
      <c r="Y39" s="19">
        <v>176.5</v>
      </c>
      <c r="Z39" s="19">
        <v>173.58333333333329</v>
      </c>
    </row>
    <row r="40" spans="1:26" x14ac:dyDescent="0.25">
      <c r="A40" s="17" t="s">
        <v>84</v>
      </c>
      <c r="B40" s="19">
        <v>186</v>
      </c>
      <c r="C40" s="19">
        <v>266.58333333333331</v>
      </c>
      <c r="D40" s="19">
        <v>266.33333333333331</v>
      </c>
      <c r="E40" s="19">
        <v>250.5</v>
      </c>
      <c r="F40" s="19">
        <v>220.58333333333329</v>
      </c>
      <c r="G40" s="19">
        <v>207.08333333333329</v>
      </c>
      <c r="H40" s="19">
        <v>184.58333333333329</v>
      </c>
      <c r="I40" s="19">
        <v>187.41666666666671</v>
      </c>
      <c r="J40" s="19">
        <v>184.25</v>
      </c>
      <c r="K40" s="19">
        <v>186.83333333333329</v>
      </c>
      <c r="L40" s="19">
        <v>188.58333333333329</v>
      </c>
      <c r="M40" s="19">
        <v>202.16666666666671</v>
      </c>
      <c r="N40" s="19">
        <v>204.58333333333329</v>
      </c>
      <c r="O40" s="19">
        <v>207.33333333333329</v>
      </c>
      <c r="P40" s="19">
        <v>214.83333333333329</v>
      </c>
      <c r="Q40" s="19">
        <v>208.16666666666671</v>
      </c>
      <c r="R40" s="19">
        <v>206.16666666666671</v>
      </c>
      <c r="S40" s="19">
        <v>207.25</v>
      </c>
      <c r="T40" s="19">
        <v>205.33333333333329</v>
      </c>
      <c r="U40" s="19">
        <v>209.91666666666671</v>
      </c>
      <c r="V40" s="19">
        <v>210.91666666666671</v>
      </c>
      <c r="W40" s="19">
        <v>209.66666666666671</v>
      </c>
      <c r="X40" s="19">
        <v>215</v>
      </c>
      <c r="Y40" s="19">
        <v>214.66666666666671</v>
      </c>
      <c r="Z40" s="19">
        <v>209.5</v>
      </c>
    </row>
    <row r="41" spans="1:26" x14ac:dyDescent="0.25">
      <c r="A41" s="17" t="s">
        <v>85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86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87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88</v>
      </c>
      <c r="B44" s="19">
        <v>5469</v>
      </c>
      <c r="C44" s="19">
        <v>108</v>
      </c>
      <c r="D44" s="19">
        <v>7586.25</v>
      </c>
      <c r="E44" s="19">
        <v>7627.416666666667</v>
      </c>
      <c r="F44" s="19">
        <v>7724.25</v>
      </c>
      <c r="G44" s="19">
        <v>7660.333333333333</v>
      </c>
      <c r="H44" s="19">
        <v>7763.083333333333</v>
      </c>
      <c r="I44" s="19">
        <v>7752.416666666667</v>
      </c>
      <c r="J44" s="19">
        <v>7750.833333333333</v>
      </c>
      <c r="K44" s="19">
        <v>7805.833333333333</v>
      </c>
      <c r="L44" s="19">
        <v>7613.666666666667</v>
      </c>
      <c r="M44" s="19">
        <v>7703.166666666667</v>
      </c>
      <c r="N44" s="19">
        <v>7695.833333333333</v>
      </c>
      <c r="O44" s="19">
        <v>7734.833333333333</v>
      </c>
      <c r="P44" s="19">
        <v>7666.166666666667</v>
      </c>
      <c r="Q44" s="19">
        <v>7678.333333333333</v>
      </c>
      <c r="R44" s="19">
        <v>7679.083333333333</v>
      </c>
      <c r="S44" s="19">
        <v>7620.083333333333</v>
      </c>
      <c r="T44" s="19">
        <v>7702.5</v>
      </c>
      <c r="U44" s="19">
        <v>7594</v>
      </c>
      <c r="V44" s="19">
        <v>7607.083333333333</v>
      </c>
      <c r="W44" s="19">
        <v>7584.416666666667</v>
      </c>
      <c r="X44" s="19">
        <v>7581.75</v>
      </c>
      <c r="Y44" s="19">
        <v>7575.333333333333</v>
      </c>
      <c r="Z44" s="19">
        <v>7606.416666666667</v>
      </c>
    </row>
    <row r="45" spans="1:26" x14ac:dyDescent="0.25">
      <c r="A45" s="17" t="s">
        <v>89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93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95</v>
      </c>
      <c r="B51" s="20">
        <v>31.35727079538556</v>
      </c>
      <c r="C51" s="20">
        <v>29.66937471461187</v>
      </c>
      <c r="D51" s="20">
        <v>31.428323439878241</v>
      </c>
      <c r="E51" s="20">
        <v>32.32891704718417</v>
      </c>
      <c r="F51" s="20">
        <v>33.527122040072861</v>
      </c>
      <c r="G51" s="20">
        <v>33.774359018264839</v>
      </c>
      <c r="H51" s="20">
        <v>35.032865487062409</v>
      </c>
      <c r="I51" s="20">
        <v>35.407873573059362</v>
      </c>
      <c r="J51" s="20">
        <v>35.081972525804503</v>
      </c>
      <c r="K51" s="20">
        <v>36.344558409436843</v>
      </c>
      <c r="L51" s="20">
        <v>35.925154014459672</v>
      </c>
      <c r="M51" s="20">
        <v>35.632777111872151</v>
      </c>
      <c r="N51" s="20">
        <v>35.962805289921072</v>
      </c>
      <c r="O51" s="20">
        <v>35.659120909436837</v>
      </c>
      <c r="P51" s="20">
        <v>35.935568683409443</v>
      </c>
      <c r="Q51" s="20">
        <v>34.628125951293761</v>
      </c>
      <c r="R51" s="20">
        <v>34.40186797965999</v>
      </c>
      <c r="S51" s="20">
        <v>32.262603595890411</v>
      </c>
      <c r="T51" s="20">
        <v>29.8604996194825</v>
      </c>
      <c r="U51" s="20">
        <v>29.151525304414001</v>
      </c>
      <c r="V51" s="20">
        <v>26.952389382210079</v>
      </c>
      <c r="W51" s="20">
        <v>24.67591847412481</v>
      </c>
      <c r="X51" s="20">
        <v>24.72414212328767</v>
      </c>
      <c r="Y51" s="20">
        <v>24.70300998858448</v>
      </c>
      <c r="Z51" s="20">
        <v>24.70370664465695</v>
      </c>
    </row>
    <row r="52" spans="1:26" x14ac:dyDescent="0.25">
      <c r="A52" s="17" t="s">
        <v>96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97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99</v>
      </c>
      <c r="B55" s="20">
        <v>93.963639880383781</v>
      </c>
      <c r="C55" s="20">
        <v>96.529644909657549</v>
      </c>
      <c r="D55" s="20">
        <v>99.458716925461346</v>
      </c>
      <c r="E55" s="20">
        <v>98.250970939835057</v>
      </c>
      <c r="F55" s="20">
        <v>94.812371404569816</v>
      </c>
      <c r="G55" s="20">
        <v>92.772792840611075</v>
      </c>
      <c r="H55" s="20">
        <v>86.722895346366315</v>
      </c>
      <c r="I55" s="20">
        <v>87.729234245634188</v>
      </c>
      <c r="J55" s="20">
        <v>87.931019523786446</v>
      </c>
      <c r="K55" s="20">
        <v>89.182343278270352</v>
      </c>
      <c r="L55" s="20">
        <v>89.53810874838959</v>
      </c>
      <c r="M55" s="20">
        <v>93.332879726872662</v>
      </c>
      <c r="N55" s="20">
        <v>96.185999872414513</v>
      </c>
      <c r="O55" s="20">
        <v>95.544251031841895</v>
      </c>
      <c r="P55" s="20">
        <v>97.951629251396412</v>
      </c>
      <c r="Q55" s="20">
        <v>96.954818638374306</v>
      </c>
      <c r="R55" s="20">
        <v>94.991713702179098</v>
      </c>
      <c r="S55" s="20">
        <v>95.893385537567013</v>
      </c>
      <c r="T55" s="20">
        <v>96.360254025560678</v>
      </c>
      <c r="U55" s="20">
        <v>97.726875639678269</v>
      </c>
      <c r="V55" s="20">
        <v>97.01126081308297</v>
      </c>
      <c r="W55" s="20">
        <v>97.250524595581624</v>
      </c>
      <c r="X55" s="20">
        <v>96.601900403421126</v>
      </c>
      <c r="Y55" s="20">
        <v>99.572700689091135</v>
      </c>
      <c r="Z55" s="20">
        <v>98.405552434039322</v>
      </c>
    </row>
    <row r="56" spans="1:26" x14ac:dyDescent="0.25">
      <c r="A56" s="17" t="s">
        <v>100</v>
      </c>
      <c r="B56" s="18">
        <v>136821.08166666669</v>
      </c>
      <c r="C56" s="18">
        <v>146654.67249999999</v>
      </c>
      <c r="D56" s="18">
        <v>158345.5733333333</v>
      </c>
      <c r="E56" s="18">
        <v>151602.70250000001</v>
      </c>
      <c r="F56" s="18">
        <v>141105.0275</v>
      </c>
      <c r="G56" s="18">
        <v>132673.1216666667</v>
      </c>
      <c r="H56" s="18">
        <v>119482.21</v>
      </c>
      <c r="I56" s="18">
        <v>121605.45416666671</v>
      </c>
      <c r="J56" s="18">
        <v>122863.6283333333</v>
      </c>
      <c r="K56" s="18">
        <v>130481.29666666671</v>
      </c>
      <c r="L56" s="18">
        <v>130410.6275</v>
      </c>
      <c r="M56" s="18">
        <v>137667.20833333331</v>
      </c>
      <c r="N56" s="18">
        <v>144666.87166666659</v>
      </c>
      <c r="O56" s="18">
        <v>143162.5916666667</v>
      </c>
      <c r="P56" s="18">
        <v>149382.5575</v>
      </c>
      <c r="Q56" s="18">
        <v>145643.79833333331</v>
      </c>
      <c r="R56" s="18">
        <v>142931.5633333333</v>
      </c>
      <c r="S56" s="18">
        <v>140865.32750000001</v>
      </c>
      <c r="T56" s="18">
        <v>142937.94416666671</v>
      </c>
      <c r="U56" s="18">
        <v>145527.44166666671</v>
      </c>
      <c r="V56" s="18">
        <v>146071.76333333331</v>
      </c>
      <c r="W56" s="18">
        <v>145532.63500000001</v>
      </c>
      <c r="X56" s="18">
        <v>146567.03166666659</v>
      </c>
      <c r="Y56" s="18">
        <v>151501.97500000001</v>
      </c>
      <c r="Z56" s="18">
        <v>147886.82750000001</v>
      </c>
    </row>
    <row r="57" spans="1:26" x14ac:dyDescent="0.25">
      <c r="A57" s="17" t="s">
        <v>101</v>
      </c>
      <c r="B57" s="19">
        <v>21516</v>
      </c>
      <c r="C57" s="19">
        <v>26033</v>
      </c>
      <c r="D57" s="19">
        <v>27570</v>
      </c>
      <c r="E57" s="19">
        <v>26019</v>
      </c>
      <c r="F57" s="19">
        <v>23159</v>
      </c>
      <c r="G57" s="19">
        <v>20919</v>
      </c>
      <c r="H57" s="19">
        <v>18746</v>
      </c>
      <c r="I57" s="19">
        <v>18822</v>
      </c>
      <c r="J57" s="19">
        <v>18489</v>
      </c>
      <c r="K57" s="19">
        <v>18864</v>
      </c>
      <c r="L57" s="19">
        <v>19032</v>
      </c>
      <c r="M57" s="19">
        <v>20989</v>
      </c>
      <c r="N57" s="19">
        <v>22724</v>
      </c>
      <c r="O57" s="19">
        <v>22636</v>
      </c>
      <c r="P57" s="19">
        <v>23208</v>
      </c>
      <c r="Q57" s="19">
        <v>23689</v>
      </c>
      <c r="R57" s="19">
        <v>23339</v>
      </c>
      <c r="S57" s="19">
        <v>24184</v>
      </c>
      <c r="T57" s="19">
        <v>24782</v>
      </c>
      <c r="U57" s="19">
        <v>25949</v>
      </c>
      <c r="V57" s="19">
        <v>28613</v>
      </c>
      <c r="W57" s="19">
        <v>29837</v>
      </c>
      <c r="X57" s="19">
        <v>34381</v>
      </c>
      <c r="Y57" s="19">
        <v>33071</v>
      </c>
      <c r="Z57" s="19">
        <v>32379</v>
      </c>
    </row>
    <row r="58" spans="1:26" x14ac:dyDescent="0.25">
      <c r="A58" s="17" t="s">
        <v>102</v>
      </c>
      <c r="B58" s="19">
        <v>3952</v>
      </c>
      <c r="C58" s="19">
        <v>4115</v>
      </c>
      <c r="D58" s="19">
        <v>4575</v>
      </c>
      <c r="E58" s="19">
        <v>4345</v>
      </c>
      <c r="F58" s="19">
        <v>4331</v>
      </c>
      <c r="G58" s="19">
        <v>4131</v>
      </c>
      <c r="H58" s="19">
        <v>4012</v>
      </c>
      <c r="I58" s="19">
        <v>4006</v>
      </c>
      <c r="J58" s="19">
        <v>4148</v>
      </c>
      <c r="K58" s="19">
        <v>4644</v>
      </c>
      <c r="L58" s="19">
        <v>4507</v>
      </c>
      <c r="M58" s="19">
        <v>4484</v>
      </c>
      <c r="N58" s="19">
        <v>4582</v>
      </c>
      <c r="O58" s="19">
        <v>4497</v>
      </c>
      <c r="P58" s="19">
        <v>4643</v>
      </c>
      <c r="Q58" s="19">
        <v>4541</v>
      </c>
      <c r="R58" s="19">
        <v>4475</v>
      </c>
      <c r="S58" s="19">
        <v>4171</v>
      </c>
      <c r="T58" s="19">
        <v>4191</v>
      </c>
      <c r="U58" s="19">
        <v>4096</v>
      </c>
      <c r="V58" s="19">
        <v>4006</v>
      </c>
      <c r="W58" s="19">
        <v>3833</v>
      </c>
      <c r="X58" s="19">
        <v>3835</v>
      </c>
      <c r="Y58" s="19">
        <v>3816</v>
      </c>
      <c r="Z58" s="19">
        <v>3856</v>
      </c>
    </row>
    <row r="59" spans="1:26" x14ac:dyDescent="0.25">
      <c r="A59" s="17" t="s">
        <v>103</v>
      </c>
      <c r="B59" s="19">
        <v>2012</v>
      </c>
      <c r="C59" s="19">
        <v>2133</v>
      </c>
      <c r="D59" s="19">
        <v>2273</v>
      </c>
      <c r="E59" s="19">
        <v>2185</v>
      </c>
      <c r="F59" s="19">
        <v>1921</v>
      </c>
      <c r="G59" s="19">
        <v>1812</v>
      </c>
      <c r="H59" s="19">
        <v>1609</v>
      </c>
      <c r="I59" s="19">
        <v>1635</v>
      </c>
      <c r="J59" s="19">
        <v>1668</v>
      </c>
      <c r="K59" s="19">
        <v>1654</v>
      </c>
      <c r="L59" s="19">
        <v>1712</v>
      </c>
      <c r="M59" s="19">
        <v>1856</v>
      </c>
      <c r="N59" s="19">
        <v>1883</v>
      </c>
      <c r="O59" s="19">
        <v>1911</v>
      </c>
      <c r="P59" s="19">
        <v>1974</v>
      </c>
      <c r="Q59" s="19">
        <v>1963</v>
      </c>
      <c r="R59" s="19">
        <v>1929</v>
      </c>
      <c r="S59" s="19">
        <v>1976</v>
      </c>
      <c r="T59" s="19">
        <v>1954</v>
      </c>
      <c r="U59" s="19">
        <v>1990</v>
      </c>
      <c r="V59" s="19">
        <v>2031</v>
      </c>
      <c r="W59" s="19">
        <v>2003</v>
      </c>
      <c r="X59" s="19">
        <v>2049</v>
      </c>
      <c r="Y59" s="19">
        <v>2069</v>
      </c>
      <c r="Z59" s="19">
        <v>2054</v>
      </c>
    </row>
    <row r="60" spans="1:26" x14ac:dyDescent="0.25">
      <c r="A60" s="17" t="s">
        <v>104</v>
      </c>
      <c r="B60" s="19">
        <v>936</v>
      </c>
      <c r="C60" s="19">
        <v>996</v>
      </c>
      <c r="D60" s="19">
        <v>1083</v>
      </c>
      <c r="E60" s="19">
        <v>1040</v>
      </c>
      <c r="F60" s="19">
        <v>959</v>
      </c>
      <c r="G60" s="19">
        <v>914</v>
      </c>
      <c r="H60" s="19">
        <v>788</v>
      </c>
      <c r="I60" s="19">
        <v>801</v>
      </c>
      <c r="J60" s="19">
        <v>814</v>
      </c>
      <c r="K60" s="19">
        <v>826</v>
      </c>
      <c r="L60" s="19">
        <v>859</v>
      </c>
      <c r="M60" s="19">
        <v>925</v>
      </c>
      <c r="N60" s="19">
        <v>1000</v>
      </c>
      <c r="O60" s="19">
        <v>969</v>
      </c>
      <c r="P60" s="19">
        <v>1006</v>
      </c>
      <c r="Q60" s="19">
        <v>999</v>
      </c>
      <c r="R60" s="19">
        <v>955</v>
      </c>
      <c r="S60" s="19">
        <v>991</v>
      </c>
      <c r="T60" s="19">
        <v>965</v>
      </c>
      <c r="U60" s="19">
        <v>1017</v>
      </c>
      <c r="V60" s="19">
        <v>1002</v>
      </c>
      <c r="W60" s="19">
        <v>1005</v>
      </c>
      <c r="X60" s="19">
        <v>1011</v>
      </c>
      <c r="Y60" s="19">
        <v>1030</v>
      </c>
      <c r="Z60" s="19">
        <v>1040</v>
      </c>
    </row>
  </sheetData>
  <conditionalFormatting sqref="A14:Z14">
    <cfRule type="expression" dxfId="75" priority="10">
      <formula>TRUE</formula>
    </cfRule>
  </conditionalFormatting>
  <conditionalFormatting sqref="A16:Z16">
    <cfRule type="expression" dxfId="74" priority="13">
      <formula>TRUE</formula>
    </cfRule>
  </conditionalFormatting>
  <conditionalFormatting sqref="A17:Z20">
    <cfRule type="notContainsBlanks" dxfId="73" priority="1">
      <formula>LEN(TRIM(A17))&gt;0</formula>
    </cfRule>
  </conditionalFormatting>
  <conditionalFormatting sqref="A20:Z20">
    <cfRule type="expression" dxfId="72" priority="16">
      <formula>TRUE</formula>
    </cfRule>
  </conditionalFormatting>
  <conditionalFormatting sqref="A26:Z26">
    <cfRule type="expression" dxfId="71" priority="19">
      <formula>TRUE</formula>
    </cfRule>
  </conditionalFormatting>
  <conditionalFormatting sqref="A30:Z30">
    <cfRule type="expression" dxfId="70" priority="22">
      <formula>TRUE</formula>
    </cfRule>
  </conditionalFormatting>
  <conditionalFormatting sqref="A32:Z32">
    <cfRule type="expression" dxfId="69" priority="25">
      <formula>TRUE</formula>
    </cfRule>
  </conditionalFormatting>
  <conditionalFormatting sqref="A35:Z35">
    <cfRule type="expression" dxfId="68" priority="28">
      <formula>TRUE</formula>
    </cfRule>
  </conditionalFormatting>
  <conditionalFormatting sqref="A38:Z38">
    <cfRule type="expression" dxfId="67" priority="31">
      <formula>TRUE</formula>
    </cfRule>
  </conditionalFormatting>
  <conditionalFormatting sqref="A45:Z45">
    <cfRule type="expression" dxfId="66" priority="34">
      <formula>TRUE</formula>
    </cfRule>
  </conditionalFormatting>
  <conditionalFormatting sqref="A55:Z55">
    <cfRule type="expression" dxfId="65" priority="37">
      <formula>TRUE</formula>
    </cfRule>
  </conditionalFormatting>
  <conditionalFormatting sqref="A60:Z60">
    <cfRule type="expression" dxfId="64" priority="40">
      <formula>TRUE</formula>
    </cfRule>
  </conditionalFormatting>
  <conditionalFormatting sqref="B14">
    <cfRule type="expression" dxfId="63" priority="8">
      <formula>TRUE</formula>
    </cfRule>
  </conditionalFormatting>
  <conditionalFormatting sqref="B16">
    <cfRule type="expression" dxfId="62" priority="11">
      <formula>TRUE</formula>
    </cfRule>
  </conditionalFormatting>
  <conditionalFormatting sqref="B1">
    <cfRule type="expression" dxfId="61" priority="3">
      <formula>TRUE</formula>
    </cfRule>
  </conditionalFormatting>
  <conditionalFormatting sqref="B20">
    <cfRule type="expression" dxfId="60" priority="14">
      <formula>TRUE</formula>
    </cfRule>
  </conditionalFormatting>
  <conditionalFormatting sqref="B26">
    <cfRule type="expression" dxfId="59" priority="17">
      <formula>TRUE</formula>
    </cfRule>
  </conditionalFormatting>
  <conditionalFormatting sqref="B1:B60">
    <cfRule type="expression" dxfId="58" priority="42">
      <formula>TRUE</formula>
    </cfRule>
  </conditionalFormatting>
  <conditionalFormatting sqref="B30">
    <cfRule type="expression" dxfId="57" priority="20">
      <formula>TRUE</formula>
    </cfRule>
  </conditionalFormatting>
  <conditionalFormatting sqref="B32">
    <cfRule type="expression" dxfId="56" priority="23">
      <formula>TRUE</formula>
    </cfRule>
  </conditionalFormatting>
  <conditionalFormatting sqref="B35">
    <cfRule type="expression" dxfId="55" priority="26">
      <formula>TRUE</formula>
    </cfRule>
  </conditionalFormatting>
  <conditionalFormatting sqref="B38">
    <cfRule type="expression" dxfId="54" priority="29">
      <formula>TRUE</formula>
    </cfRule>
  </conditionalFormatting>
  <conditionalFormatting sqref="B45">
    <cfRule type="expression" dxfId="53" priority="32">
      <formula>TRUE</formula>
    </cfRule>
  </conditionalFormatting>
  <conditionalFormatting sqref="B55">
    <cfRule type="expression" dxfId="52" priority="35">
      <formula>TRUE</formula>
    </cfRule>
  </conditionalFormatting>
  <conditionalFormatting sqref="B60">
    <cfRule type="expression" dxfId="51" priority="38">
      <formula>TRUE</formula>
    </cfRule>
  </conditionalFormatting>
  <conditionalFormatting sqref="Z14">
    <cfRule type="expression" dxfId="50" priority="9">
      <formula>TRUE</formula>
    </cfRule>
  </conditionalFormatting>
  <conditionalFormatting sqref="Z16">
    <cfRule type="expression" dxfId="49" priority="12">
      <formula>TRUE</formula>
    </cfRule>
  </conditionalFormatting>
  <conditionalFormatting sqref="Z1">
    <cfRule type="expression" dxfId="48" priority="4">
      <formula>TRUE</formula>
    </cfRule>
  </conditionalFormatting>
  <conditionalFormatting sqref="Z20">
    <cfRule type="expression" dxfId="47" priority="15">
      <formula>TRUE</formula>
    </cfRule>
  </conditionalFormatting>
  <conditionalFormatting sqref="Z26">
    <cfRule type="expression" dxfId="46" priority="18">
      <formula>TRUE</formula>
    </cfRule>
  </conditionalFormatting>
  <conditionalFormatting sqref="Z1:Z60">
    <cfRule type="expression" dxfId="45" priority="41">
      <formula>TRUE</formula>
    </cfRule>
  </conditionalFormatting>
  <conditionalFormatting sqref="Z30">
    <cfRule type="expression" dxfId="44" priority="21">
      <formula>TRUE</formula>
    </cfRule>
  </conditionalFormatting>
  <conditionalFormatting sqref="Z32">
    <cfRule type="expression" dxfId="43" priority="24">
      <formula>TRUE</formula>
    </cfRule>
  </conditionalFormatting>
  <conditionalFormatting sqref="Z35">
    <cfRule type="expression" dxfId="42" priority="27">
      <formula>TRUE</formula>
    </cfRule>
  </conditionalFormatting>
  <conditionalFormatting sqref="Z38">
    <cfRule type="expression" dxfId="41" priority="30">
      <formula>TRUE</formula>
    </cfRule>
  </conditionalFormatting>
  <conditionalFormatting sqref="Z45">
    <cfRule type="expression" dxfId="40" priority="33">
      <formula>TRUE</formula>
    </cfRule>
  </conditionalFormatting>
  <conditionalFormatting sqref="Z55">
    <cfRule type="expression" dxfId="39" priority="36">
      <formula>TRUE</formula>
    </cfRule>
  </conditionalFormatting>
  <conditionalFormatting sqref="Z60">
    <cfRule type="expression" dxfId="38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0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51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43</v>
      </c>
      <c r="B2" s="3">
        <v>2025</v>
      </c>
      <c r="C2" s="3">
        <v>2026</v>
      </c>
      <c r="D2" s="3">
        <v>2027</v>
      </c>
      <c r="E2" s="3">
        <v>2028</v>
      </c>
      <c r="F2" s="3">
        <v>2029</v>
      </c>
      <c r="G2" s="3">
        <v>2030</v>
      </c>
      <c r="H2" s="3">
        <v>2031</v>
      </c>
      <c r="I2" s="3">
        <v>2032</v>
      </c>
      <c r="J2" s="3">
        <v>2033</v>
      </c>
      <c r="K2" s="3">
        <v>2034</v>
      </c>
      <c r="L2" s="3">
        <v>2035</v>
      </c>
      <c r="M2" s="3">
        <v>2036</v>
      </c>
      <c r="N2" s="3">
        <v>2037</v>
      </c>
      <c r="O2" s="3">
        <v>2038</v>
      </c>
      <c r="P2" s="3">
        <v>2039</v>
      </c>
      <c r="Q2" s="3">
        <v>2040</v>
      </c>
      <c r="R2" s="3">
        <v>2041</v>
      </c>
      <c r="S2" s="3">
        <v>2042</v>
      </c>
      <c r="T2" s="3">
        <v>2043</v>
      </c>
      <c r="U2" s="3">
        <v>2044</v>
      </c>
      <c r="V2" s="3">
        <v>2045</v>
      </c>
      <c r="W2" s="3">
        <v>2046</v>
      </c>
      <c r="X2" s="3">
        <v>2047</v>
      </c>
      <c r="Y2" s="3">
        <v>2048</v>
      </c>
      <c r="Z2" s="3">
        <v>2024</v>
      </c>
    </row>
    <row r="3" spans="1:26" x14ac:dyDescent="0.25">
      <c r="A3" s="3" t="s">
        <v>52</v>
      </c>
      <c r="B3" s="3">
        <v>45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3" t="s">
        <v>53</v>
      </c>
      <c r="B4" s="3">
        <v>1.905</v>
      </c>
      <c r="C4" s="3">
        <v>1.8535999999999999</v>
      </c>
      <c r="D4" s="3">
        <v>1.8116000000000001</v>
      </c>
      <c r="E4" s="3">
        <v>1.7746</v>
      </c>
      <c r="F4" s="3">
        <v>1.7410000000000001</v>
      </c>
      <c r="G4" s="3">
        <v>1.71</v>
      </c>
      <c r="H4" s="3">
        <v>1.6806000000000001</v>
      </c>
      <c r="I4" s="3">
        <v>1.653</v>
      </c>
      <c r="J4" s="3">
        <v>1.6266</v>
      </c>
      <c r="K4" s="3">
        <v>1.6012</v>
      </c>
      <c r="L4" s="3">
        <v>1.5768</v>
      </c>
      <c r="M4" s="3">
        <v>1.5531999999999999</v>
      </c>
      <c r="N4" s="3">
        <v>1.5304</v>
      </c>
      <c r="O4" s="3">
        <v>1.5082</v>
      </c>
      <c r="P4" s="3">
        <v>1.4865999999999999</v>
      </c>
      <c r="Q4" s="3">
        <v>1.4656</v>
      </c>
      <c r="R4" s="3">
        <v>1.4450000000000001</v>
      </c>
      <c r="S4" s="3">
        <v>1.4248000000000001</v>
      </c>
      <c r="T4" s="3">
        <v>1.4052</v>
      </c>
      <c r="U4" s="3">
        <v>1.3857999999999999</v>
      </c>
      <c r="V4" s="3">
        <v>1.3557999999999999</v>
      </c>
      <c r="W4" s="3">
        <v>1.3258000000000001</v>
      </c>
      <c r="X4" s="3">
        <v>1.2958000000000001</v>
      </c>
      <c r="Y4" s="3">
        <v>1.2658</v>
      </c>
      <c r="Z4" s="3">
        <v>2</v>
      </c>
    </row>
    <row r="5" spans="1:26" x14ac:dyDescent="0.25">
      <c r="A5" s="17" t="s">
        <v>54</v>
      </c>
      <c r="B5" s="18">
        <v>313596.29764900001</v>
      </c>
      <c r="C5" s="18">
        <v>488112.73963800003</v>
      </c>
      <c r="D5" s="18">
        <v>467052.38784300012</v>
      </c>
      <c r="E5" s="18">
        <v>400416.00828499999</v>
      </c>
      <c r="F5" s="18">
        <v>364134.27903699997</v>
      </c>
      <c r="G5" s="18">
        <v>311414.93375199998</v>
      </c>
      <c r="H5" s="18">
        <v>323355.10007699998</v>
      </c>
      <c r="I5" s="18">
        <v>303025.69481100002</v>
      </c>
      <c r="J5" s="18">
        <v>337073.30875999999</v>
      </c>
      <c r="K5" s="18">
        <v>333088.48939599999</v>
      </c>
      <c r="L5" s="18">
        <v>354369.55038500001</v>
      </c>
      <c r="M5" s="18">
        <v>370599.04874100001</v>
      </c>
      <c r="N5" s="18">
        <v>378775.57395100011</v>
      </c>
      <c r="O5" s="18">
        <v>387657.378914</v>
      </c>
      <c r="P5" s="18">
        <v>377117.42139799998</v>
      </c>
      <c r="Q5" s="18">
        <v>378211.78983600001</v>
      </c>
      <c r="R5" s="18">
        <v>368227.62821499998</v>
      </c>
      <c r="S5" s="18">
        <v>404667.78341600002</v>
      </c>
      <c r="T5" s="18">
        <v>415246.29702699999</v>
      </c>
      <c r="U5" s="18">
        <v>405442.83943499997</v>
      </c>
      <c r="V5" s="18">
        <v>444287.58527600003</v>
      </c>
      <c r="W5" s="18">
        <v>398326.81747100002</v>
      </c>
      <c r="X5" s="18">
        <v>445405.36283300002</v>
      </c>
      <c r="Y5" s="18">
        <v>399851.38735799998</v>
      </c>
      <c r="Z5" s="18">
        <v>98076.797697000002</v>
      </c>
    </row>
    <row r="6" spans="1:26" x14ac:dyDescent="0.25">
      <c r="A6" s="17" t="s">
        <v>55</v>
      </c>
      <c r="B6" s="18">
        <v>4856158.6677899994</v>
      </c>
      <c r="C6" s="18">
        <v>4722895.4803800005</v>
      </c>
      <c r="D6" s="18">
        <v>4600826.8571250001</v>
      </c>
      <c r="E6" s="18">
        <v>4089292.470216</v>
      </c>
      <c r="F6" s="18">
        <v>3870294.6085509998</v>
      </c>
      <c r="G6" s="18">
        <v>3321532.3079920001</v>
      </c>
      <c r="H6" s="18">
        <v>3406107.8824200002</v>
      </c>
      <c r="I6" s="18">
        <v>3430253.4601110001</v>
      </c>
      <c r="J6" s="18">
        <v>3455671.1978540001</v>
      </c>
      <c r="K6" s="18">
        <v>3537138.993706</v>
      </c>
      <c r="L6" s="18">
        <v>3867536.103993</v>
      </c>
      <c r="M6" s="18">
        <v>4053583.322875001</v>
      </c>
      <c r="N6" s="18">
        <v>4060717.6151140002</v>
      </c>
      <c r="O6" s="18">
        <v>4186727.5874999999</v>
      </c>
      <c r="P6" s="18">
        <v>4121355.2612760002</v>
      </c>
      <c r="Q6" s="18">
        <v>3984403.2539050002</v>
      </c>
      <c r="R6" s="18">
        <v>4130468.032904</v>
      </c>
      <c r="S6" s="18">
        <v>4083928.2977700001</v>
      </c>
      <c r="T6" s="18">
        <v>4227268.7900140006</v>
      </c>
      <c r="U6" s="18">
        <v>4224551.4213810004</v>
      </c>
      <c r="V6" s="18">
        <v>4232965.2541479999</v>
      </c>
      <c r="W6" s="18">
        <v>4224925.4992750008</v>
      </c>
      <c r="X6" s="18">
        <v>4404028.4174680002</v>
      </c>
      <c r="Y6" s="18">
        <v>4368128.3229949996</v>
      </c>
      <c r="Z6" s="18">
        <v>3107282.4687859998</v>
      </c>
    </row>
    <row r="7" spans="1:26" x14ac:dyDescent="0.25">
      <c r="A7" s="17" t="s">
        <v>56</v>
      </c>
      <c r="B7" s="18">
        <v>658446.8845680001</v>
      </c>
      <c r="C7" s="18">
        <v>131655.25802400001</v>
      </c>
      <c r="D7" s="18">
        <v>125667.21997200001</v>
      </c>
      <c r="E7" s="18">
        <v>137195.37394799999</v>
      </c>
      <c r="F7" s="18">
        <v>127747.815036</v>
      </c>
      <c r="G7" s="18">
        <v>132052.3224</v>
      </c>
      <c r="H7" s="18">
        <v>125122.345824</v>
      </c>
      <c r="I7" s="18">
        <v>117152.31216</v>
      </c>
      <c r="J7" s="18">
        <v>113885.148516</v>
      </c>
      <c r="K7" s="18">
        <v>130559.29683599999</v>
      </c>
      <c r="L7" s="18">
        <v>122267.658924</v>
      </c>
      <c r="M7" s="18">
        <v>133516.55839200001</v>
      </c>
      <c r="N7" s="18">
        <v>124565.821128</v>
      </c>
      <c r="O7" s="18">
        <v>122352.29175600001</v>
      </c>
      <c r="P7" s="18">
        <v>119219.680656</v>
      </c>
      <c r="Q7" s="18">
        <v>118590.930504</v>
      </c>
      <c r="R7" s="18">
        <v>108052.344876</v>
      </c>
      <c r="S7" s="18">
        <v>115998.97674</v>
      </c>
      <c r="T7" s="18">
        <v>105682.545</v>
      </c>
      <c r="U7" s="18">
        <v>92872.168319999997</v>
      </c>
      <c r="V7" s="18">
        <v>93557.578811999992</v>
      </c>
      <c r="W7" s="18">
        <v>90087.086951999983</v>
      </c>
      <c r="X7" s="18">
        <v>91879.720451999994</v>
      </c>
      <c r="Y7" s="18">
        <v>90101.541348000028</v>
      </c>
      <c r="Z7" s="18">
        <v>994701.6083399998</v>
      </c>
    </row>
    <row r="8" spans="1:26" x14ac:dyDescent="0.25">
      <c r="A8" s="17" t="s">
        <v>57</v>
      </c>
      <c r="B8" s="18">
        <v>135550.11627599999</v>
      </c>
      <c r="C8" s="18">
        <v>4782.5569800000012</v>
      </c>
      <c r="D8" s="18">
        <v>2599.1791320000002</v>
      </c>
      <c r="E8" s="18">
        <v>1459.104552</v>
      </c>
      <c r="F8" s="18">
        <v>2019.599999999999</v>
      </c>
      <c r="G8" s="18">
        <v>387.860388</v>
      </c>
      <c r="H8" s="18">
        <v>959.85</v>
      </c>
      <c r="I8" s="18">
        <v>2246.7804839999999</v>
      </c>
      <c r="J8" s="18">
        <v>452.46362399999998</v>
      </c>
      <c r="K8" s="18">
        <v>918.88980000000015</v>
      </c>
      <c r="L8" s="18">
        <v>632.20595999999989</v>
      </c>
      <c r="M8" s="18">
        <v>2893.3776240000011</v>
      </c>
      <c r="N8" s="18">
        <v>1571.4451079999999</v>
      </c>
      <c r="O8" s="18">
        <v>2363.4665759999998</v>
      </c>
      <c r="P8" s="18">
        <v>2976.5671440000001</v>
      </c>
      <c r="Q8" s="18">
        <v>3207.8216520000001</v>
      </c>
      <c r="R8" s="18">
        <v>1971.6384840000001</v>
      </c>
      <c r="S8" s="18">
        <v>1694.428848</v>
      </c>
      <c r="T8" s="18">
        <v>3948.4842960000001</v>
      </c>
      <c r="U8" s="18">
        <v>4067.527752</v>
      </c>
      <c r="V8" s="18">
        <v>3321.6631560000001</v>
      </c>
      <c r="W8" s="18">
        <v>4748.9013960000002</v>
      </c>
      <c r="X8" s="18">
        <v>3937.1027760000002</v>
      </c>
      <c r="Y8" s="18">
        <v>4041.430068000001</v>
      </c>
      <c r="Z8" s="18">
        <v>809859.08027999999</v>
      </c>
    </row>
    <row r="9" spans="1:26" x14ac:dyDescent="0.25">
      <c r="A9" s="17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59</v>
      </c>
      <c r="B10" s="18">
        <v>111493.069392</v>
      </c>
      <c r="C10" s="18">
        <v>276969.63203600002</v>
      </c>
      <c r="D10" s="18">
        <v>251229.39693700001</v>
      </c>
      <c r="E10" s="18">
        <v>229214.91344999999</v>
      </c>
      <c r="F10" s="18">
        <v>219816.273904</v>
      </c>
      <c r="G10" s="18">
        <v>188998.250959</v>
      </c>
      <c r="H10" s="18">
        <v>203510.53893000001</v>
      </c>
      <c r="I10" s="18">
        <v>213120.96965799999</v>
      </c>
      <c r="J10" s="18">
        <v>220938.43281299999</v>
      </c>
      <c r="K10" s="18">
        <v>220114.011551</v>
      </c>
      <c r="L10" s="18">
        <v>231855.665171</v>
      </c>
      <c r="M10" s="18">
        <v>231438.835059</v>
      </c>
      <c r="N10" s="18">
        <v>239129.950301</v>
      </c>
      <c r="O10" s="18">
        <v>234687.743712</v>
      </c>
      <c r="P10" s="18">
        <v>240415.55332199991</v>
      </c>
      <c r="Q10" s="18">
        <v>240161.54293299999</v>
      </c>
      <c r="R10" s="18">
        <v>252918.65389499991</v>
      </c>
      <c r="S10" s="18">
        <v>239696.34924000001</v>
      </c>
      <c r="T10" s="18">
        <v>242849.027783</v>
      </c>
      <c r="U10" s="18">
        <v>252278.27167799999</v>
      </c>
      <c r="V10" s="18">
        <v>255041.44794099999</v>
      </c>
      <c r="W10" s="18">
        <v>255157.01027099989</v>
      </c>
      <c r="X10" s="18">
        <v>250710.34370600001</v>
      </c>
      <c r="Y10" s="18">
        <v>248542.605377</v>
      </c>
      <c r="Z10" s="18">
        <v>2457310.132272</v>
      </c>
    </row>
    <row r="11" spans="1:26" x14ac:dyDescent="0.25">
      <c r="A11" s="17" t="s">
        <v>60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61</v>
      </c>
      <c r="B12" s="18">
        <v>111869.985135</v>
      </c>
      <c r="C12" s="18">
        <v>871919.98305000004</v>
      </c>
      <c r="D12" s="18">
        <v>879124.20828599995</v>
      </c>
      <c r="E12" s="18">
        <v>987804.26354099996</v>
      </c>
      <c r="F12" s="18">
        <v>982265.36462100002</v>
      </c>
      <c r="G12" s="18">
        <v>1099434.329133</v>
      </c>
      <c r="H12" s="18">
        <v>1086487.0496710001</v>
      </c>
      <c r="I12" s="18">
        <v>1042523.927816</v>
      </c>
      <c r="J12" s="18">
        <v>1091711.8435440001</v>
      </c>
      <c r="K12" s="18">
        <v>1033269.429661</v>
      </c>
      <c r="L12" s="18">
        <v>976256.60442700004</v>
      </c>
      <c r="M12" s="18">
        <v>972480.26589600008</v>
      </c>
      <c r="N12" s="18">
        <v>919530.42738799995</v>
      </c>
      <c r="O12" s="18">
        <v>927492.95240200008</v>
      </c>
      <c r="P12" s="18">
        <v>885651.31767399993</v>
      </c>
      <c r="Q12" s="18">
        <v>886493.96742</v>
      </c>
      <c r="R12" s="18">
        <v>767933.8363150002</v>
      </c>
      <c r="S12" s="18">
        <v>723050.06774899992</v>
      </c>
      <c r="T12" s="18">
        <v>677797.40280900022</v>
      </c>
      <c r="U12" s="18">
        <v>614394.93999499991</v>
      </c>
      <c r="V12" s="18">
        <v>528114.77464399999</v>
      </c>
      <c r="W12" s="18">
        <v>526106.65991699998</v>
      </c>
      <c r="X12" s="18">
        <v>499377.25948700012</v>
      </c>
      <c r="Y12" s="18">
        <v>485895.36416800012</v>
      </c>
      <c r="Z12" s="18">
        <v>617778.55546200008</v>
      </c>
    </row>
    <row r="13" spans="1:26" x14ac:dyDescent="0.25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105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358759.12499999994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406326.32999999996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409623.44760000007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415648.81080000009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418646.47500000003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355609.88999999996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301994.47080000001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250701.06599999999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201563.43480000005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154418.82120000001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109124.21520000001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>
        <f t="array" ref="Z15">Z3*1000*VLOOKUP(Z2,Scarcity!$B$5:$I$35,2,0)*(IF(MIN(IF(VALUE(LEFT(Scarcity!$D$5:$I$5,2))&gt;=Z4,VALUE(LEFT(Scarcity!$D$5:$I$5,2)),MAX(VALUE(LEFT(Scarcity!$D$5:$I$5,2)))))&gt;MAX(IF(VALUE(LEFT(Scarcity!$D$5:$I$5,2))&lt;Z4,VALUE(LEFT(Scarcity!$D$5:$I$5,2)),0)),IF(MAX(IF(VALUE(LEFT(Scarcity!$D$5:$I$5,2))&lt;Z4,VALUE(LEFT(Scarcity!$D$5:$I$5,2)),0))&gt;0, VLOOKUP(Z2, Scarcity!$B$5:$I$35, MATCH(CONCATENATE(MAX(IF(VALUE(LEFT(Scarcity!$D$5:$I$5,2))&lt;Z4,VALUE(LEFT(Scarcity!$D$5:$I$5,2)),0)), " HR Capacity Credit (%)"), Scarcity!$B$5:$I$5, 0),0), 0)+(VLOOKUP(Z2, Scarcity!$B$5:$I$35, MATCH(CONCATENATE(MIN(IF(VALUE(LEFT(Scarcity!$D$5:$I$5,2))&gt;=Z4,VALUE(LEFT(Scarcity!$D$5:$I$5,2)),MAX(VALUE(LEFT(Scarcity!$D$5:$I$5,2))))), " HR Capacity Credit (%)"), Scarcity!$B$5:$I$5, 0),0)-IF(MAX(IF(VALUE(LEFT(Scarcity!$D$5:$I$5,2))&lt;Z4,VALUE(LEFT(Scarcity!$D$5:$I$5,2)),0))&gt;0, VLOOKUP(Z2, Scarcity!$B$5:$I$35, MATCH(CONCATENATE(MAX(IF(VALUE(LEFT(Scarcity!$D$5:$I$5,2))&lt;Z4,VALUE(LEFT(Scarcity!$D$5:$I$5,2)),0)), " HR Capacity Credit (%)"), Scarcity!$B$5:$I$5, 0),0), 0))*((Z4-MAX(IF(VALUE(LEFT(Scarcity!$D$5:$I$5,2))&lt;Z4,VALUE(LEFT(Scarcity!$D$5:$I$5,2)),0)))/(MIN(IF(VALUE(LEFT(Scarcity!$D$5:$I$5,2))&gt;=Z4,VALUE(LEFT(Scarcity!$D$5:$I$5,2)),MAX(VALUE(LEFT(Scarcity!$D$5:$I$5,2)))))-MAX(IF(VALUE(LEFT(Scarcity!$D$5:$I$5,2))&lt;Z4,VALUE(LEFT(Scarcity!$D$5:$I$5,2)),0)))),VLOOKUP(Z2, Scarcity!$B$5:$I$35, MATCH(CONCATENATE(MIN(IF(VALUE(LEFT(Scarcity!$D$5:$I$5,2))&gt;=Z4,VALUE(LEFT(Scarcity!$D$5:$I$5,2)),MAX(VALUE(LEFT(Scarcity!$D$5:$I$5,2))))), " HR Capacity Credit (%)"), Scarcity!$B$5:$I$5, 0),0))/100)</f>
        <v>188100</v>
      </c>
    </row>
    <row r="16" spans="1:26" x14ac:dyDescent="0.25">
      <c r="A16" s="17" t="s">
        <v>64</v>
      </c>
      <c r="B16" s="18">
        <v>1232605.2955610319</v>
      </c>
      <c r="C16" s="18">
        <v>1319368.5010603899</v>
      </c>
      <c r="D16" s="18">
        <v>1271093.733229016</v>
      </c>
      <c r="E16" s="18">
        <v>1158082.294294836</v>
      </c>
      <c r="F16" s="18">
        <v>1091876.150173018</v>
      </c>
      <c r="G16" s="18">
        <v>960439.4345346893</v>
      </c>
      <c r="H16" s="18">
        <v>989865.79495807888</v>
      </c>
      <c r="I16" s="18">
        <v>988167.96833585715</v>
      </c>
      <c r="J16" s="18">
        <v>1013409.334203064</v>
      </c>
      <c r="K16" s="18">
        <v>1031487.176351542</v>
      </c>
      <c r="L16" s="18">
        <v>1105893.9734746229</v>
      </c>
      <c r="M16" s="18">
        <v>1160203.1569480901</v>
      </c>
      <c r="N16" s="18">
        <v>1155630.573132362</v>
      </c>
      <c r="O16" s="18">
        <v>1205095.957343963</v>
      </c>
      <c r="P16" s="18">
        <v>1186719.781226713</v>
      </c>
      <c r="Q16" s="18">
        <v>1157465.046025479</v>
      </c>
      <c r="R16" s="18">
        <v>1163748.6743838859</v>
      </c>
      <c r="S16" s="18">
        <v>1160294.7816913661</v>
      </c>
      <c r="T16" s="18">
        <v>1188858.0968070331</v>
      </c>
      <c r="U16" s="18">
        <v>1180050.62064131</v>
      </c>
      <c r="V16" s="18">
        <v>1185821.886685923</v>
      </c>
      <c r="W16" s="18">
        <v>1181952.141901033</v>
      </c>
      <c r="X16" s="18">
        <v>1230840.790143468</v>
      </c>
      <c r="Y16" s="18">
        <v>1208322.5391478441</v>
      </c>
      <c r="Z16" s="18">
        <v>1160804.1445992801</v>
      </c>
    </row>
    <row r="17" spans="1:26" x14ac:dyDescent="0.25">
      <c r="A17" s="17" t="s">
        <v>5</v>
      </c>
      <c r="B17" s="18">
        <f t="shared" ref="B17:Z17" si="0">SUM(B5:B16)</f>
        <v>7778479.4413710311</v>
      </c>
      <c r="C17" s="18">
        <f t="shared" si="0"/>
        <v>8222030.4811683903</v>
      </c>
      <c r="D17" s="18">
        <f t="shared" si="0"/>
        <v>8007216.4301240155</v>
      </c>
      <c r="E17" s="18">
        <f t="shared" si="0"/>
        <v>7419113.2390868356</v>
      </c>
      <c r="F17" s="18">
        <f t="shared" si="0"/>
        <v>7076800.5663220175</v>
      </c>
      <c r="G17" s="18">
        <f t="shared" si="0"/>
        <v>6369869.3291586889</v>
      </c>
      <c r="H17" s="18">
        <f t="shared" si="0"/>
        <v>6437403.0326800793</v>
      </c>
      <c r="I17" s="18">
        <f t="shared" si="0"/>
        <v>6347192.1793758571</v>
      </c>
      <c r="J17" s="18">
        <f t="shared" si="0"/>
        <v>6434705.1641140636</v>
      </c>
      <c r="K17" s="18">
        <f t="shared" si="0"/>
        <v>6440995.1085015414</v>
      </c>
      <c r="L17" s="18">
        <f t="shared" si="0"/>
        <v>6767935.9775346238</v>
      </c>
      <c r="M17" s="18">
        <f t="shared" si="0"/>
        <v>6924714.5655350927</v>
      </c>
      <c r="N17" s="18">
        <f t="shared" si="0"/>
        <v>6879921.4061223622</v>
      </c>
      <c r="O17" s="18">
        <f t="shared" si="0"/>
        <v>7066377.3782039629</v>
      </c>
      <c r="P17" s="18">
        <f t="shared" si="0"/>
        <v>6933455.5826967126</v>
      </c>
      <c r="Q17" s="18">
        <f t="shared" si="0"/>
        <v>6768534.3522754787</v>
      </c>
      <c r="R17" s="18">
        <f t="shared" si="0"/>
        <v>6793320.8090728866</v>
      </c>
      <c r="S17" s="18">
        <f t="shared" si="0"/>
        <v>6729330.6854543667</v>
      </c>
      <c r="T17" s="18">
        <f t="shared" si="0"/>
        <v>6861650.6437360337</v>
      </c>
      <c r="U17" s="18">
        <f t="shared" si="0"/>
        <v>6773657.7892023101</v>
      </c>
      <c r="V17" s="18">
        <f t="shared" si="0"/>
        <v>6743110.1906629223</v>
      </c>
      <c r="W17" s="18">
        <f t="shared" si="0"/>
        <v>6681304.1171830334</v>
      </c>
      <c r="X17" s="18">
        <f t="shared" si="0"/>
        <v>6926178.9968654681</v>
      </c>
      <c r="Y17" s="18">
        <f t="shared" si="0"/>
        <v>6804883.1904618442</v>
      </c>
      <c r="Z17" s="18">
        <f t="shared" si="0"/>
        <v>9433912.7874362804</v>
      </c>
    </row>
    <row r="18" spans="1:26" x14ac:dyDescent="0.25">
      <c r="A18" s="17" t="s">
        <v>8</v>
      </c>
      <c r="B18" s="18">
        <f t="shared" ref="B18:Z18" si="1">B17/B3/1000</f>
        <v>172.85509869713403</v>
      </c>
      <c r="C18" s="18">
        <f t="shared" si="1"/>
        <v>182.71178847040866</v>
      </c>
      <c r="D18" s="18">
        <f t="shared" si="1"/>
        <v>177.93814289164479</v>
      </c>
      <c r="E18" s="18">
        <f t="shared" si="1"/>
        <v>164.86918309081858</v>
      </c>
      <c r="F18" s="18">
        <f t="shared" si="1"/>
        <v>157.26223480715595</v>
      </c>
      <c r="G18" s="18">
        <f t="shared" si="1"/>
        <v>141.55265175908198</v>
      </c>
      <c r="H18" s="18">
        <f t="shared" si="1"/>
        <v>143.05340072622397</v>
      </c>
      <c r="I18" s="18">
        <f t="shared" si="1"/>
        <v>141.04871509724128</v>
      </c>
      <c r="J18" s="18">
        <f t="shared" si="1"/>
        <v>142.99344809142363</v>
      </c>
      <c r="K18" s="18">
        <f t="shared" si="1"/>
        <v>143.13322463336758</v>
      </c>
      <c r="L18" s="18">
        <f t="shared" si="1"/>
        <v>150.39857727854718</v>
      </c>
      <c r="M18" s="18">
        <f t="shared" si="1"/>
        <v>153.88254590077983</v>
      </c>
      <c r="N18" s="18">
        <f t="shared" si="1"/>
        <v>152.88714235827473</v>
      </c>
      <c r="O18" s="18">
        <f t="shared" si="1"/>
        <v>157.0306084045325</v>
      </c>
      <c r="P18" s="18">
        <f t="shared" si="1"/>
        <v>154.0767907265936</v>
      </c>
      <c r="Q18" s="18">
        <f t="shared" si="1"/>
        <v>150.41187449501064</v>
      </c>
      <c r="R18" s="18">
        <f t="shared" si="1"/>
        <v>150.96268464606416</v>
      </c>
      <c r="S18" s="18">
        <f t="shared" si="1"/>
        <v>149.54068189898592</v>
      </c>
      <c r="T18" s="18">
        <f t="shared" si="1"/>
        <v>152.48112541635632</v>
      </c>
      <c r="U18" s="18">
        <f t="shared" si="1"/>
        <v>150.52572864894023</v>
      </c>
      <c r="V18" s="18">
        <f t="shared" si="1"/>
        <v>149.84689312584274</v>
      </c>
      <c r="W18" s="18">
        <f t="shared" si="1"/>
        <v>148.47342482628963</v>
      </c>
      <c r="X18" s="18">
        <f t="shared" si="1"/>
        <v>153.91508881923264</v>
      </c>
      <c r="Y18" s="18">
        <f t="shared" si="1"/>
        <v>151.21962645470765</v>
      </c>
      <c r="Z18" s="18">
        <f t="shared" si="1"/>
        <v>209.64250638747291</v>
      </c>
    </row>
    <row r="19" spans="1:26" x14ac:dyDescent="0.25">
      <c r="A19" s="17" t="s">
        <v>9</v>
      </c>
      <c r="B19" s="18">
        <f>B18/B4</f>
        <v>90.737584617918117</v>
      </c>
      <c r="C19" s="18">
        <f>C18/B4</f>
        <v>95.911699984466495</v>
      </c>
      <c r="D19" s="18">
        <f>D18/B4</f>
        <v>93.405849286952645</v>
      </c>
      <c r="E19" s="18">
        <f>E18/B4</f>
        <v>86.545502934812902</v>
      </c>
      <c r="F19" s="18">
        <f>F18/B4</f>
        <v>82.552354229478183</v>
      </c>
      <c r="G19" s="18">
        <f>G18/B4</f>
        <v>74.305853941775311</v>
      </c>
      <c r="H19" s="18">
        <f>H18/B4</f>
        <v>75.093648675183189</v>
      </c>
      <c r="I19" s="18">
        <f>I18/B4</f>
        <v>74.041320261019052</v>
      </c>
      <c r="J19" s="18">
        <f>J18/B4</f>
        <v>75.062177475812931</v>
      </c>
      <c r="K19" s="18">
        <f>K18/B4</f>
        <v>75.135550988644397</v>
      </c>
      <c r="L19" s="18">
        <f>L18/B4</f>
        <v>78.94938439818749</v>
      </c>
      <c r="M19" s="18">
        <f>M18/B4</f>
        <v>80.778239317994661</v>
      </c>
      <c r="N19" s="18">
        <f>N18/B4</f>
        <v>80.255717773372567</v>
      </c>
      <c r="O19" s="18">
        <f>O18/B4</f>
        <v>82.430765566683732</v>
      </c>
      <c r="P19" s="18">
        <f>P18/B4</f>
        <v>80.880205105823407</v>
      </c>
      <c r="Q19" s="18">
        <f>Q18/B4</f>
        <v>78.95636456431005</v>
      </c>
      <c r="R19" s="18">
        <f>R18/B4</f>
        <v>79.245503751214784</v>
      </c>
      <c r="S19" s="18">
        <f>S18/B4</f>
        <v>78.499045616265576</v>
      </c>
      <c r="T19" s="18">
        <f>T18/B4</f>
        <v>80.042585520397012</v>
      </c>
      <c r="U19" s="18">
        <f>U18/B4</f>
        <v>79.01613052437807</v>
      </c>
      <c r="V19" s="18">
        <f>V18/B4</f>
        <v>78.659786417765218</v>
      </c>
      <c r="W19" s="18">
        <f>W18/B4</f>
        <v>77.938805683091672</v>
      </c>
      <c r="X19" s="18">
        <f>X18/B4</f>
        <v>80.795322214820274</v>
      </c>
      <c r="Y19" s="18">
        <f>Y18/B4</f>
        <v>79.380381341053891</v>
      </c>
      <c r="Z19" s="18">
        <f>Z18/B4</f>
        <v>110.04855978345034</v>
      </c>
    </row>
    <row r="20" spans="1:26" x14ac:dyDescent="0.25">
      <c r="A20" s="17" t="s">
        <v>10</v>
      </c>
      <c r="B20" s="19">
        <v>155.5957975503062</v>
      </c>
      <c r="C20" s="19">
        <v>364.99778161415628</v>
      </c>
      <c r="D20" s="19">
        <v>364.9999999983645</v>
      </c>
      <c r="E20" s="19">
        <v>365.94157766257177</v>
      </c>
      <c r="F20" s="19">
        <v>364.99999999787258</v>
      </c>
      <c r="G20" s="19">
        <v>364.88848342993282</v>
      </c>
      <c r="H20" s="19">
        <v>365.00000000396682</v>
      </c>
      <c r="I20" s="19">
        <v>366.0000000022406</v>
      </c>
      <c r="J20" s="19">
        <v>364.99999999908908</v>
      </c>
      <c r="K20" s="19">
        <v>365.00000000161913</v>
      </c>
      <c r="L20" s="19">
        <v>364.93267354463802</v>
      </c>
      <c r="M20" s="19">
        <v>365.99999999809239</v>
      </c>
      <c r="N20" s="19">
        <v>364.95591566523399</v>
      </c>
      <c r="O20" s="19">
        <v>364.99999999999989</v>
      </c>
      <c r="P20" s="19">
        <v>364.99999999402058</v>
      </c>
      <c r="Q20" s="19">
        <v>365.96881367560229</v>
      </c>
      <c r="R20" s="19">
        <v>364.9987321732666</v>
      </c>
      <c r="S20" s="19">
        <v>364.9723566525256</v>
      </c>
      <c r="T20" s="19">
        <v>364.99428408424802</v>
      </c>
      <c r="U20" s="19">
        <v>366.00000000160361</v>
      </c>
      <c r="V20" s="19">
        <v>365.00000000163902</v>
      </c>
      <c r="W20" s="19">
        <v>364.9999999977652</v>
      </c>
      <c r="X20" s="19">
        <v>364.99340432622762</v>
      </c>
      <c r="Y20" s="19">
        <v>365.92353993960768</v>
      </c>
      <c r="Z20" s="19">
        <v>366.00000000074073</v>
      </c>
    </row>
    <row r="21" spans="1:26" x14ac:dyDescent="0.25">
      <c r="A21" s="17" t="s">
        <v>65</v>
      </c>
      <c r="B21" s="20">
        <v>-20.491218376823539</v>
      </c>
      <c r="C21" s="20">
        <v>-13.83607868106</v>
      </c>
      <c r="D21" s="20">
        <v>-13.522481456281859</v>
      </c>
      <c r="E21" s="20">
        <v>-11.756968582848771</v>
      </c>
      <c r="F21" s="20">
        <v>-10.93410590796309</v>
      </c>
      <c r="G21" s="20">
        <v>-9.4937729531654007</v>
      </c>
      <c r="H21" s="20">
        <v>-10.03699069237703</v>
      </c>
      <c r="I21" s="20">
        <v>-9.5496025752676506</v>
      </c>
      <c r="J21" s="20">
        <v>-10.817888533910891</v>
      </c>
      <c r="K21" s="20">
        <v>-10.87235817820596</v>
      </c>
      <c r="L21" s="20">
        <v>-11.74645877750971</v>
      </c>
      <c r="M21" s="20">
        <v>-12.51859261841763</v>
      </c>
      <c r="N21" s="20">
        <v>-12.956941506785769</v>
      </c>
      <c r="O21" s="20">
        <v>-13.463707243248709</v>
      </c>
      <c r="P21" s="20">
        <v>-13.332281742310551</v>
      </c>
      <c r="Q21" s="20">
        <v>-13.51459909331847</v>
      </c>
      <c r="R21" s="20">
        <v>-13.331679698293801</v>
      </c>
      <c r="S21" s="20">
        <v>-14.888350345760751</v>
      </c>
      <c r="T21" s="20">
        <v>-15.53172210464925</v>
      </c>
      <c r="U21" s="20">
        <v>-15.488913264605261</v>
      </c>
      <c r="V21" s="20">
        <v>-17.178510447133881</v>
      </c>
      <c r="W21" s="20">
        <v>-15.84264572517872</v>
      </c>
      <c r="X21" s="20">
        <v>-18.024244213896591</v>
      </c>
      <c r="Y21" s="20">
        <v>-16.642061392518769</v>
      </c>
      <c r="Z21" s="20">
        <v>-6.8981114819527516</v>
      </c>
    </row>
    <row r="22" spans="1:26" x14ac:dyDescent="0.25">
      <c r="A22" s="17" t="s">
        <v>66</v>
      </c>
      <c r="B22" s="20">
        <v>507.7375341794164</v>
      </c>
      <c r="C22" s="20">
        <v>634.46417426482208</v>
      </c>
      <c r="D22" s="20">
        <v>637.59293091988161</v>
      </c>
      <c r="E22" s="20">
        <v>668.34400518790062</v>
      </c>
      <c r="F22" s="20">
        <v>685.5113919907667</v>
      </c>
      <c r="G22" s="20">
        <v>686.60025752692297</v>
      </c>
      <c r="H22" s="20">
        <v>686.63486845996454</v>
      </c>
      <c r="I22" s="20">
        <v>681.98102933466782</v>
      </c>
      <c r="J22" s="20">
        <v>699.87787356819945</v>
      </c>
      <c r="K22" s="20">
        <v>699.30763665974644</v>
      </c>
      <c r="L22" s="20">
        <v>694.9169461753354</v>
      </c>
      <c r="M22" s="20">
        <v>717.4994938651206</v>
      </c>
      <c r="N22" s="20">
        <v>692.2882312530254</v>
      </c>
      <c r="O22" s="20">
        <v>710.2167239185751</v>
      </c>
      <c r="P22" s="20">
        <v>710.40013432530964</v>
      </c>
      <c r="Q22" s="20">
        <v>699.60589618268909</v>
      </c>
      <c r="R22" s="20">
        <v>689.42770846576934</v>
      </c>
      <c r="S22" s="20">
        <v>702.43937094509658</v>
      </c>
      <c r="T22" s="20">
        <v>699.59238245139204</v>
      </c>
      <c r="U22" s="20">
        <v>686.05723126797898</v>
      </c>
      <c r="V22" s="20">
        <v>691.4394827602365</v>
      </c>
      <c r="W22" s="20">
        <v>683.17206960422084</v>
      </c>
      <c r="X22" s="20">
        <v>699.23380105735941</v>
      </c>
      <c r="Y22" s="20">
        <v>694.63353678940985</v>
      </c>
      <c r="Z22" s="20">
        <v>614.58028015646948</v>
      </c>
    </row>
    <row r="23" spans="1:26" x14ac:dyDescent="0.25">
      <c r="A23" s="17" t="s">
        <v>67</v>
      </c>
      <c r="B23" s="20">
        <v>52.338817950044422</v>
      </c>
      <c r="C23" s="20">
        <v>1.7171467120284489</v>
      </c>
      <c r="D23" s="20">
        <v>1.6726192279585661</v>
      </c>
      <c r="E23" s="20">
        <v>1.7814147631024171</v>
      </c>
      <c r="F23" s="20">
        <v>1.6699006340435989</v>
      </c>
      <c r="G23" s="20">
        <v>1.7045961185948399</v>
      </c>
      <c r="H23" s="20">
        <v>1.6577418860321469</v>
      </c>
      <c r="I23" s="20">
        <v>1.5834907933531981</v>
      </c>
      <c r="J23" s="20">
        <v>1.568711302741437</v>
      </c>
      <c r="K23" s="20">
        <v>1.8439144999378281</v>
      </c>
      <c r="L23" s="20">
        <v>1.8043604409834391</v>
      </c>
      <c r="M23" s="20">
        <v>2.0096206219443769</v>
      </c>
      <c r="N23" s="20">
        <v>1.939458089616348</v>
      </c>
      <c r="O23" s="20">
        <v>1.9444470945641521</v>
      </c>
      <c r="P23" s="20">
        <v>1.921250674628205</v>
      </c>
      <c r="Q23" s="20">
        <v>1.9292317408501589</v>
      </c>
      <c r="R23" s="20">
        <v>1.826968848502474</v>
      </c>
      <c r="S23" s="20">
        <v>1.9787568035773571</v>
      </c>
      <c r="T23" s="20">
        <v>1.8608730609651249</v>
      </c>
      <c r="U23" s="20">
        <v>1.6717256269046941</v>
      </c>
      <c r="V23" s="20">
        <v>1.738228713820936</v>
      </c>
      <c r="W23" s="20">
        <v>1.733334232174472</v>
      </c>
      <c r="X23" s="20">
        <v>1.8394624158657431</v>
      </c>
      <c r="Y23" s="20">
        <v>1.857128325740673</v>
      </c>
      <c r="Z23" s="20">
        <v>10.70183135814986</v>
      </c>
    </row>
    <row r="24" spans="1:26" x14ac:dyDescent="0.25">
      <c r="A24" s="17" t="s">
        <v>68</v>
      </c>
      <c r="B24" s="20">
        <v>113.6809106900083</v>
      </c>
      <c r="C24" s="20">
        <v>3.5553216439908488</v>
      </c>
      <c r="D24" s="20">
        <v>2.3277592639983089</v>
      </c>
      <c r="E24" s="20">
        <v>2.2808162857046579</v>
      </c>
      <c r="F24" s="20">
        <v>2.8050000000000002</v>
      </c>
      <c r="G24" s="20">
        <v>1.097340047669314</v>
      </c>
      <c r="H24" s="20">
        <v>2.133</v>
      </c>
      <c r="I24" s="20">
        <v>4.3836297734412426</v>
      </c>
      <c r="J24" s="20">
        <v>0.89126206332283309</v>
      </c>
      <c r="K24" s="20">
        <v>1.606519074662365</v>
      </c>
      <c r="L24" s="20">
        <v>1.052743418406195</v>
      </c>
      <c r="M24" s="20">
        <v>2.3668049974298522</v>
      </c>
      <c r="N24" s="20">
        <v>2.1148962023356379</v>
      </c>
      <c r="O24" s="20">
        <v>2.9468058292032451</v>
      </c>
      <c r="P24" s="20">
        <v>2.715881364664007</v>
      </c>
      <c r="Q24" s="20">
        <v>3.1794816948355509</v>
      </c>
      <c r="R24" s="20">
        <v>3.0251583915150309</v>
      </c>
      <c r="S24" s="20">
        <v>2.038098004267404</v>
      </c>
      <c r="T24" s="20">
        <v>3.770216227119485</v>
      </c>
      <c r="U24" s="20">
        <v>2.1384797258673922</v>
      </c>
      <c r="V24" s="20">
        <v>4.2110429100473343</v>
      </c>
      <c r="W24" s="20">
        <v>3.7181156320859712</v>
      </c>
      <c r="X24" s="20">
        <v>5.0758460196583339</v>
      </c>
      <c r="Y24" s="20">
        <v>3.0151613643245678</v>
      </c>
      <c r="Z24" s="20">
        <v>9.9993761419848042</v>
      </c>
    </row>
    <row r="25" spans="1:26" x14ac:dyDescent="0.25">
      <c r="A25" s="17" t="s">
        <v>69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70</v>
      </c>
      <c r="B26" s="20">
        <v>82.768150878718345</v>
      </c>
      <c r="C26" s="20">
        <v>1.1712926287457139</v>
      </c>
      <c r="D26" s="20">
        <v>1.0710567501775921</v>
      </c>
      <c r="E26" s="20">
        <v>0.98589641246470927</v>
      </c>
      <c r="F26" s="20">
        <v>0.91959354243092062</v>
      </c>
      <c r="G26" s="20">
        <v>0.82043817726548585</v>
      </c>
      <c r="H26" s="20">
        <v>0.84310679215199547</v>
      </c>
      <c r="I26" s="20">
        <v>0.89216612228603787</v>
      </c>
      <c r="J26" s="20">
        <v>0.88951244211753733</v>
      </c>
      <c r="K26" s="20">
        <v>0.93302542838764324</v>
      </c>
      <c r="L26" s="20">
        <v>0.94228454774952897</v>
      </c>
      <c r="M26" s="20">
        <v>0.97297353483068649</v>
      </c>
      <c r="N26" s="20">
        <v>0.97067611525074438</v>
      </c>
      <c r="O26" s="20">
        <v>0.96488748520608036</v>
      </c>
      <c r="P26" s="20">
        <v>0.96865778675700354</v>
      </c>
      <c r="Q26" s="20">
        <v>0.96990939106571283</v>
      </c>
      <c r="R26" s="20">
        <v>0.99513088452579679</v>
      </c>
      <c r="S26" s="20">
        <v>0.94578379477861851</v>
      </c>
      <c r="T26" s="20">
        <v>0.98648990663491776</v>
      </c>
      <c r="U26" s="20">
        <v>0.99401282478278652</v>
      </c>
      <c r="V26" s="20">
        <v>0.98172915445527609</v>
      </c>
      <c r="W26" s="20">
        <v>0.99275249211620886</v>
      </c>
      <c r="X26" s="20">
        <v>0.96978221297648104</v>
      </c>
      <c r="Y26" s="20">
        <v>0.97407710836103378</v>
      </c>
      <c r="Z26" s="20">
        <v>14.01271315219935</v>
      </c>
    </row>
    <row r="27" spans="1:26" x14ac:dyDescent="0.25">
      <c r="A27" s="17" t="s">
        <v>71</v>
      </c>
      <c r="B27" s="19">
        <v>13338.449745</v>
      </c>
      <c r="C27" s="19">
        <v>30445.194960000001</v>
      </c>
      <c r="D27" s="19">
        <v>29755.529999866671</v>
      </c>
      <c r="E27" s="19">
        <v>29222.996567400001</v>
      </c>
      <c r="F27" s="19">
        <v>28595.924999833329</v>
      </c>
      <c r="G27" s="19">
        <v>28078.16879993333</v>
      </c>
      <c r="H27" s="19">
        <v>27603.855000300009</v>
      </c>
      <c r="I27" s="19">
        <v>27224.910000166659</v>
      </c>
      <c r="J27" s="19">
        <v>26716.904999933329</v>
      </c>
      <c r="K27" s="19">
        <v>26299.710000116669</v>
      </c>
      <c r="L27" s="19">
        <v>25894.162784033331</v>
      </c>
      <c r="M27" s="19">
        <v>25581.20399986667</v>
      </c>
      <c r="N27" s="19">
        <v>25133.784000033331</v>
      </c>
      <c r="O27" s="19">
        <v>24772.185000000001</v>
      </c>
      <c r="P27" s="19">
        <v>24417.404999599999</v>
      </c>
      <c r="Q27" s="19">
        <v>24136.37519953333</v>
      </c>
      <c r="R27" s="19">
        <v>23734.04255956666</v>
      </c>
      <c r="S27" s="19">
        <v>23400.56761913333</v>
      </c>
      <c r="T27" s="19">
        <v>23080.048559783339</v>
      </c>
      <c r="U27" s="19">
        <v>22824.126000100001</v>
      </c>
      <c r="V27" s="19">
        <v>22269.0150001</v>
      </c>
      <c r="W27" s="19">
        <v>21776.264999866671</v>
      </c>
      <c r="X27" s="19">
        <v>21283.130399666661</v>
      </c>
      <c r="Y27" s="19">
        <v>20843.370758500001</v>
      </c>
      <c r="Z27" s="19">
        <v>32940.000000066662</v>
      </c>
    </row>
    <row r="28" spans="1:26" x14ac:dyDescent="0.25">
      <c r="A28" s="17" t="s">
        <v>72</v>
      </c>
      <c r="B28" s="19">
        <v>3774.1407450000002</v>
      </c>
      <c r="C28" s="19">
        <v>23001.28296</v>
      </c>
      <c r="D28" s="19">
        <v>22539.598589699999</v>
      </c>
      <c r="E28" s="19">
        <v>23104.452167399999</v>
      </c>
      <c r="F28" s="19">
        <v>22950.074830500002</v>
      </c>
      <c r="G28" s="19">
        <v>23240.5179666</v>
      </c>
      <c r="H28" s="19">
        <v>22643.2740003</v>
      </c>
      <c r="I28" s="19">
        <v>22195.0729335</v>
      </c>
      <c r="J28" s="19">
        <v>21779.370426599991</v>
      </c>
      <c r="K28" s="19">
        <v>21241.651417199999</v>
      </c>
      <c r="L28" s="19">
        <v>20328.697550699999</v>
      </c>
      <c r="M28" s="19">
        <v>19931.6065332</v>
      </c>
      <c r="N28" s="19">
        <v>19268.138114699999</v>
      </c>
      <c r="O28" s="19">
        <v>18877.185000000001</v>
      </c>
      <c r="P28" s="19">
        <v>18615.9488031</v>
      </c>
      <c r="Q28" s="19">
        <v>18441.164116199991</v>
      </c>
      <c r="R28" s="19">
        <v>17742.887892899998</v>
      </c>
      <c r="S28" s="19">
        <v>17586.644785799999</v>
      </c>
      <c r="T28" s="19">
        <v>17037.574547699998</v>
      </c>
      <c r="U28" s="19">
        <v>16666.401500100001</v>
      </c>
      <c r="V28" s="19">
        <v>16147.054424100001</v>
      </c>
      <c r="W28" s="19">
        <v>15591.9877332</v>
      </c>
      <c r="X28" s="19">
        <v>14984.767233</v>
      </c>
      <c r="Y28" s="19">
        <v>14554.978258499999</v>
      </c>
      <c r="Z28" s="19">
        <v>27884.0576454</v>
      </c>
    </row>
    <row r="29" spans="1:26" x14ac:dyDescent="0.25">
      <c r="A29" s="17" t="s">
        <v>73</v>
      </c>
      <c r="B29" s="19">
        <v>9564.3089999999993</v>
      </c>
      <c r="C29" s="19">
        <v>7443.9120000000003</v>
      </c>
      <c r="D29" s="19">
        <v>7215.9314101666678</v>
      </c>
      <c r="E29" s="19">
        <v>6118.5443999999998</v>
      </c>
      <c r="F29" s="19">
        <v>5645.8501693333337</v>
      </c>
      <c r="G29" s="19">
        <v>4837.6508333333331</v>
      </c>
      <c r="H29" s="19">
        <v>4960.5810000000001</v>
      </c>
      <c r="I29" s="19">
        <v>5029.8370666666669</v>
      </c>
      <c r="J29" s="19">
        <v>4937.5345733333334</v>
      </c>
      <c r="K29" s="19">
        <v>5058.0585829166666</v>
      </c>
      <c r="L29" s="19">
        <v>5565.4652333333333</v>
      </c>
      <c r="M29" s="19">
        <v>5649.5974666666662</v>
      </c>
      <c r="N29" s="19">
        <v>5865.6458853333343</v>
      </c>
      <c r="O29" s="19">
        <v>5895</v>
      </c>
      <c r="P29" s="19">
        <v>5801.4561965000003</v>
      </c>
      <c r="Q29" s="19">
        <v>5695.2110833333327</v>
      </c>
      <c r="R29" s="19">
        <v>5991.1546666666663</v>
      </c>
      <c r="S29" s="19">
        <v>5813.9228333333331</v>
      </c>
      <c r="T29" s="19">
        <v>6042.474012083333</v>
      </c>
      <c r="U29" s="19">
        <v>6157.7245000000003</v>
      </c>
      <c r="V29" s="19">
        <v>6121.9605760000004</v>
      </c>
      <c r="W29" s="19">
        <v>6184.2772666666669</v>
      </c>
      <c r="X29" s="19">
        <v>6298.363166666667</v>
      </c>
      <c r="Y29" s="19">
        <v>6288.3925000000008</v>
      </c>
      <c r="Z29" s="19">
        <v>5055.9423546666667</v>
      </c>
    </row>
    <row r="30" spans="1:26" x14ac:dyDescent="0.25">
      <c r="A30" s="17" t="s">
        <v>74</v>
      </c>
      <c r="B30" s="19">
        <v>15303.936148749999</v>
      </c>
      <c r="C30" s="19">
        <v>35278.257004000006</v>
      </c>
      <c r="D30" s="19">
        <v>34538.955690416667</v>
      </c>
      <c r="E30" s="19">
        <v>34057.759486499999</v>
      </c>
      <c r="F30" s="19">
        <v>33302.611306500003</v>
      </c>
      <c r="G30" s="19">
        <v>32802.020365166667</v>
      </c>
      <c r="H30" s="19">
        <v>32216.33953716667</v>
      </c>
      <c r="I30" s="19">
        <v>31731.75976933333</v>
      </c>
      <c r="J30" s="19">
        <v>31158.881671166659</v>
      </c>
      <c r="K30" s="19">
        <v>30636.26896175</v>
      </c>
      <c r="L30" s="19">
        <v>30168.202783249999</v>
      </c>
      <c r="M30" s="19">
        <v>29603.890791666661</v>
      </c>
      <c r="N30" s="19">
        <v>29233.40926966667</v>
      </c>
      <c r="O30" s="19">
        <v>28792.76650258333</v>
      </c>
      <c r="P30" s="19">
        <v>28286.037505583328</v>
      </c>
      <c r="Q30" s="19">
        <v>27985.42429741667</v>
      </c>
      <c r="R30" s="19">
        <v>27620.497682833331</v>
      </c>
      <c r="S30" s="19">
        <v>27180.162611583339</v>
      </c>
      <c r="T30" s="19">
        <v>26735.36741316667</v>
      </c>
      <c r="U30" s="19">
        <v>26176.32576983334</v>
      </c>
      <c r="V30" s="19">
        <v>25862.986586833329</v>
      </c>
      <c r="W30" s="19">
        <v>25142.695505583339</v>
      </c>
      <c r="X30" s="19">
        <v>24711.458497083331</v>
      </c>
      <c r="Y30" s="19">
        <v>24026.554038416671</v>
      </c>
      <c r="Z30" s="19">
        <v>14217.92007183333</v>
      </c>
    </row>
    <row r="31" spans="1:26" x14ac:dyDescent="0.25">
      <c r="A31" s="17" t="s">
        <v>75</v>
      </c>
      <c r="B31" s="18">
        <v>5169754.9654390002</v>
      </c>
      <c r="C31" s="18">
        <v>5211008.2200180013</v>
      </c>
      <c r="D31" s="18">
        <v>5067879.2449680008</v>
      </c>
      <c r="E31" s="18">
        <v>4489708.4785010004</v>
      </c>
      <c r="F31" s="18">
        <v>4234428.8875879999</v>
      </c>
      <c r="G31" s="18">
        <v>3632947.241744</v>
      </c>
      <c r="H31" s="18">
        <v>3729462.9824970011</v>
      </c>
      <c r="I31" s="18">
        <v>3733279.1549220011</v>
      </c>
      <c r="J31" s="18">
        <v>3792744.5066140001</v>
      </c>
      <c r="K31" s="18">
        <v>3870227.4831019999</v>
      </c>
      <c r="L31" s="18">
        <v>4221905.6543779997</v>
      </c>
      <c r="M31" s="18">
        <v>4424182.3716160003</v>
      </c>
      <c r="N31" s="18">
        <v>4439493.189065</v>
      </c>
      <c r="O31" s="18">
        <v>4574384.9664140008</v>
      </c>
      <c r="P31" s="18">
        <v>4498472.682674</v>
      </c>
      <c r="Q31" s="18">
        <v>4362615.0437409999</v>
      </c>
      <c r="R31" s="18">
        <v>4498695.6611190001</v>
      </c>
      <c r="S31" s="18">
        <v>4488596.0811859993</v>
      </c>
      <c r="T31" s="18">
        <v>4642515.0870409999</v>
      </c>
      <c r="U31" s="18">
        <v>4629994.2608160004</v>
      </c>
      <c r="V31" s="18">
        <v>4677252.8394240001</v>
      </c>
      <c r="W31" s="18">
        <v>4623252.3167460002</v>
      </c>
      <c r="X31" s="18">
        <v>4849433.780301</v>
      </c>
      <c r="Y31" s="18">
        <v>4767979.7103530001</v>
      </c>
      <c r="Z31" s="18">
        <v>3205359.266483</v>
      </c>
    </row>
    <row r="32" spans="1:26" x14ac:dyDescent="0.25">
      <c r="A32" s="17" t="s">
        <v>76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77</v>
      </c>
      <c r="B33" s="19">
        <v>561.5</v>
      </c>
      <c r="C33" s="19">
        <v>966.08333333333337</v>
      </c>
      <c r="D33" s="19">
        <v>943.75</v>
      </c>
      <c r="E33" s="19">
        <v>907.75</v>
      </c>
      <c r="F33" s="19">
        <v>880.33333333333337</v>
      </c>
      <c r="G33" s="19">
        <v>851.91666666666663</v>
      </c>
      <c r="H33" s="19">
        <v>842.33333333333337</v>
      </c>
      <c r="I33" s="19">
        <v>831.58333333333337</v>
      </c>
      <c r="J33" s="19">
        <v>818.16666666666663</v>
      </c>
      <c r="K33" s="19">
        <v>807.33333333333337</v>
      </c>
      <c r="L33" s="19">
        <v>810.16666666666663</v>
      </c>
      <c r="M33" s="19">
        <v>799.25</v>
      </c>
      <c r="N33" s="19">
        <v>795.66666666666663</v>
      </c>
      <c r="O33" s="19">
        <v>787.08333333333337</v>
      </c>
      <c r="P33" s="19">
        <v>772.75</v>
      </c>
      <c r="Q33" s="19">
        <v>764.66666666666663</v>
      </c>
      <c r="R33" s="19">
        <v>761.83333333333337</v>
      </c>
      <c r="S33" s="19">
        <v>750.91666666666663</v>
      </c>
      <c r="T33" s="19">
        <v>746.41666666666663</v>
      </c>
      <c r="U33" s="19">
        <v>735.75</v>
      </c>
      <c r="V33" s="19">
        <v>728.5</v>
      </c>
      <c r="W33" s="19">
        <v>714.33333333333337</v>
      </c>
      <c r="X33" s="19">
        <v>710.41666666666663</v>
      </c>
      <c r="Y33" s="19">
        <v>692</v>
      </c>
      <c r="Z33" s="19">
        <v>439.16666666666669</v>
      </c>
    </row>
    <row r="34" spans="1:26" x14ac:dyDescent="0.25">
      <c r="A34" s="17" t="s">
        <v>78</v>
      </c>
      <c r="B34" s="19">
        <v>340</v>
      </c>
      <c r="C34" s="19">
        <v>7234.166666666667</v>
      </c>
      <c r="D34" s="19">
        <v>7267.666666666667</v>
      </c>
      <c r="E34" s="19">
        <v>7341.5</v>
      </c>
      <c r="F34" s="19">
        <v>7286</v>
      </c>
      <c r="G34" s="19">
        <v>7344.25</v>
      </c>
      <c r="H34" s="19">
        <v>7359.833333333333</v>
      </c>
      <c r="I34" s="19">
        <v>7375.5</v>
      </c>
      <c r="J34" s="19">
        <v>7411.5</v>
      </c>
      <c r="K34" s="19">
        <v>7276.166666666667</v>
      </c>
      <c r="L34" s="19">
        <v>7372.416666666667</v>
      </c>
      <c r="M34" s="19">
        <v>7374.833333333333</v>
      </c>
      <c r="N34" s="19">
        <v>7377.666666666667</v>
      </c>
      <c r="O34" s="19">
        <v>7355.583333333333</v>
      </c>
      <c r="P34" s="19">
        <v>7362.583333333333</v>
      </c>
      <c r="Q34" s="19">
        <v>7385.583333333333</v>
      </c>
      <c r="R34" s="19">
        <v>7326.916666666667</v>
      </c>
      <c r="S34" s="19">
        <v>7400.5</v>
      </c>
      <c r="T34" s="19">
        <v>7327.833333333333</v>
      </c>
      <c r="U34" s="19">
        <v>7395</v>
      </c>
      <c r="V34" s="19">
        <v>7338.333333333333</v>
      </c>
      <c r="W34" s="19">
        <v>7353.75</v>
      </c>
      <c r="X34" s="19">
        <v>7341.666666666667</v>
      </c>
      <c r="Y34" s="19">
        <v>7343.333333333333</v>
      </c>
      <c r="Z34" s="19">
        <v>6658</v>
      </c>
    </row>
    <row r="35" spans="1:26" x14ac:dyDescent="0.25">
      <c r="A35" s="17" t="s">
        <v>79</v>
      </c>
      <c r="B35" s="19">
        <v>7858.5</v>
      </c>
      <c r="C35" s="19">
        <v>559.75</v>
      </c>
      <c r="D35" s="19">
        <v>548.58333333333337</v>
      </c>
      <c r="E35" s="19">
        <v>534.75</v>
      </c>
      <c r="F35" s="19">
        <v>593.66666666666663</v>
      </c>
      <c r="G35" s="19">
        <v>563.83333333333337</v>
      </c>
      <c r="H35" s="19">
        <v>557.83333333333337</v>
      </c>
      <c r="I35" s="19">
        <v>576.91666666666663</v>
      </c>
      <c r="J35" s="19">
        <v>530.33333333333337</v>
      </c>
      <c r="K35" s="19">
        <v>676.5</v>
      </c>
      <c r="L35" s="19">
        <v>577.41666666666663</v>
      </c>
      <c r="M35" s="19">
        <v>609.91666666666663</v>
      </c>
      <c r="N35" s="19">
        <v>586.66666666666663</v>
      </c>
      <c r="O35" s="19">
        <v>617.33333333333337</v>
      </c>
      <c r="P35" s="19">
        <v>624.66666666666663</v>
      </c>
      <c r="Q35" s="19">
        <v>633.75</v>
      </c>
      <c r="R35" s="19">
        <v>671.25</v>
      </c>
      <c r="S35" s="19">
        <v>608.58333333333337</v>
      </c>
      <c r="T35" s="19">
        <v>685.75</v>
      </c>
      <c r="U35" s="19">
        <v>653.25</v>
      </c>
      <c r="V35" s="19">
        <v>693.16666666666663</v>
      </c>
      <c r="W35" s="19">
        <v>691.91666666666663</v>
      </c>
      <c r="X35" s="19">
        <v>707.91666666666663</v>
      </c>
      <c r="Y35" s="19">
        <v>748.66666666666663</v>
      </c>
      <c r="Z35" s="19">
        <v>1686.833333333333</v>
      </c>
    </row>
    <row r="36" spans="1:26" x14ac:dyDescent="0.25">
      <c r="A36" s="17" t="s">
        <v>80</v>
      </c>
      <c r="B36" s="19">
        <v>61.303259381031189</v>
      </c>
      <c r="C36" s="19">
        <v>47.443048084351211</v>
      </c>
      <c r="D36" s="19">
        <v>46.159171243493162</v>
      </c>
      <c r="E36" s="19">
        <v>44.837547548525727</v>
      </c>
      <c r="F36" s="19">
        <v>44.465869638242012</v>
      </c>
      <c r="G36" s="19">
        <v>43.082685731459293</v>
      </c>
      <c r="H36" s="19">
        <v>42.123836163993538</v>
      </c>
      <c r="I36" s="19">
        <v>41.187707445554409</v>
      </c>
      <c r="J36" s="19">
        <v>41.457364624619487</v>
      </c>
      <c r="K36" s="19">
        <v>39.613147328824198</v>
      </c>
      <c r="L36" s="19">
        <v>39.845123169691767</v>
      </c>
      <c r="M36" s="19">
        <v>39.807838987543633</v>
      </c>
      <c r="N36" s="19">
        <v>39.456440673801367</v>
      </c>
      <c r="O36" s="19">
        <v>37.354735659883943</v>
      </c>
      <c r="P36" s="19">
        <v>37.53709598408485</v>
      </c>
      <c r="Q36" s="19">
        <v>36.47570302276867</v>
      </c>
      <c r="R36" s="19">
        <v>36.42250473387557</v>
      </c>
      <c r="S36" s="19">
        <v>35.51734616520168</v>
      </c>
      <c r="T36" s="19">
        <v>35.644199608057463</v>
      </c>
      <c r="U36" s="19">
        <v>35.28461398025766</v>
      </c>
      <c r="V36" s="19">
        <v>34.421017989478692</v>
      </c>
      <c r="W36" s="19">
        <v>34.440087056440262</v>
      </c>
      <c r="X36" s="19">
        <v>33.342971125437593</v>
      </c>
      <c r="Y36" s="19">
        <v>32.495434549891847</v>
      </c>
      <c r="Z36" s="19">
        <v>47.595051510691789</v>
      </c>
    </row>
    <row r="37" spans="1:26" x14ac:dyDescent="0.25">
      <c r="A37" s="17" t="s">
        <v>81</v>
      </c>
      <c r="B37" s="21">
        <v>0.4273970275005764</v>
      </c>
      <c r="C37" s="21">
        <v>0.71977352903959313</v>
      </c>
      <c r="D37" s="21">
        <v>0.74805230833948599</v>
      </c>
      <c r="E37" s="21">
        <v>0.75213196633891621</v>
      </c>
      <c r="F37" s="21">
        <v>0.75545436433127477</v>
      </c>
      <c r="G37" s="21">
        <v>0.77947914868162138</v>
      </c>
      <c r="H37" s="21">
        <v>0.77103569840061281</v>
      </c>
      <c r="I37" s="21">
        <v>0.76985886704441253</v>
      </c>
      <c r="J37" s="21">
        <v>0.76962450978078811</v>
      </c>
      <c r="K37" s="21">
        <v>0.77536250394333883</v>
      </c>
      <c r="L37" s="21">
        <v>0.77828652053335257</v>
      </c>
      <c r="M37" s="21">
        <v>0.77297496787986919</v>
      </c>
      <c r="N37" s="21">
        <v>0.76835896250393843</v>
      </c>
      <c r="O37" s="21">
        <v>0.77273201950366022</v>
      </c>
      <c r="P37" s="21">
        <v>0.77853214631311085</v>
      </c>
      <c r="Q37" s="21">
        <v>0.77302709793079771</v>
      </c>
      <c r="R37" s="21">
        <v>0.75689266414704504</v>
      </c>
      <c r="S37" s="21">
        <v>0.78179528600291981</v>
      </c>
      <c r="T37" s="21">
        <v>0.78159627351173155</v>
      </c>
      <c r="U37" s="21">
        <v>0.7710887114644398</v>
      </c>
      <c r="V37" s="21">
        <v>0.77077762087866009</v>
      </c>
      <c r="W37" s="21">
        <v>0.76492342616852294</v>
      </c>
      <c r="X37" s="21">
        <v>0.78077881356203183</v>
      </c>
      <c r="Y37" s="21">
        <v>0.77277219681222031</v>
      </c>
      <c r="Z37" s="21">
        <v>0.50745519155840713</v>
      </c>
    </row>
    <row r="38" spans="1:26" x14ac:dyDescent="0.25">
      <c r="A38" s="17" t="s">
        <v>82</v>
      </c>
      <c r="B38" s="21">
        <v>0.44082952815829529</v>
      </c>
      <c r="C38" s="21">
        <v>0.2067732115677321</v>
      </c>
      <c r="D38" s="21">
        <v>0.2172279299847793</v>
      </c>
      <c r="E38" s="21">
        <v>0.2146895871281117</v>
      </c>
      <c r="F38" s="21">
        <v>0.22832001522070011</v>
      </c>
      <c r="G38" s="21">
        <v>0.2273306697108067</v>
      </c>
      <c r="H38" s="21">
        <v>0.21247146118721461</v>
      </c>
      <c r="I38" s="21">
        <v>0.2161790376442016</v>
      </c>
      <c r="J38" s="21">
        <v>0.22918569254185689</v>
      </c>
      <c r="K38" s="21">
        <v>0.21299467275494671</v>
      </c>
      <c r="L38" s="21">
        <v>0.23114535768645361</v>
      </c>
      <c r="M38" s="21">
        <v>0.24161353976927749</v>
      </c>
      <c r="N38" s="21">
        <v>0.24059170471841701</v>
      </c>
      <c r="O38" s="21">
        <v>0.2177891933028919</v>
      </c>
      <c r="P38" s="21">
        <v>0.22015791476407909</v>
      </c>
      <c r="Q38" s="21">
        <v>0.21915793867638131</v>
      </c>
      <c r="R38" s="21">
        <v>0.22111872146118719</v>
      </c>
      <c r="S38" s="21">
        <v>0.21917808219178081</v>
      </c>
      <c r="T38" s="21">
        <v>0.2266076864535769</v>
      </c>
      <c r="U38" s="21">
        <v>0.21831360048573159</v>
      </c>
      <c r="V38" s="21">
        <v>0.21601027397260281</v>
      </c>
      <c r="W38" s="21">
        <v>0.2306697108066971</v>
      </c>
      <c r="X38" s="21">
        <v>0.238089802130898</v>
      </c>
      <c r="Y38" s="21">
        <v>0.23664238008500299</v>
      </c>
      <c r="Z38" s="21">
        <v>0.11011498178506381</v>
      </c>
    </row>
    <row r="39" spans="1:26" x14ac:dyDescent="0.25">
      <c r="A39" s="17" t="s">
        <v>83</v>
      </c>
      <c r="B39" s="19">
        <v>212.75</v>
      </c>
      <c r="C39" s="19">
        <v>165.5</v>
      </c>
      <c r="D39" s="19">
        <v>160.66666666666671</v>
      </c>
      <c r="E39" s="19">
        <v>136.08333333333329</v>
      </c>
      <c r="F39" s="19">
        <v>125.5833333333333</v>
      </c>
      <c r="G39" s="19">
        <v>107.6666666666667</v>
      </c>
      <c r="H39" s="19">
        <v>110.25</v>
      </c>
      <c r="I39" s="19">
        <v>112.0833333333333</v>
      </c>
      <c r="J39" s="19">
        <v>110</v>
      </c>
      <c r="K39" s="19">
        <v>112.5833333333333</v>
      </c>
      <c r="L39" s="19">
        <v>123.8333333333333</v>
      </c>
      <c r="M39" s="19">
        <v>125.9166666666667</v>
      </c>
      <c r="N39" s="19">
        <v>130.75</v>
      </c>
      <c r="O39" s="19">
        <v>131</v>
      </c>
      <c r="P39" s="19">
        <v>129.08333333333329</v>
      </c>
      <c r="Q39" s="19">
        <v>126.9166666666667</v>
      </c>
      <c r="R39" s="19">
        <v>133.41666666666671</v>
      </c>
      <c r="S39" s="19">
        <v>129.33333333333329</v>
      </c>
      <c r="T39" s="19">
        <v>134.66666666666671</v>
      </c>
      <c r="U39" s="19">
        <v>137.16666666666671</v>
      </c>
      <c r="V39" s="19">
        <v>136.16666666666671</v>
      </c>
      <c r="W39" s="19">
        <v>137.75</v>
      </c>
      <c r="X39" s="19">
        <v>140.5</v>
      </c>
      <c r="Y39" s="19">
        <v>140.08333333333329</v>
      </c>
      <c r="Z39" s="19">
        <v>112.5833333333333</v>
      </c>
    </row>
    <row r="40" spans="1:26" x14ac:dyDescent="0.25">
      <c r="A40" s="17" t="s">
        <v>84</v>
      </c>
      <c r="B40" s="19">
        <v>348.75</v>
      </c>
      <c r="C40" s="19">
        <v>800.58333333333337</v>
      </c>
      <c r="D40" s="19">
        <v>783.08333333333337</v>
      </c>
      <c r="E40" s="19">
        <v>771.66666666666663</v>
      </c>
      <c r="F40" s="19">
        <v>754.75</v>
      </c>
      <c r="G40" s="19">
        <v>744.25</v>
      </c>
      <c r="H40" s="19">
        <v>732.08333333333337</v>
      </c>
      <c r="I40" s="19">
        <v>719.5</v>
      </c>
      <c r="J40" s="19">
        <v>708.16666666666663</v>
      </c>
      <c r="K40" s="19">
        <v>694.75</v>
      </c>
      <c r="L40" s="19">
        <v>686.33333333333337</v>
      </c>
      <c r="M40" s="19">
        <v>673.33333333333337</v>
      </c>
      <c r="N40" s="19">
        <v>664.91666666666663</v>
      </c>
      <c r="O40" s="19">
        <v>656.08333333333337</v>
      </c>
      <c r="P40" s="19">
        <v>643.66666666666663</v>
      </c>
      <c r="Q40" s="19">
        <v>637.75</v>
      </c>
      <c r="R40" s="19">
        <v>628.41666666666663</v>
      </c>
      <c r="S40" s="19">
        <v>621.58333333333337</v>
      </c>
      <c r="T40" s="19">
        <v>611.75</v>
      </c>
      <c r="U40" s="19">
        <v>598.58333333333337</v>
      </c>
      <c r="V40" s="19">
        <v>592.33333333333337</v>
      </c>
      <c r="W40" s="19">
        <v>576.58333333333337</v>
      </c>
      <c r="X40" s="19">
        <v>569.91666666666663</v>
      </c>
      <c r="Y40" s="19">
        <v>551.91666666666663</v>
      </c>
      <c r="Z40" s="19">
        <v>326.58333333333331</v>
      </c>
    </row>
    <row r="41" spans="1:26" x14ac:dyDescent="0.25">
      <c r="A41" s="17" t="s">
        <v>85</v>
      </c>
      <c r="B41" s="19">
        <v>287</v>
      </c>
      <c r="C41" s="19">
        <v>1826</v>
      </c>
      <c r="D41" s="19">
        <v>1795</v>
      </c>
      <c r="E41" s="19">
        <v>1853</v>
      </c>
      <c r="F41" s="19">
        <v>1836</v>
      </c>
      <c r="G41" s="19">
        <v>1870</v>
      </c>
      <c r="H41" s="19">
        <v>1815</v>
      </c>
      <c r="I41" s="19">
        <v>1795</v>
      </c>
      <c r="J41" s="19">
        <v>1745</v>
      </c>
      <c r="K41" s="19">
        <v>1737</v>
      </c>
      <c r="L41" s="19">
        <v>1661</v>
      </c>
      <c r="M41" s="19">
        <v>1619</v>
      </c>
      <c r="N41" s="19">
        <v>1552</v>
      </c>
      <c r="O41" s="19">
        <v>1525</v>
      </c>
      <c r="P41" s="19">
        <v>1518</v>
      </c>
      <c r="Q41" s="19">
        <v>1504</v>
      </c>
      <c r="R41" s="19">
        <v>1451</v>
      </c>
      <c r="S41" s="19">
        <v>1435</v>
      </c>
      <c r="T41" s="19">
        <v>1418</v>
      </c>
      <c r="U41" s="19">
        <v>1396</v>
      </c>
      <c r="V41" s="19">
        <v>1323</v>
      </c>
      <c r="W41" s="19">
        <v>1285</v>
      </c>
      <c r="X41" s="19">
        <v>1247</v>
      </c>
      <c r="Y41" s="19">
        <v>1202</v>
      </c>
      <c r="Z41" s="19">
        <v>2143</v>
      </c>
    </row>
    <row r="42" spans="1:26" x14ac:dyDescent="0.25">
      <c r="A42" s="17" t="s">
        <v>86</v>
      </c>
      <c r="B42" s="19">
        <v>31</v>
      </c>
      <c r="C42" s="19">
        <v>31</v>
      </c>
      <c r="D42" s="19">
        <v>26</v>
      </c>
      <c r="E42" s="19">
        <v>16</v>
      </c>
      <c r="F42" s="19">
        <v>16</v>
      </c>
      <c r="G42" s="19">
        <v>9</v>
      </c>
      <c r="H42" s="19">
        <v>10</v>
      </c>
      <c r="I42" s="19">
        <v>12</v>
      </c>
      <c r="J42" s="19">
        <v>12</v>
      </c>
      <c r="K42" s="19">
        <v>13</v>
      </c>
      <c r="L42" s="19">
        <v>14</v>
      </c>
      <c r="M42" s="19">
        <v>28</v>
      </c>
      <c r="N42" s="19">
        <v>17</v>
      </c>
      <c r="O42" s="19">
        <v>18</v>
      </c>
      <c r="P42" s="19">
        <v>26</v>
      </c>
      <c r="Q42" s="19">
        <v>23</v>
      </c>
      <c r="R42" s="19">
        <v>15</v>
      </c>
      <c r="S42" s="19">
        <v>20</v>
      </c>
      <c r="T42" s="19">
        <v>27</v>
      </c>
      <c r="U42" s="19">
        <v>45</v>
      </c>
      <c r="V42" s="19">
        <v>19</v>
      </c>
      <c r="W42" s="19">
        <v>31</v>
      </c>
      <c r="X42" s="19">
        <v>19</v>
      </c>
      <c r="Y42" s="19">
        <v>30</v>
      </c>
      <c r="Z42" s="19">
        <v>1833</v>
      </c>
    </row>
    <row r="43" spans="1:26" x14ac:dyDescent="0.25">
      <c r="A43" s="17" t="s">
        <v>87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88</v>
      </c>
      <c r="B44" s="19">
        <v>33</v>
      </c>
      <c r="C44" s="19">
        <v>5381.166666666667</v>
      </c>
      <c r="D44" s="19">
        <v>5448.666666666667</v>
      </c>
      <c r="E44" s="19">
        <v>5473.5</v>
      </c>
      <c r="F44" s="19">
        <v>5437</v>
      </c>
      <c r="G44" s="19">
        <v>5465.25</v>
      </c>
      <c r="H44" s="19">
        <v>5534.833333333333</v>
      </c>
      <c r="I44" s="19">
        <v>5571.5</v>
      </c>
      <c r="J44" s="19">
        <v>5654.5</v>
      </c>
      <c r="K44" s="19">
        <v>5526.166666666667</v>
      </c>
      <c r="L44" s="19">
        <v>5697.416666666667</v>
      </c>
      <c r="M44" s="19">
        <v>5727.833333333333</v>
      </c>
      <c r="N44" s="19">
        <v>5810.666666666667</v>
      </c>
      <c r="O44" s="19">
        <v>5813.583333333333</v>
      </c>
      <c r="P44" s="19">
        <v>5820.583333333333</v>
      </c>
      <c r="Q44" s="19">
        <v>5860.583333333333</v>
      </c>
      <c r="R44" s="19">
        <v>5861.916666666667</v>
      </c>
      <c r="S44" s="19">
        <v>5947.5</v>
      </c>
      <c r="T44" s="19">
        <v>5886.833333333333</v>
      </c>
      <c r="U44" s="19">
        <v>5955</v>
      </c>
      <c r="V44" s="19">
        <v>5999.333333333333</v>
      </c>
      <c r="W44" s="19">
        <v>6041.75</v>
      </c>
      <c r="X44" s="19">
        <v>6079.666666666667</v>
      </c>
      <c r="Y44" s="19">
        <v>6113.333333333333</v>
      </c>
      <c r="Z44" s="19">
        <v>3899</v>
      </c>
    </row>
    <row r="45" spans="1:26" x14ac:dyDescent="0.25">
      <c r="A45" s="17" t="s">
        <v>89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90</v>
      </c>
      <c r="B46" s="20">
        <v>2.8580011415525122</v>
      </c>
      <c r="C46" s="20">
        <v>1.303357305936073</v>
      </c>
      <c r="D46" s="20">
        <v>1.234584474885845</v>
      </c>
      <c r="E46" s="20">
        <v>1.174239526411657</v>
      </c>
      <c r="F46" s="20">
        <v>1.1137568493150689</v>
      </c>
      <c r="G46" s="20">
        <v>1.066426940639269</v>
      </c>
      <c r="H46" s="20">
        <v>1.0623207762557081</v>
      </c>
      <c r="I46" s="20">
        <v>1.077472677595628</v>
      </c>
      <c r="J46" s="20">
        <v>1.0677579908675801</v>
      </c>
      <c r="K46" s="20">
        <v>1.126595890410959</v>
      </c>
      <c r="L46" s="20">
        <v>1.1339931506849319</v>
      </c>
      <c r="M46" s="20">
        <v>1.1882616120218581</v>
      </c>
      <c r="N46" s="20">
        <v>1.1749303652968039</v>
      </c>
      <c r="O46" s="20">
        <v>1.168866438356164</v>
      </c>
      <c r="P46" s="20">
        <v>1.16242694063927</v>
      </c>
      <c r="Q46" s="20">
        <v>1.1590573770491801</v>
      </c>
      <c r="R46" s="20">
        <v>1.1639600456621</v>
      </c>
      <c r="S46" s="20">
        <v>1.1549566210045661</v>
      </c>
      <c r="T46" s="20">
        <v>1.152801369863014</v>
      </c>
      <c r="U46" s="20">
        <v>1.137454462659381</v>
      </c>
      <c r="V46" s="20">
        <v>1.1346678082191779</v>
      </c>
      <c r="W46" s="20">
        <v>1.1346678082191779</v>
      </c>
      <c r="X46" s="20">
        <v>1.1346678082191779</v>
      </c>
      <c r="Y46" s="20">
        <v>1.1329337431693991</v>
      </c>
      <c r="Z46" s="20">
        <v>9.533175091074682</v>
      </c>
    </row>
    <row r="47" spans="1:26" x14ac:dyDescent="0.25">
      <c r="A47" s="17" t="s">
        <v>91</v>
      </c>
      <c r="B47" s="20">
        <v>0.7717054794520547</v>
      </c>
      <c r="C47" s="20">
        <v>0.43024885844748861</v>
      </c>
      <c r="D47" s="20">
        <v>0.40894520547945212</v>
      </c>
      <c r="E47" s="20">
        <v>0.39239981785063738</v>
      </c>
      <c r="F47" s="20">
        <v>0.365087899543379</v>
      </c>
      <c r="G47" s="20">
        <v>0.33948173515981728</v>
      </c>
      <c r="H47" s="20">
        <v>0.35550684931506848</v>
      </c>
      <c r="I47" s="20">
        <v>0.35454462659380698</v>
      </c>
      <c r="J47" s="20">
        <v>0.36366438356164382</v>
      </c>
      <c r="K47" s="20">
        <v>0.36593607305936071</v>
      </c>
      <c r="L47" s="20">
        <v>0.36096118721461179</v>
      </c>
      <c r="M47" s="20">
        <v>0.41166552823315122</v>
      </c>
      <c r="N47" s="20">
        <v>0.38893264840182662</v>
      </c>
      <c r="O47" s="20">
        <v>0.3928162100456622</v>
      </c>
      <c r="P47" s="20">
        <v>0.39976940639269398</v>
      </c>
      <c r="Q47" s="20">
        <v>0.40344489981785059</v>
      </c>
      <c r="R47" s="20">
        <v>0.38070205479452057</v>
      </c>
      <c r="S47" s="20">
        <v>0.39085273972602741</v>
      </c>
      <c r="T47" s="20">
        <v>0.39990753424657532</v>
      </c>
      <c r="U47" s="20">
        <v>0.38713911657559202</v>
      </c>
      <c r="V47" s="20">
        <v>0.39645091324200898</v>
      </c>
      <c r="W47" s="20">
        <v>0.39645091324200898</v>
      </c>
      <c r="X47" s="20">
        <v>0.39645091324200898</v>
      </c>
      <c r="Y47" s="20">
        <v>0.3953756830601094</v>
      </c>
      <c r="Z47" s="20">
        <v>5.5966939890710377</v>
      </c>
    </row>
    <row r="48" spans="1:26" x14ac:dyDescent="0.25">
      <c r="A48" s="17" t="s">
        <v>92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93</v>
      </c>
      <c r="B49" s="20">
        <v>2.8731541095890401</v>
      </c>
      <c r="C49" s="20">
        <v>1.1545844748858449</v>
      </c>
      <c r="D49" s="20">
        <v>1.068971461187215</v>
      </c>
      <c r="E49" s="20">
        <v>1.013759107468124</v>
      </c>
      <c r="F49" s="20">
        <v>0.93070433789954354</v>
      </c>
      <c r="G49" s="20">
        <v>0.87418150684931495</v>
      </c>
      <c r="H49" s="20">
        <v>0.87956050228310501</v>
      </c>
      <c r="I49" s="20">
        <v>0.89128756830601086</v>
      </c>
      <c r="J49" s="20">
        <v>0.88559246575342476</v>
      </c>
      <c r="K49" s="20">
        <v>0.95473059360730594</v>
      </c>
      <c r="L49" s="20">
        <v>0.95928767123287673</v>
      </c>
      <c r="M49" s="20">
        <v>1.026450364298725</v>
      </c>
      <c r="N49" s="20">
        <v>1.006183789954338</v>
      </c>
      <c r="O49" s="20">
        <v>1.003470319634703</v>
      </c>
      <c r="P49" s="20">
        <v>1.00290296803653</v>
      </c>
      <c r="Q49" s="20">
        <v>0.99668715846994527</v>
      </c>
      <c r="R49" s="20">
        <v>0.98673630136986312</v>
      </c>
      <c r="S49" s="20">
        <v>0.98728538812785371</v>
      </c>
      <c r="T49" s="20">
        <v>0.98446461187214607</v>
      </c>
      <c r="U49" s="20">
        <v>0.97044854280510029</v>
      </c>
      <c r="V49" s="20">
        <v>0.97003652968036536</v>
      </c>
      <c r="W49" s="20">
        <v>0.97003652968036536</v>
      </c>
      <c r="X49" s="20">
        <v>0.97003652968036536</v>
      </c>
      <c r="Y49" s="20">
        <v>0.96746812386156655</v>
      </c>
      <c r="Z49" s="20">
        <v>13.362560336976321</v>
      </c>
    </row>
    <row r="50" spans="1:26" x14ac:dyDescent="0.25">
      <c r="A50" s="17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95</v>
      </c>
      <c r="B51" s="20">
        <v>29.66937471461187</v>
      </c>
      <c r="C51" s="20">
        <v>31.428323439878241</v>
      </c>
      <c r="D51" s="20">
        <v>32.32891704718417</v>
      </c>
      <c r="E51" s="20">
        <v>33.527122040072861</v>
      </c>
      <c r="F51" s="20">
        <v>33.774359018264839</v>
      </c>
      <c r="G51" s="20">
        <v>35.032865487062409</v>
      </c>
      <c r="H51" s="20">
        <v>35.407873573059362</v>
      </c>
      <c r="I51" s="20">
        <v>35.081972525804503</v>
      </c>
      <c r="J51" s="20">
        <v>36.344558409436843</v>
      </c>
      <c r="K51" s="20">
        <v>35.925154014459672</v>
      </c>
      <c r="L51" s="20">
        <v>35.632777111872151</v>
      </c>
      <c r="M51" s="20">
        <v>35.962805289921072</v>
      </c>
      <c r="N51" s="20">
        <v>35.659120909436837</v>
      </c>
      <c r="O51" s="20">
        <v>35.935568683409443</v>
      </c>
      <c r="P51" s="20">
        <v>34.628125951293761</v>
      </c>
      <c r="Q51" s="20">
        <v>34.40186797965999</v>
      </c>
      <c r="R51" s="20">
        <v>32.262603595890411</v>
      </c>
      <c r="S51" s="20">
        <v>29.8604996194825</v>
      </c>
      <c r="T51" s="20">
        <v>29.151525304414001</v>
      </c>
      <c r="U51" s="20">
        <v>26.952389382210079</v>
      </c>
      <c r="V51" s="20">
        <v>24.67591847412481</v>
      </c>
      <c r="W51" s="20">
        <v>24.72414212328767</v>
      </c>
      <c r="X51" s="20">
        <v>24.70300998858448</v>
      </c>
      <c r="Y51" s="20">
        <v>24.70370664465695</v>
      </c>
      <c r="Z51" s="20">
        <v>31.35727079538556</v>
      </c>
    </row>
    <row r="52" spans="1:26" x14ac:dyDescent="0.25">
      <c r="A52" s="17" t="s">
        <v>96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97</v>
      </c>
      <c r="B53" s="18"/>
      <c r="C53" s="20">
        <v>1.3182183219178081</v>
      </c>
      <c r="D53" s="20">
        <v>1.2515959855403349</v>
      </c>
      <c r="E53" s="20">
        <v>1.188437310261081</v>
      </c>
      <c r="F53" s="20">
        <v>0.99029680365296813</v>
      </c>
      <c r="G53" s="20">
        <v>1.058910768645358</v>
      </c>
      <c r="H53" s="20">
        <v>1.122911434550989</v>
      </c>
      <c r="I53" s="20">
        <v>1.0312556921675771</v>
      </c>
      <c r="J53" s="20">
        <v>0.95704661339421615</v>
      </c>
      <c r="K53" s="20">
        <v>1.146879661339421</v>
      </c>
      <c r="L53" s="20">
        <v>1.145842465753425</v>
      </c>
      <c r="M53" s="20">
        <v>1.2873330297510619</v>
      </c>
      <c r="N53" s="20">
        <v>1.1971921613394221</v>
      </c>
      <c r="O53" s="20">
        <v>1.2410665905631659</v>
      </c>
      <c r="P53" s="20">
        <v>1.1805885654490109</v>
      </c>
      <c r="Q53" s="20">
        <v>1.3232988008500299</v>
      </c>
      <c r="R53" s="20">
        <v>1.2195303462709279</v>
      </c>
      <c r="S53" s="20">
        <v>1.254435882800609</v>
      </c>
      <c r="T53" s="20">
        <v>1.2412584665144599</v>
      </c>
      <c r="U53" s="20">
        <v>1.2522939435336971</v>
      </c>
      <c r="V53" s="20">
        <v>1.2824358828006091</v>
      </c>
      <c r="W53" s="20">
        <v>1.2824358828006091</v>
      </c>
      <c r="X53" s="20">
        <v>1.2824358828006091</v>
      </c>
      <c r="Y53" s="20">
        <v>1.2791150576806309</v>
      </c>
      <c r="Z53" s="18"/>
    </row>
    <row r="54" spans="1:26" x14ac:dyDescent="0.25">
      <c r="A54" s="17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99</v>
      </c>
      <c r="B55" s="20">
        <v>96.529644909657549</v>
      </c>
      <c r="C55" s="20">
        <v>99.458716925461346</v>
      </c>
      <c r="D55" s="20">
        <v>98.250970939835057</v>
      </c>
      <c r="E55" s="20">
        <v>94.812371404569816</v>
      </c>
      <c r="F55" s="20">
        <v>92.772792840611075</v>
      </c>
      <c r="G55" s="20">
        <v>86.722895346366315</v>
      </c>
      <c r="H55" s="20">
        <v>87.729234245634188</v>
      </c>
      <c r="I55" s="20">
        <v>87.931019523786446</v>
      </c>
      <c r="J55" s="20">
        <v>89.182343278270352</v>
      </c>
      <c r="K55" s="20">
        <v>89.53810874838959</v>
      </c>
      <c r="L55" s="20">
        <v>93.332879726872662</v>
      </c>
      <c r="M55" s="20">
        <v>96.185999872414513</v>
      </c>
      <c r="N55" s="20">
        <v>95.544251031841895</v>
      </c>
      <c r="O55" s="20">
        <v>97.951629251396412</v>
      </c>
      <c r="P55" s="20">
        <v>96.954818638374306</v>
      </c>
      <c r="Q55" s="20">
        <v>94.991713702179098</v>
      </c>
      <c r="R55" s="20">
        <v>95.893385537567013</v>
      </c>
      <c r="S55" s="20">
        <v>96.360254025560678</v>
      </c>
      <c r="T55" s="20">
        <v>97.726875639678269</v>
      </c>
      <c r="U55" s="20">
        <v>97.01126081308297</v>
      </c>
      <c r="V55" s="20">
        <v>97.250524595581624</v>
      </c>
      <c r="W55" s="20">
        <v>96.601900403421126</v>
      </c>
      <c r="X55" s="20">
        <v>99.572700689091135</v>
      </c>
      <c r="Y55" s="20">
        <v>98.405552434039322</v>
      </c>
      <c r="Z55" s="20">
        <v>93.963639880383781</v>
      </c>
    </row>
    <row r="56" spans="1:26" x14ac:dyDescent="0.25">
      <c r="A56" s="17" t="s">
        <v>100</v>
      </c>
      <c r="B56" s="18">
        <v>146654.67249999999</v>
      </c>
      <c r="C56" s="18">
        <v>158345.5733333333</v>
      </c>
      <c r="D56" s="18">
        <v>151602.70250000001</v>
      </c>
      <c r="E56" s="18">
        <v>141105.0275</v>
      </c>
      <c r="F56" s="18">
        <v>132673.1216666667</v>
      </c>
      <c r="G56" s="18">
        <v>119482.21</v>
      </c>
      <c r="H56" s="18">
        <v>121605.45416666671</v>
      </c>
      <c r="I56" s="18">
        <v>122863.6283333333</v>
      </c>
      <c r="J56" s="18">
        <v>130481.29666666671</v>
      </c>
      <c r="K56" s="18">
        <v>130410.6275</v>
      </c>
      <c r="L56" s="18">
        <v>137667.20833333331</v>
      </c>
      <c r="M56" s="18">
        <v>144666.87166666659</v>
      </c>
      <c r="N56" s="18">
        <v>143162.5916666667</v>
      </c>
      <c r="O56" s="18">
        <v>149382.5575</v>
      </c>
      <c r="P56" s="18">
        <v>145643.79833333331</v>
      </c>
      <c r="Q56" s="18">
        <v>142931.5633333333</v>
      </c>
      <c r="R56" s="18">
        <v>140865.32750000001</v>
      </c>
      <c r="S56" s="18">
        <v>142937.94416666671</v>
      </c>
      <c r="T56" s="18">
        <v>145527.44166666671</v>
      </c>
      <c r="U56" s="18">
        <v>146071.76333333331</v>
      </c>
      <c r="V56" s="18">
        <v>145532.63500000001</v>
      </c>
      <c r="W56" s="18">
        <v>146567.03166666659</v>
      </c>
      <c r="X56" s="18">
        <v>151501.97500000001</v>
      </c>
      <c r="Y56" s="18">
        <v>147886.82750000001</v>
      </c>
      <c r="Z56" s="18">
        <v>136821.08166666669</v>
      </c>
    </row>
    <row r="57" spans="1:26" x14ac:dyDescent="0.25">
      <c r="A57" s="17" t="s">
        <v>101</v>
      </c>
      <c r="B57" s="19">
        <v>26033</v>
      </c>
      <c r="C57" s="19">
        <v>27570</v>
      </c>
      <c r="D57" s="19">
        <v>26019</v>
      </c>
      <c r="E57" s="19">
        <v>23159</v>
      </c>
      <c r="F57" s="19">
        <v>20919</v>
      </c>
      <c r="G57" s="19">
        <v>18746</v>
      </c>
      <c r="H57" s="19">
        <v>18822</v>
      </c>
      <c r="I57" s="19">
        <v>18489</v>
      </c>
      <c r="J57" s="19">
        <v>18864</v>
      </c>
      <c r="K57" s="19">
        <v>19032</v>
      </c>
      <c r="L57" s="19">
        <v>20989</v>
      </c>
      <c r="M57" s="19">
        <v>22724</v>
      </c>
      <c r="N57" s="19">
        <v>22636</v>
      </c>
      <c r="O57" s="19">
        <v>23208</v>
      </c>
      <c r="P57" s="19">
        <v>23689</v>
      </c>
      <c r="Q57" s="19">
        <v>23339</v>
      </c>
      <c r="R57" s="19">
        <v>24184</v>
      </c>
      <c r="S57" s="19">
        <v>24782</v>
      </c>
      <c r="T57" s="19">
        <v>25949</v>
      </c>
      <c r="U57" s="19">
        <v>28613</v>
      </c>
      <c r="V57" s="19">
        <v>29837</v>
      </c>
      <c r="W57" s="19">
        <v>34381</v>
      </c>
      <c r="X57" s="19">
        <v>33071</v>
      </c>
      <c r="Y57" s="19">
        <v>32379</v>
      </c>
      <c r="Z57" s="19">
        <v>21516</v>
      </c>
    </row>
    <row r="58" spans="1:26" x14ac:dyDescent="0.25">
      <c r="A58" s="17" t="s">
        <v>102</v>
      </c>
      <c r="B58" s="19">
        <v>4115</v>
      </c>
      <c r="C58" s="19">
        <v>4575</v>
      </c>
      <c r="D58" s="19">
        <v>4345</v>
      </c>
      <c r="E58" s="19">
        <v>4331</v>
      </c>
      <c r="F58" s="19">
        <v>4131</v>
      </c>
      <c r="G58" s="19">
        <v>4012</v>
      </c>
      <c r="H58" s="19">
        <v>4006</v>
      </c>
      <c r="I58" s="19">
        <v>4148</v>
      </c>
      <c r="J58" s="19">
        <v>4644</v>
      </c>
      <c r="K58" s="19">
        <v>4507</v>
      </c>
      <c r="L58" s="19">
        <v>4484</v>
      </c>
      <c r="M58" s="19">
        <v>4582</v>
      </c>
      <c r="N58" s="19">
        <v>4497</v>
      </c>
      <c r="O58" s="19">
        <v>4643</v>
      </c>
      <c r="P58" s="19">
        <v>4541</v>
      </c>
      <c r="Q58" s="19">
        <v>4475</v>
      </c>
      <c r="R58" s="19">
        <v>4171</v>
      </c>
      <c r="S58" s="19">
        <v>4191</v>
      </c>
      <c r="T58" s="19">
        <v>4096</v>
      </c>
      <c r="U58" s="19">
        <v>4006</v>
      </c>
      <c r="V58" s="19">
        <v>3833</v>
      </c>
      <c r="W58" s="19">
        <v>3835</v>
      </c>
      <c r="X58" s="19">
        <v>3816</v>
      </c>
      <c r="Y58" s="19">
        <v>3856</v>
      </c>
      <c r="Z58" s="19">
        <v>3952</v>
      </c>
    </row>
    <row r="59" spans="1:26" x14ac:dyDescent="0.25">
      <c r="A59" s="17" t="s">
        <v>103</v>
      </c>
      <c r="B59" s="19">
        <v>2133</v>
      </c>
      <c r="C59" s="19">
        <v>2273</v>
      </c>
      <c r="D59" s="19">
        <v>2185</v>
      </c>
      <c r="E59" s="19">
        <v>1921</v>
      </c>
      <c r="F59" s="19">
        <v>1812</v>
      </c>
      <c r="G59" s="19">
        <v>1609</v>
      </c>
      <c r="H59" s="19">
        <v>1635</v>
      </c>
      <c r="I59" s="19">
        <v>1668</v>
      </c>
      <c r="J59" s="19">
        <v>1654</v>
      </c>
      <c r="K59" s="19">
        <v>1712</v>
      </c>
      <c r="L59" s="19">
        <v>1856</v>
      </c>
      <c r="M59" s="19">
        <v>1883</v>
      </c>
      <c r="N59" s="19">
        <v>1911</v>
      </c>
      <c r="O59" s="19">
        <v>1974</v>
      </c>
      <c r="P59" s="19">
        <v>1963</v>
      </c>
      <c r="Q59" s="19">
        <v>1929</v>
      </c>
      <c r="R59" s="19">
        <v>1976</v>
      </c>
      <c r="S59" s="19">
        <v>1954</v>
      </c>
      <c r="T59" s="19">
        <v>1990</v>
      </c>
      <c r="U59" s="19">
        <v>2031</v>
      </c>
      <c r="V59" s="19">
        <v>2003</v>
      </c>
      <c r="W59" s="19">
        <v>2049</v>
      </c>
      <c r="X59" s="19">
        <v>2069</v>
      </c>
      <c r="Y59" s="19">
        <v>2054</v>
      </c>
      <c r="Z59" s="19">
        <v>2012</v>
      </c>
    </row>
    <row r="60" spans="1:26" x14ac:dyDescent="0.25">
      <c r="A60" s="17" t="s">
        <v>104</v>
      </c>
      <c r="B60" s="19">
        <v>996</v>
      </c>
      <c r="C60" s="19">
        <v>1083</v>
      </c>
      <c r="D60" s="19">
        <v>1040</v>
      </c>
      <c r="E60" s="19">
        <v>959</v>
      </c>
      <c r="F60" s="19">
        <v>914</v>
      </c>
      <c r="G60" s="19">
        <v>788</v>
      </c>
      <c r="H60" s="19">
        <v>801</v>
      </c>
      <c r="I60" s="19">
        <v>814</v>
      </c>
      <c r="J60" s="19">
        <v>826</v>
      </c>
      <c r="K60" s="19">
        <v>859</v>
      </c>
      <c r="L60" s="19">
        <v>925</v>
      </c>
      <c r="M60" s="19">
        <v>1000</v>
      </c>
      <c r="N60" s="19">
        <v>969</v>
      </c>
      <c r="O60" s="19">
        <v>1006</v>
      </c>
      <c r="P60" s="19">
        <v>999</v>
      </c>
      <c r="Q60" s="19">
        <v>955</v>
      </c>
      <c r="R60" s="19">
        <v>991</v>
      </c>
      <c r="S60" s="19">
        <v>965</v>
      </c>
      <c r="T60" s="19">
        <v>1017</v>
      </c>
      <c r="U60" s="19">
        <v>1002</v>
      </c>
      <c r="V60" s="19">
        <v>1005</v>
      </c>
      <c r="W60" s="19">
        <v>1011</v>
      </c>
      <c r="X60" s="19">
        <v>1030</v>
      </c>
      <c r="Y60" s="19">
        <v>1040</v>
      </c>
      <c r="Z60" s="19">
        <v>936</v>
      </c>
    </row>
  </sheetData>
  <conditionalFormatting sqref="A14:Z14">
    <cfRule type="expression" dxfId="37" priority="10">
      <formula>TRUE</formula>
    </cfRule>
  </conditionalFormatting>
  <conditionalFormatting sqref="A16:Z16">
    <cfRule type="expression" dxfId="36" priority="13">
      <formula>TRUE</formula>
    </cfRule>
  </conditionalFormatting>
  <conditionalFormatting sqref="A17:Z20">
    <cfRule type="notContainsBlanks" dxfId="35" priority="1">
      <formula>LEN(TRIM(A17))&gt;0</formula>
    </cfRule>
  </conditionalFormatting>
  <conditionalFormatting sqref="A20:Z20">
    <cfRule type="expression" dxfId="34" priority="16">
      <formula>TRUE</formula>
    </cfRule>
  </conditionalFormatting>
  <conditionalFormatting sqref="A26:Z26">
    <cfRule type="expression" dxfId="33" priority="19">
      <formula>TRUE</formula>
    </cfRule>
  </conditionalFormatting>
  <conditionalFormatting sqref="A30:Z30">
    <cfRule type="expression" dxfId="32" priority="22">
      <formula>TRUE</formula>
    </cfRule>
  </conditionalFormatting>
  <conditionalFormatting sqref="A32:Z32">
    <cfRule type="expression" dxfId="31" priority="25">
      <formula>TRUE</formula>
    </cfRule>
  </conditionalFormatting>
  <conditionalFormatting sqref="A35:Z35">
    <cfRule type="expression" dxfId="30" priority="28">
      <formula>TRUE</formula>
    </cfRule>
  </conditionalFormatting>
  <conditionalFormatting sqref="A38:Z38">
    <cfRule type="expression" dxfId="29" priority="31">
      <formula>TRUE</formula>
    </cfRule>
  </conditionalFormatting>
  <conditionalFormatting sqref="A45:Z45">
    <cfRule type="expression" dxfId="28" priority="34">
      <formula>TRUE</formula>
    </cfRule>
  </conditionalFormatting>
  <conditionalFormatting sqref="A55:Z55">
    <cfRule type="expression" dxfId="27" priority="37">
      <formula>TRUE</formula>
    </cfRule>
  </conditionalFormatting>
  <conditionalFormatting sqref="A60:Z60">
    <cfRule type="expression" dxfId="26" priority="40">
      <formula>TRUE</formula>
    </cfRule>
  </conditionalFormatting>
  <conditionalFormatting sqref="B14">
    <cfRule type="expression" dxfId="25" priority="8">
      <formula>TRUE</formula>
    </cfRule>
  </conditionalFormatting>
  <conditionalFormatting sqref="B16">
    <cfRule type="expression" dxfId="24" priority="11">
      <formula>TRUE</formula>
    </cfRule>
  </conditionalFormatting>
  <conditionalFormatting sqref="B1">
    <cfRule type="expression" dxfId="23" priority="3">
      <formula>TRUE</formula>
    </cfRule>
  </conditionalFormatting>
  <conditionalFormatting sqref="B20">
    <cfRule type="expression" dxfId="22" priority="14">
      <formula>TRUE</formula>
    </cfRule>
  </conditionalFormatting>
  <conditionalFormatting sqref="B26">
    <cfRule type="expression" dxfId="21" priority="17">
      <formula>TRUE</formula>
    </cfRule>
  </conditionalFormatting>
  <conditionalFormatting sqref="B1:B60">
    <cfRule type="expression" dxfId="20" priority="42">
      <formula>TRUE</formula>
    </cfRule>
  </conditionalFormatting>
  <conditionalFormatting sqref="B30">
    <cfRule type="expression" dxfId="19" priority="20">
      <formula>TRUE</formula>
    </cfRule>
  </conditionalFormatting>
  <conditionalFormatting sqref="B32">
    <cfRule type="expression" dxfId="18" priority="23">
      <formula>TRUE</formula>
    </cfRule>
  </conditionalFormatting>
  <conditionalFormatting sqref="B35">
    <cfRule type="expression" dxfId="17" priority="26">
      <formula>TRUE</formula>
    </cfRule>
  </conditionalFormatting>
  <conditionalFormatting sqref="B38">
    <cfRule type="expression" dxfId="16" priority="29">
      <formula>TRUE</formula>
    </cfRule>
  </conditionalFormatting>
  <conditionalFormatting sqref="B45">
    <cfRule type="expression" dxfId="15" priority="32">
      <formula>TRUE</formula>
    </cfRule>
  </conditionalFormatting>
  <conditionalFormatting sqref="B55">
    <cfRule type="expression" dxfId="14" priority="35">
      <formula>TRUE</formula>
    </cfRule>
  </conditionalFormatting>
  <conditionalFormatting sqref="B60">
    <cfRule type="expression" dxfId="13" priority="38">
      <formula>TRUE</formula>
    </cfRule>
  </conditionalFormatting>
  <conditionalFormatting sqref="Z14">
    <cfRule type="expression" dxfId="12" priority="9">
      <formula>TRUE</formula>
    </cfRule>
  </conditionalFormatting>
  <conditionalFormatting sqref="Z16">
    <cfRule type="expression" dxfId="11" priority="12">
      <formula>TRUE</formula>
    </cfRule>
  </conditionalFormatting>
  <conditionalFormatting sqref="Z1">
    <cfRule type="expression" dxfId="10" priority="4">
      <formula>TRUE</formula>
    </cfRule>
  </conditionalFormatting>
  <conditionalFormatting sqref="Z20">
    <cfRule type="expression" dxfId="9" priority="15">
      <formula>TRUE</formula>
    </cfRule>
  </conditionalFormatting>
  <conditionalFormatting sqref="Z26">
    <cfRule type="expression" dxfId="8" priority="18">
      <formula>TRUE</formula>
    </cfRule>
  </conditionalFormatting>
  <conditionalFormatting sqref="Z1:Z60">
    <cfRule type="expression" dxfId="7" priority="41">
      <formula>TRUE</formula>
    </cfRule>
  </conditionalFormatting>
  <conditionalFormatting sqref="Z30">
    <cfRule type="expression" dxfId="6" priority="21">
      <formula>TRUE</formula>
    </cfRule>
  </conditionalFormatting>
  <conditionalFormatting sqref="Z32">
    <cfRule type="expression" dxfId="5" priority="24">
      <formula>TRUE</formula>
    </cfRule>
  </conditionalFormatting>
  <conditionalFormatting sqref="Z35">
    <cfRule type="expression" dxfId="4" priority="27">
      <formula>TRUE</formula>
    </cfRule>
  </conditionalFormatting>
  <conditionalFormatting sqref="Z38">
    <cfRule type="expression" dxfId="3" priority="30">
      <formula>TRUE</formula>
    </cfRule>
  </conditionalFormatting>
  <conditionalFormatting sqref="Z45">
    <cfRule type="expression" dxfId="2" priority="33">
      <formula>TRUE</formula>
    </cfRule>
  </conditionalFormatting>
  <conditionalFormatting sqref="Z55">
    <cfRule type="expression" dxfId="1" priority="36">
      <formula>TRUE</formula>
    </cfRule>
  </conditionalFormatting>
  <conditionalFormatting sqref="Z60">
    <cfRule type="expression" dxfId="0" priority="39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Props1.xml><?xml version="1.0" encoding="utf-8"?>
<ds:datastoreItem xmlns:ds="http://schemas.openxmlformats.org/officeDocument/2006/customXml" ds:itemID="{9249EA1A-730A-473C-A61E-A6727F5DE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178604-98A1-48BD-AF90-C02D911CF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E8D454-1113-4D46-8D22-7422E017EA82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Assumptions &amp; Inputs</vt:lpstr>
      <vt:lpstr>Scarcity</vt:lpstr>
      <vt:lpstr>Camelia_Base_1HR</vt:lpstr>
      <vt:lpstr>Camelia_High_1HR</vt:lpstr>
      <vt:lpstr>Camelia_Base_2HR</vt:lpstr>
      <vt:lpstr>Camelia_High_2HR</vt:lpstr>
      <vt:lpstr>Camelia_Base_2HR_SPIN</vt:lpstr>
      <vt:lpstr>Camelia_Base_2HR_REG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L. Girard</cp:lastModifiedBy>
  <dcterms:created xsi:type="dcterms:W3CDTF">2022-06-08T18:45:36Z</dcterms:created>
  <dcterms:modified xsi:type="dcterms:W3CDTF">2022-06-08T22:59:10Z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