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\Documents\1Steel_Slag_Glasgow\1Substrate Sample stuff\ALS 18 June 2023\QC documents\"/>
    </mc:Choice>
  </mc:AlternateContent>
  <xr:revisionPtr revIDLastSave="0" documentId="13_ncr:1_{BE7C5BF0-6650-4657-A7A1-FBF59244B52B}" xr6:coauthVersionLast="47" xr6:coauthVersionMax="47" xr10:uidLastSave="{00000000-0000-0000-0000-000000000000}"/>
  <bookViews>
    <workbookView xWindow="0" yWindow="12" windowWidth="22956" windowHeight="6816" xr2:uid="{00000000-000D-0000-FFFF-FFFF00000000}"/>
  </bookViews>
  <sheets>
    <sheet name="ALS DUPLICATE results 1 LR2237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22" i="1" l="1"/>
  <c r="AV22" i="1"/>
  <c r="AS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D22" i="1"/>
  <c r="V22" i="1"/>
  <c r="W22" i="1"/>
  <c r="X22" i="1"/>
  <c r="Y22" i="1"/>
  <c r="Z22" i="1"/>
  <c r="AA22" i="1"/>
  <c r="U22" i="1"/>
  <c r="Q22" i="1"/>
  <c r="P22" i="1"/>
  <c r="O22" i="1"/>
  <c r="P20" i="1"/>
  <c r="Q20" i="1"/>
  <c r="S20" i="1"/>
  <c r="U20" i="1"/>
  <c r="V20" i="1"/>
  <c r="W20" i="1"/>
  <c r="X20" i="1"/>
  <c r="Y20" i="1"/>
  <c r="Z20" i="1"/>
  <c r="AA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S20" i="1"/>
  <c r="AV20" i="1"/>
  <c r="AX20" i="1"/>
  <c r="O20" i="1"/>
  <c r="C13" i="1"/>
  <c r="D13" i="1"/>
  <c r="E13" i="1"/>
  <c r="F13" i="1"/>
  <c r="G13" i="1"/>
  <c r="H13" i="1"/>
  <c r="I13" i="1"/>
  <c r="J13" i="1"/>
  <c r="K13" i="1"/>
  <c r="L13" i="1"/>
  <c r="B13" i="1"/>
  <c r="P8" i="1"/>
  <c r="Q8" i="1"/>
  <c r="S8" i="1"/>
  <c r="T8" i="1"/>
  <c r="U8" i="1"/>
  <c r="V8" i="1"/>
  <c r="W8" i="1"/>
  <c r="X8" i="1"/>
  <c r="Y8" i="1"/>
  <c r="Z8" i="1"/>
  <c r="AA8" i="1"/>
  <c r="AB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V8" i="1"/>
  <c r="AX8" i="1"/>
  <c r="O8" i="1"/>
  <c r="P6" i="1"/>
  <c r="Q6" i="1"/>
  <c r="S6" i="1"/>
  <c r="T6" i="1"/>
  <c r="U6" i="1"/>
  <c r="V6" i="1"/>
  <c r="W6" i="1"/>
  <c r="X6" i="1"/>
  <c r="Y6" i="1"/>
  <c r="Z6" i="1"/>
  <c r="AA6" i="1"/>
  <c r="AB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V6" i="1"/>
  <c r="AX6" i="1"/>
  <c r="O6" i="1"/>
</calcChain>
</file>

<file path=xl/sharedStrings.xml><?xml version="1.0" encoding="utf-8"?>
<sst xmlns="http://schemas.openxmlformats.org/spreadsheetml/2006/main" count="215" uniqueCount="72">
  <si>
    <t>ME-ICP06</t>
  </si>
  <si>
    <t>ME-ICP41</t>
  </si>
  <si>
    <t>SAMPLE</t>
  </si>
  <si>
    <t>SiO2</t>
  </si>
  <si>
    <t>Al2O3</t>
  </si>
  <si>
    <t>Fe2O3</t>
  </si>
  <si>
    <t>CaO</t>
  </si>
  <si>
    <t>MgO</t>
  </si>
  <si>
    <t>Na2O</t>
  </si>
  <si>
    <t>K2O</t>
  </si>
  <si>
    <t>Cr2O3</t>
  </si>
  <si>
    <t>TiO2</t>
  </si>
  <si>
    <t>MnO</t>
  </si>
  <si>
    <t>P2O5</t>
  </si>
  <si>
    <t>SrO</t>
  </si>
  <si>
    <t>BaO</t>
  </si>
  <si>
    <t>Ag</t>
  </si>
  <si>
    <t>Al</t>
  </si>
  <si>
    <t>As</t>
  </si>
  <si>
    <t>B</t>
  </si>
  <si>
    <t>Ba</t>
  </si>
  <si>
    <t>Be</t>
  </si>
  <si>
    <t>Bi</t>
  </si>
  <si>
    <t>Ca</t>
  </si>
  <si>
    <t>Cd</t>
  </si>
  <si>
    <t>Co</t>
  </si>
  <si>
    <t>Cr</t>
  </si>
  <si>
    <t>Cu</t>
  </si>
  <si>
    <t>Fe</t>
  </si>
  <si>
    <t>Ga</t>
  </si>
  <si>
    <t>Hg</t>
  </si>
  <si>
    <t>K</t>
  </si>
  <si>
    <t>La</t>
  </si>
  <si>
    <t>Li</t>
  </si>
  <si>
    <t>Mg</t>
  </si>
  <si>
    <t>Mn</t>
  </si>
  <si>
    <t>Mo</t>
  </si>
  <si>
    <t>Na</t>
  </si>
  <si>
    <t>Ni</t>
  </si>
  <si>
    <t>P</t>
  </si>
  <si>
    <t>Pb</t>
  </si>
  <si>
    <t>S</t>
  </si>
  <si>
    <t>Sb</t>
  </si>
  <si>
    <t>Sc</t>
  </si>
  <si>
    <t>Sr</t>
  </si>
  <si>
    <t>Th</t>
  </si>
  <si>
    <t>Ti</t>
  </si>
  <si>
    <t>Tl</t>
  </si>
  <si>
    <t>U</t>
  </si>
  <si>
    <t>V</t>
  </si>
  <si>
    <t>W</t>
  </si>
  <si>
    <t>Zn</t>
  </si>
  <si>
    <t>DESCRIPTION</t>
  </si>
  <si>
    <t>%</t>
  </si>
  <si>
    <t>ppm</t>
  </si>
  <si>
    <t>&lt;0.5</t>
  </si>
  <si>
    <t>&lt;10</t>
  </si>
  <si>
    <t>&lt;1</t>
  </si>
  <si>
    <t>&lt;20</t>
  </si>
  <si>
    <t>MRGeo08</t>
  </si>
  <si>
    <t>AMIS0304</t>
  </si>
  <si>
    <t>EMOG-17</t>
  </si>
  <si>
    <t>OREAS 141</t>
  </si>
  <si>
    <t>Major Element Recommended Concentrations and Limits (at two Standard Deviations) Certified Concentrations</t>
  </si>
  <si>
    <t>Mean</t>
  </si>
  <si>
    <t>BD</t>
  </si>
  <si>
    <t>% difference</t>
  </si>
  <si>
    <t>Minor Element Recommended Concentrations and Limits (at two Standard Deviations) Certified Concentrations</t>
  </si>
  <si>
    <t>The % difference for these values is mostly less than 10, the exceptions are Bi, Cd, La, Li, Sb and Sc. The highest % difference is for Sb, nearly 29%.</t>
  </si>
  <si>
    <t>Apart from for MgO and Cr2O3, none of the percentage  % exceed 5%. The highest percentage is for Cr2O3, about 26%.</t>
  </si>
  <si>
    <t>Reported from document</t>
  </si>
  <si>
    <t xml:space="preserve">Apart from for Bi (nearly 17%), all of the % differences are less than 5%.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</si>
</sst>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"/>
  <sheetViews>
    <sheetView tabSelected="1" workbookViewId="0">
      <selection activeCell="Y10" sqref="Y10"/>
    </sheetView>
  </sheetViews>
  <sheetFormatPr defaultRowHeight="14.4" x14ac:dyDescent="0.3"/>
  <sheetData>
    <row r="1" spans="1:50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</row>
    <row r="2" spans="1:5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</row>
    <row r="3" spans="1:50" x14ac:dyDescent="0.3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54</v>
      </c>
      <c r="P3" t="s">
        <v>53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53</v>
      </c>
      <c r="W3" t="s">
        <v>54</v>
      </c>
      <c r="X3" t="s">
        <v>54</v>
      </c>
      <c r="Y3" t="s">
        <v>54</v>
      </c>
      <c r="Z3" t="s">
        <v>54</v>
      </c>
      <c r="AA3" t="s">
        <v>53</v>
      </c>
      <c r="AB3" t="s">
        <v>54</v>
      </c>
      <c r="AC3" t="s">
        <v>54</v>
      </c>
      <c r="AD3" t="s">
        <v>53</v>
      </c>
      <c r="AE3" t="s">
        <v>54</v>
      </c>
      <c r="AF3" t="s">
        <v>54</v>
      </c>
      <c r="AG3" t="s">
        <v>53</v>
      </c>
      <c r="AH3" t="s">
        <v>54</v>
      </c>
      <c r="AI3" t="s">
        <v>54</v>
      </c>
      <c r="AJ3" t="s">
        <v>53</v>
      </c>
      <c r="AK3" t="s">
        <v>54</v>
      </c>
      <c r="AL3" t="s">
        <v>54</v>
      </c>
      <c r="AM3" t="s">
        <v>54</v>
      </c>
      <c r="AN3" t="s">
        <v>53</v>
      </c>
      <c r="AO3" t="s">
        <v>54</v>
      </c>
      <c r="AP3" t="s">
        <v>54</v>
      </c>
      <c r="AQ3" t="s">
        <v>54</v>
      </c>
      <c r="AR3" t="s">
        <v>54</v>
      </c>
      <c r="AS3" t="s">
        <v>53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</row>
    <row r="4" spans="1:50" x14ac:dyDescent="0.3">
      <c r="A4" t="s">
        <v>59</v>
      </c>
      <c r="O4">
        <v>4.5999999999999996</v>
      </c>
      <c r="P4">
        <v>2.71</v>
      </c>
      <c r="Q4">
        <v>33</v>
      </c>
      <c r="R4" t="s">
        <v>56</v>
      </c>
      <c r="S4">
        <v>450</v>
      </c>
      <c r="T4">
        <v>0.8</v>
      </c>
      <c r="U4">
        <v>2</v>
      </c>
      <c r="V4">
        <v>1.1200000000000001</v>
      </c>
      <c r="W4">
        <v>2.4</v>
      </c>
      <c r="X4">
        <v>19</v>
      </c>
      <c r="Y4">
        <v>92</v>
      </c>
      <c r="Z4">
        <v>635</v>
      </c>
      <c r="AA4">
        <v>3.62</v>
      </c>
      <c r="AB4">
        <v>10</v>
      </c>
      <c r="AC4" t="s">
        <v>57</v>
      </c>
      <c r="AD4">
        <v>1.28</v>
      </c>
      <c r="AE4">
        <v>30</v>
      </c>
      <c r="AF4">
        <v>30</v>
      </c>
      <c r="AG4">
        <v>1.1599999999999999</v>
      </c>
      <c r="AH4">
        <v>443</v>
      </c>
      <c r="AI4">
        <v>14</v>
      </c>
      <c r="AJ4">
        <v>0.33</v>
      </c>
      <c r="AK4">
        <v>710</v>
      </c>
      <c r="AL4">
        <v>1030</v>
      </c>
      <c r="AM4">
        <v>1080</v>
      </c>
      <c r="AN4">
        <v>0.32</v>
      </c>
      <c r="AO4">
        <v>5</v>
      </c>
      <c r="AP4">
        <v>7</v>
      </c>
      <c r="AQ4">
        <v>80</v>
      </c>
      <c r="AR4">
        <v>20</v>
      </c>
      <c r="AS4">
        <v>0.38</v>
      </c>
      <c r="AT4" t="s">
        <v>56</v>
      </c>
      <c r="AU4" t="s">
        <v>56</v>
      </c>
      <c r="AV4">
        <v>106</v>
      </c>
      <c r="AW4" t="s">
        <v>56</v>
      </c>
      <c r="AX4">
        <v>791</v>
      </c>
    </row>
    <row r="5" spans="1:50" x14ac:dyDescent="0.3">
      <c r="A5" t="s">
        <v>59</v>
      </c>
      <c r="O5">
        <v>4.5999999999999996</v>
      </c>
      <c r="P5">
        <v>2.69</v>
      </c>
      <c r="Q5">
        <v>34</v>
      </c>
      <c r="R5">
        <v>10</v>
      </c>
      <c r="S5">
        <v>460</v>
      </c>
      <c r="T5">
        <v>0.8</v>
      </c>
      <c r="U5">
        <v>2</v>
      </c>
      <c r="V5">
        <v>1.1200000000000001</v>
      </c>
      <c r="W5">
        <v>3</v>
      </c>
      <c r="X5">
        <v>19</v>
      </c>
      <c r="Y5">
        <v>92</v>
      </c>
      <c r="Z5">
        <v>643</v>
      </c>
      <c r="AA5">
        <v>3.63</v>
      </c>
      <c r="AB5">
        <v>10</v>
      </c>
      <c r="AC5" t="s">
        <v>57</v>
      </c>
      <c r="AD5">
        <v>1.26</v>
      </c>
      <c r="AE5">
        <v>30</v>
      </c>
      <c r="AF5">
        <v>30</v>
      </c>
      <c r="AG5">
        <v>1.1599999999999999</v>
      </c>
      <c r="AH5">
        <v>445</v>
      </c>
      <c r="AI5">
        <v>14</v>
      </c>
      <c r="AJ5">
        <v>0.36</v>
      </c>
      <c r="AK5">
        <v>708</v>
      </c>
      <c r="AL5">
        <v>1010</v>
      </c>
      <c r="AM5">
        <v>1085</v>
      </c>
      <c r="AN5">
        <v>0.33</v>
      </c>
      <c r="AO5">
        <v>3</v>
      </c>
      <c r="AP5">
        <v>7</v>
      </c>
      <c r="AQ5">
        <v>79</v>
      </c>
      <c r="AR5">
        <v>20</v>
      </c>
      <c r="AS5">
        <v>0.39</v>
      </c>
      <c r="AT5" t="s">
        <v>56</v>
      </c>
      <c r="AU5" t="s">
        <v>56</v>
      </c>
      <c r="AV5">
        <v>101</v>
      </c>
      <c r="AW5" t="s">
        <v>56</v>
      </c>
      <c r="AX5">
        <v>797</v>
      </c>
    </row>
    <row r="6" spans="1:50" x14ac:dyDescent="0.3">
      <c r="N6" t="s">
        <v>64</v>
      </c>
      <c r="O6">
        <f>SUM(O4:O5)/2</f>
        <v>4.5999999999999996</v>
      </c>
      <c r="P6">
        <f t="shared" ref="P6:AX6" si="0">SUM(P4:P5)/2</f>
        <v>2.7</v>
      </c>
      <c r="Q6">
        <f t="shared" si="0"/>
        <v>33.5</v>
      </c>
      <c r="R6" t="s">
        <v>65</v>
      </c>
      <c r="S6">
        <f t="shared" si="0"/>
        <v>455</v>
      </c>
      <c r="T6">
        <f t="shared" si="0"/>
        <v>0.8</v>
      </c>
      <c r="U6">
        <f t="shared" si="0"/>
        <v>2</v>
      </c>
      <c r="V6">
        <f t="shared" si="0"/>
        <v>1.1200000000000001</v>
      </c>
      <c r="W6">
        <f t="shared" si="0"/>
        <v>2.7</v>
      </c>
      <c r="X6">
        <f t="shared" si="0"/>
        <v>19</v>
      </c>
      <c r="Y6">
        <f t="shared" si="0"/>
        <v>92</v>
      </c>
      <c r="Z6">
        <f t="shared" si="0"/>
        <v>639</v>
      </c>
      <c r="AA6">
        <f t="shared" si="0"/>
        <v>3.625</v>
      </c>
      <c r="AB6">
        <f t="shared" si="0"/>
        <v>10</v>
      </c>
      <c r="AC6" t="s">
        <v>65</v>
      </c>
      <c r="AD6">
        <f t="shared" si="0"/>
        <v>1.27</v>
      </c>
      <c r="AE6">
        <f t="shared" si="0"/>
        <v>30</v>
      </c>
      <c r="AF6">
        <f t="shared" si="0"/>
        <v>30</v>
      </c>
      <c r="AG6">
        <f t="shared" si="0"/>
        <v>1.1599999999999999</v>
      </c>
      <c r="AH6">
        <f t="shared" si="0"/>
        <v>444</v>
      </c>
      <c r="AI6">
        <f t="shared" si="0"/>
        <v>14</v>
      </c>
      <c r="AJ6">
        <f t="shared" si="0"/>
        <v>0.34499999999999997</v>
      </c>
      <c r="AK6">
        <f t="shared" si="0"/>
        <v>709</v>
      </c>
      <c r="AL6">
        <f t="shared" si="0"/>
        <v>1020</v>
      </c>
      <c r="AM6">
        <f t="shared" si="0"/>
        <v>1082.5</v>
      </c>
      <c r="AN6">
        <f t="shared" si="0"/>
        <v>0.32500000000000001</v>
      </c>
      <c r="AO6">
        <f t="shared" si="0"/>
        <v>4</v>
      </c>
      <c r="AP6">
        <f t="shared" si="0"/>
        <v>7</v>
      </c>
      <c r="AQ6">
        <f t="shared" si="0"/>
        <v>79.5</v>
      </c>
      <c r="AR6">
        <f t="shared" si="0"/>
        <v>20</v>
      </c>
      <c r="AS6">
        <f t="shared" si="0"/>
        <v>0.38500000000000001</v>
      </c>
      <c r="AT6" t="s">
        <v>65</v>
      </c>
      <c r="AU6" t="s">
        <v>65</v>
      </c>
      <c r="AV6">
        <f t="shared" si="0"/>
        <v>103.5</v>
      </c>
      <c r="AW6" t="s">
        <v>65</v>
      </c>
      <c r="AX6">
        <f t="shared" si="0"/>
        <v>794</v>
      </c>
    </row>
    <row r="7" spans="1:50" x14ac:dyDescent="0.3">
      <c r="N7" t="s">
        <v>67</v>
      </c>
      <c r="O7">
        <v>4.3499999999999996</v>
      </c>
      <c r="P7">
        <v>2.8191999999999999</v>
      </c>
      <c r="Q7">
        <v>32.200000000000003</v>
      </c>
      <c r="R7" t="s">
        <v>65</v>
      </c>
      <c r="S7">
        <v>433</v>
      </c>
      <c r="T7">
        <v>0.79</v>
      </c>
      <c r="U7">
        <v>0.73</v>
      </c>
      <c r="V7">
        <v>1.1200000000000001</v>
      </c>
      <c r="W7">
        <v>2.2400000000000002</v>
      </c>
      <c r="X7">
        <v>19.5</v>
      </c>
      <c r="Y7">
        <v>94</v>
      </c>
      <c r="Z7">
        <v>648</v>
      </c>
      <c r="AA7">
        <v>3.7662</v>
      </c>
      <c r="AB7">
        <v>10.1</v>
      </c>
      <c r="AD7">
        <v>1.31</v>
      </c>
      <c r="AE7">
        <v>35.700000000000003</v>
      </c>
      <c r="AF7">
        <v>33.700000000000003</v>
      </c>
      <c r="AG7">
        <v>1.23</v>
      </c>
      <c r="AH7">
        <v>448</v>
      </c>
      <c r="AI7">
        <v>14.6</v>
      </c>
      <c r="AJ7">
        <v>0.36</v>
      </c>
      <c r="AK7">
        <v>687</v>
      </c>
      <c r="AL7">
        <v>981</v>
      </c>
      <c r="AM7">
        <v>1040</v>
      </c>
      <c r="AN7">
        <v>0.33</v>
      </c>
      <c r="AO7">
        <v>3</v>
      </c>
      <c r="AP7">
        <v>8</v>
      </c>
      <c r="AQ7">
        <v>84</v>
      </c>
      <c r="AR7">
        <v>21.7</v>
      </c>
      <c r="AS7">
        <v>0.39</v>
      </c>
      <c r="AT7" t="s">
        <v>65</v>
      </c>
      <c r="AU7" t="s">
        <v>65</v>
      </c>
      <c r="AV7">
        <v>104</v>
      </c>
      <c r="AW7" t="s">
        <v>65</v>
      </c>
      <c r="AX7">
        <v>781</v>
      </c>
    </row>
    <row r="8" spans="1:50" x14ac:dyDescent="0.3">
      <c r="N8" t="s">
        <v>66</v>
      </c>
      <c r="O8">
        <f>SUM(O6-O7)/((O6+O7)/2)*100</f>
        <v>5.5865921787709505</v>
      </c>
      <c r="P8">
        <f t="shared" ref="P8:AX8" si="1">SUM(P6-P7)/((P6+P7)/2)*100</f>
        <v>-4.3194665893607684</v>
      </c>
      <c r="Q8">
        <f t="shared" si="1"/>
        <v>3.9573820395738117</v>
      </c>
      <c r="S8">
        <f t="shared" si="1"/>
        <v>4.954954954954955</v>
      </c>
      <c r="T8">
        <f t="shared" si="1"/>
        <v>1.2578616352201268</v>
      </c>
      <c r="U8">
        <f t="shared" si="1"/>
        <v>93.040293040293037</v>
      </c>
      <c r="V8">
        <f t="shared" si="1"/>
        <v>0</v>
      </c>
      <c r="W8">
        <f t="shared" si="1"/>
        <v>18.623481781376515</v>
      </c>
      <c r="X8">
        <f t="shared" si="1"/>
        <v>-2.5974025974025974</v>
      </c>
      <c r="Y8">
        <f t="shared" si="1"/>
        <v>-2.1505376344086025</v>
      </c>
      <c r="Z8">
        <f t="shared" si="1"/>
        <v>-1.3986013986013985</v>
      </c>
      <c r="AA8">
        <f t="shared" si="1"/>
        <v>-3.8207598224916115</v>
      </c>
      <c r="AB8">
        <f t="shared" si="1"/>
        <v>-0.99502487562188691</v>
      </c>
      <c r="AD8">
        <f t="shared" si="1"/>
        <v>-3.1007751937984525</v>
      </c>
      <c r="AE8">
        <f t="shared" si="1"/>
        <v>-17.351598173515988</v>
      </c>
      <c r="AF8">
        <f t="shared" si="1"/>
        <v>-11.616954474097339</v>
      </c>
      <c r="AG8">
        <f t="shared" si="1"/>
        <v>-5.8577405857740645</v>
      </c>
      <c r="AH8">
        <f t="shared" si="1"/>
        <v>-0.89686098654708524</v>
      </c>
      <c r="AI8">
        <f t="shared" si="1"/>
        <v>-4.1958041958041932</v>
      </c>
      <c r="AJ8">
        <f t="shared" si="1"/>
        <v>-4.2553191489361746</v>
      </c>
      <c r="AK8">
        <f t="shared" si="1"/>
        <v>3.151862464183381</v>
      </c>
      <c r="AL8">
        <f t="shared" si="1"/>
        <v>3.8980509745127434</v>
      </c>
      <c r="AM8">
        <f t="shared" si="1"/>
        <v>4.0047114252061249</v>
      </c>
      <c r="AN8">
        <f t="shared" si="1"/>
        <v>-1.5267175572519098</v>
      </c>
      <c r="AO8">
        <f t="shared" si="1"/>
        <v>28.571428571428569</v>
      </c>
      <c r="AP8">
        <f t="shared" si="1"/>
        <v>-13.333333333333334</v>
      </c>
      <c r="AQ8">
        <f t="shared" si="1"/>
        <v>-5.5045871559633035</v>
      </c>
      <c r="AR8">
        <f t="shared" si="1"/>
        <v>-8.1534772182254169</v>
      </c>
      <c r="AS8">
        <f t="shared" si="1"/>
        <v>-1.2903225806451624</v>
      </c>
      <c r="AV8">
        <f t="shared" si="1"/>
        <v>-0.48192771084337355</v>
      </c>
      <c r="AX8">
        <f t="shared" si="1"/>
        <v>1.6507936507936509</v>
      </c>
    </row>
    <row r="9" spans="1:50" x14ac:dyDescent="0.3">
      <c r="R9" t="s">
        <v>68</v>
      </c>
    </row>
    <row r="11" spans="1:50" x14ac:dyDescent="0.3">
      <c r="A11" t="s">
        <v>60</v>
      </c>
      <c r="B11">
        <v>12.25</v>
      </c>
      <c r="C11">
        <v>1.52</v>
      </c>
      <c r="D11">
        <v>21.2</v>
      </c>
      <c r="E11">
        <v>28.5</v>
      </c>
      <c r="F11">
        <v>2.79</v>
      </c>
      <c r="G11">
        <v>0.11</v>
      </c>
      <c r="H11">
        <v>0.26</v>
      </c>
      <c r="I11">
        <v>1.2999999999999999E-2</v>
      </c>
      <c r="J11">
        <v>1.75</v>
      </c>
      <c r="K11">
        <v>0.45</v>
      </c>
      <c r="L11">
        <v>18.100000000000001</v>
      </c>
      <c r="M11">
        <v>0.4</v>
      </c>
      <c r="N11">
        <v>0.28999999999999998</v>
      </c>
    </row>
    <row r="12" spans="1:50" x14ac:dyDescent="0.3">
      <c r="A12" t="s">
        <v>63</v>
      </c>
      <c r="B12">
        <v>12.31</v>
      </c>
      <c r="C12">
        <v>1.52</v>
      </c>
      <c r="D12">
        <v>20.93</v>
      </c>
      <c r="E12">
        <v>28.5</v>
      </c>
      <c r="F12">
        <v>2.87</v>
      </c>
      <c r="G12">
        <v>0.09</v>
      </c>
      <c r="H12">
        <v>0.28000000000000003</v>
      </c>
      <c r="I12">
        <v>0.01</v>
      </c>
      <c r="J12">
        <v>1.8</v>
      </c>
      <c r="K12">
        <v>0.46</v>
      </c>
      <c r="L12">
        <v>18.350000000000001</v>
      </c>
    </row>
    <row r="13" spans="1:50" x14ac:dyDescent="0.3">
      <c r="A13" t="s">
        <v>66</v>
      </c>
      <c r="B13">
        <f>SUM(B11-B12)/((B11+B12)/2)*100</f>
        <v>-0.488599348534206</v>
      </c>
      <c r="C13">
        <f t="shared" ref="C13:L13" si="2">SUM(C11-C12)/((C11+C12)/2)*100</f>
        <v>0</v>
      </c>
      <c r="D13">
        <f t="shared" si="2"/>
        <v>1.281746973652977</v>
      </c>
      <c r="E13">
        <f t="shared" si="2"/>
        <v>0</v>
      </c>
      <c r="F13">
        <f t="shared" si="2"/>
        <v>-2.826855123674914</v>
      </c>
      <c r="G13">
        <f t="shared" si="2"/>
        <v>20.000000000000004</v>
      </c>
      <c r="H13">
        <f t="shared" si="2"/>
        <v>-7.4074074074074137</v>
      </c>
      <c r="I13">
        <f t="shared" si="2"/>
        <v>26.086956521739125</v>
      </c>
      <c r="J13">
        <f t="shared" si="2"/>
        <v>-2.8169014084507067</v>
      </c>
      <c r="K13">
        <f t="shared" si="2"/>
        <v>-2.1978021978021998</v>
      </c>
      <c r="L13">
        <f t="shared" si="2"/>
        <v>-1.3717421124828533</v>
      </c>
    </row>
    <row r="14" spans="1:50" x14ac:dyDescent="0.3">
      <c r="D14" t="s">
        <v>69</v>
      </c>
    </row>
    <row r="18" spans="1:50" x14ac:dyDescent="0.3">
      <c r="A18" t="s">
        <v>61</v>
      </c>
      <c r="O18">
        <v>67.2</v>
      </c>
      <c r="P18">
        <v>1.62</v>
      </c>
      <c r="Q18">
        <v>593</v>
      </c>
      <c r="R18">
        <v>10</v>
      </c>
      <c r="S18">
        <v>40</v>
      </c>
      <c r="T18" t="s">
        <v>55</v>
      </c>
      <c r="U18">
        <v>8</v>
      </c>
      <c r="V18">
        <v>0.97</v>
      </c>
      <c r="W18">
        <v>20.3</v>
      </c>
      <c r="X18">
        <v>754</v>
      </c>
      <c r="Y18">
        <v>46</v>
      </c>
      <c r="Z18">
        <v>8350</v>
      </c>
      <c r="AA18">
        <v>4.63</v>
      </c>
      <c r="AB18" t="s">
        <v>56</v>
      </c>
      <c r="AC18" t="s">
        <v>57</v>
      </c>
      <c r="AD18">
        <v>0.67</v>
      </c>
      <c r="AE18">
        <v>20</v>
      </c>
      <c r="AF18">
        <v>20</v>
      </c>
      <c r="AG18">
        <v>0.77</v>
      </c>
      <c r="AH18">
        <v>670</v>
      </c>
      <c r="AI18">
        <v>1075</v>
      </c>
      <c r="AJ18">
        <v>0.18</v>
      </c>
      <c r="AK18">
        <v>7730</v>
      </c>
      <c r="AL18">
        <v>760</v>
      </c>
      <c r="AM18">
        <v>7220</v>
      </c>
      <c r="AN18">
        <v>3.25</v>
      </c>
      <c r="AO18">
        <v>674</v>
      </c>
      <c r="AP18">
        <v>5</v>
      </c>
      <c r="AQ18">
        <v>52</v>
      </c>
      <c r="AR18" t="s">
        <v>58</v>
      </c>
      <c r="AS18">
        <v>0.21</v>
      </c>
      <c r="AT18" t="s">
        <v>56</v>
      </c>
      <c r="AU18" t="s">
        <v>56</v>
      </c>
      <c r="AV18">
        <v>66</v>
      </c>
      <c r="AW18" t="s">
        <v>56</v>
      </c>
      <c r="AX18">
        <v>7580</v>
      </c>
    </row>
    <row r="19" spans="1:50" x14ac:dyDescent="0.3">
      <c r="A19" t="s">
        <v>61</v>
      </c>
      <c r="O19">
        <v>68.2</v>
      </c>
      <c r="P19">
        <v>1.61</v>
      </c>
      <c r="Q19">
        <v>580</v>
      </c>
      <c r="R19" t="s">
        <v>56</v>
      </c>
      <c r="S19">
        <v>40</v>
      </c>
      <c r="T19" t="s">
        <v>55</v>
      </c>
      <c r="U19">
        <v>6</v>
      </c>
      <c r="V19">
        <v>0.96</v>
      </c>
      <c r="W19">
        <v>22</v>
      </c>
      <c r="X19">
        <v>755</v>
      </c>
      <c r="Y19">
        <v>49</v>
      </c>
      <c r="Z19">
        <v>8350</v>
      </c>
      <c r="AA19">
        <v>4.62</v>
      </c>
      <c r="AB19" t="s">
        <v>56</v>
      </c>
      <c r="AC19" t="s">
        <v>57</v>
      </c>
      <c r="AD19">
        <v>0.66</v>
      </c>
      <c r="AE19">
        <v>20</v>
      </c>
      <c r="AF19">
        <v>20</v>
      </c>
      <c r="AG19">
        <v>0.78</v>
      </c>
      <c r="AH19">
        <v>662</v>
      </c>
      <c r="AI19">
        <v>1080</v>
      </c>
      <c r="AJ19">
        <v>0.18</v>
      </c>
      <c r="AK19">
        <v>7710</v>
      </c>
      <c r="AL19">
        <v>760</v>
      </c>
      <c r="AM19">
        <v>7250</v>
      </c>
      <c r="AN19">
        <v>3.25</v>
      </c>
      <c r="AO19">
        <v>671</v>
      </c>
      <c r="AP19">
        <v>5</v>
      </c>
      <c r="AQ19">
        <v>54</v>
      </c>
      <c r="AR19" t="s">
        <v>58</v>
      </c>
      <c r="AS19">
        <v>0.21</v>
      </c>
      <c r="AT19" t="s">
        <v>56</v>
      </c>
      <c r="AU19" t="s">
        <v>56</v>
      </c>
      <c r="AV19">
        <v>64</v>
      </c>
      <c r="AW19" t="s">
        <v>56</v>
      </c>
      <c r="AX19">
        <v>7590</v>
      </c>
    </row>
    <row r="20" spans="1:50" x14ac:dyDescent="0.3">
      <c r="N20" t="s">
        <v>64</v>
      </c>
      <c r="O20">
        <f>SUM(O18:O19)/2</f>
        <v>67.7</v>
      </c>
      <c r="P20">
        <f t="shared" ref="P20:AX20" si="3">SUM(P18:P19)/2</f>
        <v>1.6150000000000002</v>
      </c>
      <c r="Q20">
        <f t="shared" si="3"/>
        <v>586.5</v>
      </c>
      <c r="R20" t="s">
        <v>65</v>
      </c>
      <c r="S20">
        <f t="shared" si="3"/>
        <v>40</v>
      </c>
      <c r="T20" t="s">
        <v>65</v>
      </c>
      <c r="U20">
        <f t="shared" si="3"/>
        <v>7</v>
      </c>
      <c r="V20">
        <f t="shared" si="3"/>
        <v>0.96499999999999997</v>
      </c>
      <c r="W20">
        <f t="shared" si="3"/>
        <v>21.15</v>
      </c>
      <c r="X20">
        <f t="shared" si="3"/>
        <v>754.5</v>
      </c>
      <c r="Y20">
        <f t="shared" si="3"/>
        <v>47.5</v>
      </c>
      <c r="Z20">
        <f t="shared" si="3"/>
        <v>8350</v>
      </c>
      <c r="AA20">
        <f t="shared" si="3"/>
        <v>4.625</v>
      </c>
      <c r="AB20" t="s">
        <v>65</v>
      </c>
      <c r="AC20" t="s">
        <v>65</v>
      </c>
      <c r="AD20">
        <f t="shared" si="3"/>
        <v>0.66500000000000004</v>
      </c>
      <c r="AE20">
        <f t="shared" si="3"/>
        <v>20</v>
      </c>
      <c r="AF20">
        <f t="shared" si="3"/>
        <v>20</v>
      </c>
      <c r="AG20">
        <f t="shared" si="3"/>
        <v>0.77500000000000002</v>
      </c>
      <c r="AH20">
        <f t="shared" si="3"/>
        <v>666</v>
      </c>
      <c r="AI20">
        <f t="shared" si="3"/>
        <v>1077.5</v>
      </c>
      <c r="AJ20">
        <f t="shared" si="3"/>
        <v>0.18</v>
      </c>
      <c r="AK20">
        <f t="shared" si="3"/>
        <v>7720</v>
      </c>
      <c r="AL20">
        <f t="shared" si="3"/>
        <v>760</v>
      </c>
      <c r="AM20">
        <f t="shared" si="3"/>
        <v>7235</v>
      </c>
      <c r="AN20">
        <f t="shared" si="3"/>
        <v>3.25</v>
      </c>
      <c r="AO20">
        <f t="shared" si="3"/>
        <v>672.5</v>
      </c>
      <c r="AP20">
        <f t="shared" si="3"/>
        <v>5</v>
      </c>
      <c r="AQ20">
        <f t="shared" si="3"/>
        <v>53</v>
      </c>
      <c r="AR20" t="s">
        <v>65</v>
      </c>
      <c r="AS20">
        <f t="shared" si="3"/>
        <v>0.21</v>
      </c>
      <c r="AT20" t="s">
        <v>65</v>
      </c>
      <c r="AU20" t="s">
        <v>65</v>
      </c>
      <c r="AV20">
        <f t="shared" si="3"/>
        <v>65</v>
      </c>
      <c r="AW20" t="s">
        <v>65</v>
      </c>
      <c r="AX20">
        <f t="shared" si="3"/>
        <v>7585</v>
      </c>
    </row>
    <row r="21" spans="1:50" x14ac:dyDescent="0.3">
      <c r="N21" t="s">
        <v>70</v>
      </c>
      <c r="O21">
        <v>67</v>
      </c>
      <c r="P21">
        <v>1.62</v>
      </c>
      <c r="Q21">
        <v>580</v>
      </c>
      <c r="R21" t="s">
        <v>65</v>
      </c>
      <c r="T21" t="s">
        <v>65</v>
      </c>
      <c r="U21">
        <v>5.92</v>
      </c>
      <c r="V21">
        <v>0.97899999999999998</v>
      </c>
      <c r="W21">
        <v>20.399999999999999</v>
      </c>
      <c r="X21">
        <v>756</v>
      </c>
      <c r="Y21">
        <v>48.2</v>
      </c>
      <c r="Z21">
        <v>8371</v>
      </c>
      <c r="AA21">
        <v>4.66</v>
      </c>
      <c r="AB21" t="s">
        <v>65</v>
      </c>
      <c r="AC21">
        <v>0.55000000000000004</v>
      </c>
      <c r="AD21">
        <v>0.67900000000000005</v>
      </c>
      <c r="AE21">
        <v>20.6</v>
      </c>
      <c r="AF21">
        <v>19.2</v>
      </c>
      <c r="AG21">
        <v>0.78</v>
      </c>
      <c r="AH21">
        <v>670</v>
      </c>
      <c r="AI21">
        <v>1079</v>
      </c>
      <c r="AJ21">
        <v>0.17599999999999999</v>
      </c>
      <c r="AK21">
        <v>7698</v>
      </c>
      <c r="AL21">
        <v>760</v>
      </c>
      <c r="AM21">
        <v>7228</v>
      </c>
      <c r="AN21">
        <v>3.23</v>
      </c>
      <c r="AO21">
        <v>675</v>
      </c>
      <c r="AP21">
        <v>4.8899999999999997</v>
      </c>
      <c r="AQ21">
        <v>53</v>
      </c>
      <c r="AR21" t="s">
        <v>65</v>
      </c>
      <c r="AS21">
        <v>0.214</v>
      </c>
      <c r="AT21">
        <v>2.04</v>
      </c>
      <c r="AU21">
        <v>2.91</v>
      </c>
      <c r="AV21">
        <v>66</v>
      </c>
      <c r="AW21">
        <v>2</v>
      </c>
      <c r="AX21">
        <v>7534</v>
      </c>
    </row>
    <row r="22" spans="1:50" x14ac:dyDescent="0.3">
      <c r="N22" t="s">
        <v>66</v>
      </c>
      <c r="O22">
        <f>SUM(O20-O21)/((O20+O21)/2)*100</f>
        <v>1.039346696362291</v>
      </c>
      <c r="P22">
        <f t="shared" ref="P22:Q22" si="4">SUM(P20-P21)/((P20+P21)/2)*100</f>
        <v>-0.30911901081915877</v>
      </c>
      <c r="Q22">
        <f t="shared" si="4"/>
        <v>1.1144449207029576</v>
      </c>
      <c r="U22">
        <f t="shared" ref="U22" si="5">SUM(U20-U21)/((U20+U21)/2)*100</f>
        <v>16.71826625386997</v>
      </c>
      <c r="V22">
        <f t="shared" ref="V22" si="6">SUM(V20-V21)/((V20+V21)/2)*100</f>
        <v>-1.4403292181069971</v>
      </c>
      <c r="W22">
        <f t="shared" ref="W22" si="7">SUM(W20-W21)/((W20+W21)/2)*100</f>
        <v>3.6101083032490973</v>
      </c>
      <c r="X22">
        <f t="shared" ref="X22" si="8">SUM(X20-X21)/((X20+X21)/2)*100</f>
        <v>-0.19860973187686196</v>
      </c>
      <c r="Y22">
        <f t="shared" ref="Y22" si="9">SUM(Y20-Y21)/((Y20+Y21)/2)*100</f>
        <v>-1.4629049111807793</v>
      </c>
      <c r="Z22">
        <f t="shared" ref="Z22" si="10">SUM(Z20-Z21)/((Z20+Z21)/2)*100</f>
        <v>-0.25118114945278391</v>
      </c>
      <c r="AA22">
        <f t="shared" ref="AA22" si="11">SUM(AA20-AA21)/((AA20+AA21)/2)*100</f>
        <v>-0.75390414647280868</v>
      </c>
      <c r="AD22">
        <f t="shared" ref="AD22" si="12">SUM(AD20-AD21)/((AD20+AD21)/2)*100</f>
        <v>-2.0833333333333348</v>
      </c>
      <c r="AE22">
        <f t="shared" ref="AE22" si="13">SUM(AE20-AE21)/((AE20+AE21)/2)*100</f>
        <v>-2.9556650246305485</v>
      </c>
      <c r="AF22">
        <f t="shared" ref="AF22" si="14">SUM(AF20-AF21)/((AF20+AF21)/2)*100</f>
        <v>4.0816326530612272</v>
      </c>
      <c r="AG22">
        <f t="shared" ref="AG22" si="15">SUM(AG20-AG21)/((AG20+AG21)/2)*100</f>
        <v>-0.64308681672025769</v>
      </c>
      <c r="AH22">
        <f t="shared" ref="AH22" si="16">SUM(AH20-AH21)/((AH20+AH21)/2)*100</f>
        <v>-0.5988023952095809</v>
      </c>
      <c r="AI22">
        <f t="shared" ref="AI22" si="17">SUM(AI20-AI21)/((AI20+AI21)/2)*100</f>
        <v>-0.13911430558775792</v>
      </c>
      <c r="AJ22">
        <f t="shared" ref="AJ22" si="18">SUM(AJ20-AJ21)/((AJ20+AJ21)/2)*100</f>
        <v>2.247191011235957</v>
      </c>
      <c r="AK22">
        <f t="shared" ref="AK22" si="19">SUM(AK20-AK21)/((AK20+AK21)/2)*100</f>
        <v>0.28538072382929042</v>
      </c>
      <c r="AL22">
        <f t="shared" ref="AL22" si="20">SUM(AL20-AL21)/((AL20+AL21)/2)*100</f>
        <v>0</v>
      </c>
      <c r="AM22">
        <f t="shared" ref="AM22" si="21">SUM(AM20-AM21)/((AM20+AM21)/2)*100</f>
        <v>9.6798727788149075E-2</v>
      </c>
      <c r="AN22">
        <f t="shared" ref="AN22" si="22">SUM(AN20-AN21)/((AN20+AN21)/2)*100</f>
        <v>0.61728395061728447</v>
      </c>
      <c r="AO22">
        <f t="shared" ref="AO22" si="23">SUM(AO20-AO21)/((AO20+AO21)/2)*100</f>
        <v>-0.3710575139146568</v>
      </c>
      <c r="AP22">
        <f t="shared" ref="AP22" si="24">SUM(AP20-AP21)/((AP20+AP21)/2)*100</f>
        <v>2.2244691607684595</v>
      </c>
      <c r="AQ22">
        <f t="shared" ref="AQ22" si="25">SUM(AQ20-AQ21)/((AQ20+AQ21)/2)*100</f>
        <v>0</v>
      </c>
      <c r="AS22">
        <f t="shared" ref="AS22" si="26">SUM(AS20-AS21)/((AS20+AS21)/2)*100</f>
        <v>-1.8867924528301903</v>
      </c>
      <c r="AV22">
        <f t="shared" ref="AV22" si="27">SUM(AV20-AV21)/((AV20+AV21)/2)*100</f>
        <v>-1.5267175572519083</v>
      </c>
      <c r="AX22">
        <f t="shared" ref="AX22" si="28">SUM(AX20-AX21)/((AX20+AX21)/2)*100</f>
        <v>0.67464779416628085</v>
      </c>
    </row>
    <row r="23" spans="1:50" x14ac:dyDescent="0.3">
      <c r="U23" t="s">
        <v>71</v>
      </c>
    </row>
    <row r="26" spans="1:50" x14ac:dyDescent="0.3">
      <c r="A26" t="s">
        <v>62</v>
      </c>
      <c r="O26">
        <v>1.3</v>
      </c>
      <c r="P26">
        <v>3.44</v>
      </c>
      <c r="Q26">
        <v>714</v>
      </c>
      <c r="R26">
        <v>10</v>
      </c>
      <c r="S26">
        <v>170</v>
      </c>
      <c r="T26">
        <v>5.3</v>
      </c>
      <c r="U26">
        <v>319</v>
      </c>
      <c r="V26">
        <v>1.34</v>
      </c>
      <c r="W26">
        <v>1.7</v>
      </c>
      <c r="X26">
        <v>20</v>
      </c>
      <c r="Y26">
        <v>70</v>
      </c>
      <c r="Z26">
        <v>2060</v>
      </c>
      <c r="AA26">
        <v>13.7</v>
      </c>
      <c r="AB26">
        <v>20</v>
      </c>
      <c r="AC26" t="s">
        <v>57</v>
      </c>
      <c r="AD26">
        <v>0.08</v>
      </c>
      <c r="AE26">
        <v>60</v>
      </c>
      <c r="AF26">
        <v>10</v>
      </c>
      <c r="AG26">
        <v>0.37</v>
      </c>
      <c r="AH26">
        <v>804</v>
      </c>
      <c r="AI26">
        <v>2</v>
      </c>
      <c r="AJ26">
        <v>0.34</v>
      </c>
      <c r="AK26">
        <v>46</v>
      </c>
      <c r="AL26">
        <v>400</v>
      </c>
      <c r="AM26">
        <v>53</v>
      </c>
      <c r="AN26">
        <v>0.04</v>
      </c>
      <c r="AO26">
        <v>5</v>
      </c>
      <c r="AP26">
        <v>14</v>
      </c>
      <c r="AQ26">
        <v>69</v>
      </c>
      <c r="AR26">
        <v>20</v>
      </c>
      <c r="AS26">
        <v>0.08</v>
      </c>
      <c r="AT26" t="s">
        <v>56</v>
      </c>
      <c r="AU26" t="s">
        <v>56</v>
      </c>
      <c r="AV26">
        <v>134</v>
      </c>
      <c r="AW26" t="s">
        <v>56</v>
      </c>
      <c r="AX26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DUPLICATE results 1 LR22372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 van Mesdag (PGR)</cp:lastModifiedBy>
  <dcterms:created xsi:type="dcterms:W3CDTF">2023-10-02T16:02:57Z</dcterms:created>
  <dcterms:modified xsi:type="dcterms:W3CDTF">2023-11-13T01:18:06Z</dcterms:modified>
</cp:coreProperties>
</file>