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362652b3c2fd019/Desktop/"/>
    </mc:Choice>
  </mc:AlternateContent>
  <xr:revisionPtr revIDLastSave="0" documentId="14_{F3F1DA5E-18C9-400C-8D3D-5D0BFC382B04}" xr6:coauthVersionLast="47" xr6:coauthVersionMax="47" xr10:uidLastSave="{00000000-0000-0000-0000-000000000000}"/>
  <bookViews>
    <workbookView xWindow="30" yWindow="105" windowWidth="14730" windowHeight="15255" xr2:uid="{00000000-000D-0000-FFFF-FFFF00000000}"/>
  </bookViews>
  <sheets>
    <sheet name="Summary" sheetId="3" r:id="rId1"/>
    <sheet name="Condiments" sheetId="1" r:id="rId2"/>
    <sheet name="Toppings" sheetId="2" r:id="rId3"/>
  </sheets>
  <definedNames>
    <definedName name="_xlnm.Print_Titles" localSheetId="1">Condiments!$14:$14</definedName>
    <definedName name="_xlnm.Print_Titles" localSheetId="2">Toppings!$14:$14</definedName>
  </definedNames>
  <calcPr calcId="191029"/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B9" i="3"/>
  <c r="B8" i="3"/>
  <c r="B7" i="3"/>
  <c r="B6" i="3"/>
  <c r="B5" i="3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5" i="2"/>
  <c r="G41" i="1"/>
  <c r="G40" i="1"/>
  <c r="G39" i="1"/>
  <c r="G16" i="1"/>
  <c r="G38" i="1"/>
  <c r="G37" i="1"/>
  <c r="G15" i="1"/>
  <c r="G36" i="1"/>
  <c r="G35" i="1"/>
  <c r="G33" i="1"/>
  <c r="G34" i="1"/>
  <c r="G32" i="1"/>
  <c r="G31" i="1"/>
  <c r="G30" i="1"/>
  <c r="G28" i="1"/>
  <c r="G29" i="1"/>
  <c r="G25" i="1"/>
  <c r="G26" i="1"/>
  <c r="G27" i="1"/>
  <c r="G17" i="1"/>
  <c r="G24" i="1"/>
  <c r="G23" i="1"/>
  <c r="G22" i="1"/>
  <c r="G21" i="1"/>
  <c r="G20" i="1"/>
  <c r="G19" i="1"/>
  <c r="G18" i="1"/>
  <c r="G42" i="1"/>
  <c r="B10" i="1"/>
  <c r="B10" i="2"/>
  <c r="B7" i="2"/>
  <c r="B6" i="2"/>
  <c r="B5" i="2"/>
  <c r="B4" i="2"/>
  <c r="B8" i="1"/>
  <c r="B7" i="1"/>
  <c r="B6" i="1"/>
  <c r="B5" i="1"/>
  <c r="B4" i="1"/>
  <c r="B8" i="2" l="1"/>
</calcChain>
</file>

<file path=xl/sharedStrings.xml><?xml version="1.0" encoding="utf-8"?>
<sst xmlns="http://schemas.openxmlformats.org/spreadsheetml/2006/main" count="210" uniqueCount="102">
  <si>
    <t>Retail Price</t>
  </si>
  <si>
    <t>Size</t>
  </si>
  <si>
    <t>Quantity in Stock</t>
  </si>
  <si>
    <t xml:space="preserve">Size </t>
  </si>
  <si>
    <t>Total Items in Stock</t>
  </si>
  <si>
    <t>Average Price</t>
  </si>
  <si>
    <t>Median Price</t>
  </si>
  <si>
    <t>Lowest Price</t>
  </si>
  <si>
    <t>Highest Price</t>
  </si>
  <si>
    <t>As of June 30, 2014</t>
  </si>
  <si>
    <t>Relish Types:</t>
  </si>
  <si>
    <t>Salsa Types:</t>
  </si>
  <si>
    <t>8 oz.</t>
  </si>
  <si>
    <t>12 oz.</t>
  </si>
  <si>
    <t>9 oz.</t>
  </si>
  <si>
    <t>10 oz.</t>
  </si>
  <si>
    <t>6 oz.</t>
  </si>
  <si>
    <t>32 oz.</t>
  </si>
  <si>
    <t>11 oz.</t>
  </si>
  <si>
    <t>16 oz.</t>
  </si>
  <si>
    <t>15 oz.</t>
  </si>
  <si>
    <t>7 oz.</t>
  </si>
  <si>
    <t>20 oz.</t>
  </si>
  <si>
    <t>14 oz.</t>
  </si>
  <si>
    <t>Salsa Total Quantity:</t>
  </si>
  <si>
    <t>Relish Total Quantity:</t>
  </si>
  <si>
    <t>13 oz.</t>
  </si>
  <si>
    <t>17 oz.</t>
  </si>
  <si>
    <t>4 oz.</t>
  </si>
  <si>
    <t>Valley View Facility: Inventory Status of Condiments</t>
  </si>
  <si>
    <t>Valley View Facility: Inventory Status of Toppings</t>
  </si>
  <si>
    <t>Moroccan</t>
  </si>
  <si>
    <t>New England Cranberry</t>
  </si>
  <si>
    <t>Basil and Parsley</t>
  </si>
  <si>
    <t>Spicy Plum</t>
  </si>
  <si>
    <t>Hot and Spicy Corn</t>
  </si>
  <si>
    <t>Red Raspberry Wasabi</t>
  </si>
  <si>
    <t>Portuguese Membrillo</t>
  </si>
  <si>
    <t>Homemade Hot dog</t>
  </si>
  <si>
    <t>Orange Fennel/Caper</t>
  </si>
  <si>
    <t>Stuffed Manzanilla</t>
  </si>
  <si>
    <t>Organic Arbequina</t>
  </si>
  <si>
    <t>Roasted Garlic</t>
  </si>
  <si>
    <t>Pomegranate Molasses</t>
  </si>
  <si>
    <t>Pitted Variety</t>
  </si>
  <si>
    <t>Variety Pack</t>
  </si>
  <si>
    <t>Vietnamese Dipping Sauce</t>
  </si>
  <si>
    <t>Stuffed Greek</t>
  </si>
  <si>
    <t>Garlic/Lemon Green</t>
  </si>
  <si>
    <t>Pork Sausage Ragu</t>
  </si>
  <si>
    <t>Pine Nut Cilantro</t>
  </si>
  <si>
    <t>Roasted Onion</t>
  </si>
  <si>
    <t>Tomato Sauce with Pancetta</t>
  </si>
  <si>
    <t>Balsamic Vinaigrette</t>
  </si>
  <si>
    <t>Strawberry</t>
  </si>
  <si>
    <t>Maine Maple</t>
  </si>
  <si>
    <t>Red Clam</t>
  </si>
  <si>
    <t>Sicilian Bruschetta</t>
  </si>
  <si>
    <t>Black Olive</t>
  </si>
  <si>
    <t>Item Name</t>
  </si>
  <si>
    <t>Verde Hot</t>
  </si>
  <si>
    <t>Dark Chocolate</t>
  </si>
  <si>
    <t>Tangerine Marmalade</t>
  </si>
  <si>
    <t>Artichoke Pesto</t>
  </si>
  <si>
    <t>Olive Oil and Balsamic</t>
  </si>
  <si>
    <t>Classic Alfredo</t>
  </si>
  <si>
    <t>Chocolate Peanut Butter</t>
  </si>
  <si>
    <t>Bittersweet Chocolate</t>
  </si>
  <si>
    <t>Balsamic Fig</t>
  </si>
  <si>
    <t>Black Bean</t>
  </si>
  <si>
    <t>Creamy Asiago</t>
  </si>
  <si>
    <t>Raspberry Peach</t>
  </si>
  <si>
    <t>Roasted Garlic Basil</t>
  </si>
  <si>
    <t>Maple Chipotle</t>
  </si>
  <si>
    <t>Spicy Corn Relish</t>
  </si>
  <si>
    <t>Chocolate Orange</t>
  </si>
  <si>
    <t>European Crock</t>
  </si>
  <si>
    <t>Habanero Mango</t>
  </si>
  <si>
    <t>Roasted Salmon</t>
  </si>
  <si>
    <t>Cinnamon Apple</t>
  </si>
  <si>
    <t>Green Goddess</t>
  </si>
  <si>
    <t>Cilantro Lime</t>
  </si>
  <si>
    <t>Roasted Garlic Oil</t>
  </si>
  <si>
    <t>Item#</t>
  </si>
  <si>
    <t>Category</t>
  </si>
  <si>
    <t>Salsa</t>
  </si>
  <si>
    <t>Syrup</t>
  </si>
  <si>
    <t>Jam</t>
  </si>
  <si>
    <t>Sauce</t>
  </si>
  <si>
    <t>Dressing</t>
  </si>
  <si>
    <t>Olives</t>
  </si>
  <si>
    <t>Chutney</t>
  </si>
  <si>
    <t>Pesto</t>
  </si>
  <si>
    <t>Relish</t>
  </si>
  <si>
    <t>Mustard</t>
  </si>
  <si>
    <t>Spread</t>
  </si>
  <si>
    <t>Stock Level</t>
  </si>
  <si>
    <t>Valley View Inventory Summary</t>
  </si>
  <si>
    <t>As of June 30</t>
  </si>
  <si>
    <t>Condiments</t>
  </si>
  <si>
    <t>Toppings</t>
  </si>
  <si>
    <t>Condiments/Toppings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</si>
</sst>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3"/>
    <xf numFmtId="0" fontId="1" fillId="0" borderId="0" xfId="4"/>
    <xf numFmtId="0" fontId="1" fillId="0" borderId="0" xfId="5"/>
    <xf numFmtId="0" fontId="1" fillId="0" borderId="0" xfId="6"/>
    <xf numFmtId="0" fontId="1" fillId="0" borderId="0" xfId="7" applyAlignment="1">
      <alignment horizontal="right"/>
    </xf>
    <xf numFmtId="0" fontId="1" fillId="0" borderId="0" xfId="8" applyAlignment="1">
      <alignment horizontal="right"/>
    </xf>
    <xf numFmtId="0" fontId="1" fillId="0" borderId="0" xfId="9" applyAlignment="1">
      <alignment horizontal="right"/>
    </xf>
    <xf numFmtId="0" fontId="1" fillId="0" borderId="0" xfId="10" applyAlignment="1">
      <alignment horizontal="right"/>
    </xf>
    <xf numFmtId="0" fontId="0" fillId="0" borderId="0" xfId="3" applyFont="1"/>
    <xf numFmtId="0" fontId="0" fillId="0" borderId="0" xfId="4" applyFont="1"/>
    <xf numFmtId="0" fontId="0" fillId="0" borderId="0" xfId="5" applyFont="1"/>
    <xf numFmtId="43" fontId="0" fillId="0" borderId="0" xfId="16" applyFont="1"/>
    <xf numFmtId="41" fontId="0" fillId="0" borderId="0" xfId="16" applyNumberFormat="1" applyFont="1"/>
    <xf numFmtId="44" fontId="0" fillId="0" borderId="0" xfId="0" applyNumberFormat="1"/>
    <xf numFmtId="0" fontId="0" fillId="0" borderId="0" xfId="3" applyFont="1" applyFill="1"/>
    <xf numFmtId="0" fontId="2" fillId="0" borderId="0" xfId="15" applyAlignment="1">
      <alignment horizontal="center"/>
    </xf>
    <xf numFmtId="0" fontId="3" fillId="0" borderId="1" xfId="14" applyAlignment="1">
      <alignment horizontal="center"/>
    </xf>
    <xf numFmtId="0" fontId="4" fillId="0" borderId="0" xfId="12"/>
    <xf numFmtId="0" fontId="4" fillId="0" borderId="2" xfId="13" applyAlignment="1">
      <alignment horizontal="center"/>
    </xf>
  </cellXfs>
  <cellStyles count="17">
    <cellStyle name="+Tp0Y8MfObZhXR+0kNICalptT3Ou0Z/LlQ83VQ6RBAM=-~FzJ44fdGzzNZjgfortBgjA==" xfId="7" xr:uid="{00000000-0005-0000-0000-000000000000}"/>
    <cellStyle name="a6wTO7vvnilDWG6QceRdmNgj3g+AMxQhBrGwHTBwfMY=-~jx7vpTayWw40h8QvwdMaFw==" xfId="6" xr:uid="{00000000-0005-0000-0000-000000000000}"/>
    <cellStyle name="Comma" xfId="16" builtinId="3"/>
    <cellStyle name="Custom Style 1" xfId="1" xr:uid="{00000000-0005-0000-0000-000000000000}"/>
    <cellStyle name="EvTSrCSVictG6dHZ3HFAbWPCLzE2ka/qyDpZS7RFsvo=-~n0bqSddN1QRVqdn3Bbv67g==" xfId="8" xr:uid="{00000000-0005-0000-0000-000000000000}"/>
    <cellStyle name="H0jRzsrvJp+8LR00R9qUTsiszlrIcdL3assI2U8fHQw=-~ZLYhw+EM/j0wsvhz/4BPNQ==" xfId="10" xr:uid="{00000000-0005-0000-0000-000000000000}"/>
    <cellStyle name="Heading 1" xfId="14" builtinId="16"/>
    <cellStyle name="Heading 3" xfId="13" builtinId="18"/>
    <cellStyle name="Heading 4" xfId="12" builtinId="19"/>
    <cellStyle name="MxB0woYkQ9Omworxbb/dZfv6RQ7TZaMP59kqy+4Czd8=-~3ePZ8x2t4W9qkENgnH/svA==" xfId="4" xr:uid="{00000000-0005-0000-0000-000000000000}"/>
    <cellStyle name="njnkaU3WUwu/tVVS2lmxLWUOHF6CaeYhdicGRlEl8Sw=-~rwJTCh4FW5RGeNT62SQLRA==" xfId="3" xr:uid="{00000000-0005-0000-0000-000000000000}"/>
    <cellStyle name="Normal" xfId="0" builtinId="0"/>
    <cellStyle name="oOLgcLbHhLOqnVAZXlQRrqeJ+JF2TyfPYOU3/FqP92U=-~0m6aqRqEnwya/MZiqM1fJA==" xfId="9" xr:uid="{00000000-0005-0000-0000-000000000000}"/>
    <cellStyle name="Q+KaoRq0ZzXDslB0wGlntnDWD8IpEbhFeCKnhDzNGqk=-~qVRl8HtkKgoKHH9ERloQ5Q==" xfId="2" xr:uid="{00000000-0005-0000-0000-000002000000}"/>
    <cellStyle name="Title" xfId="15" builtinId="15"/>
    <cellStyle name="WCTjU3Vcqaa5f51W0LPqYoWYRFJbge5uerylsXrpcbU=-~CXjrOY2ncdq3VD4KBFMtMA==" xfId="11" xr:uid="{00000000-0005-0000-0000-000000000000}"/>
    <cellStyle name="zQwxP4tg7yAhEdLeYXzLpmz9c3uwFKmZMKjU4IhQG9Q=-~1H2OGzdozNlHpVarbtGriQ==" xfId="5" xr:uid="{00000000-0005-0000-0000-000000000000}"/>
  </cellStyles>
  <dxfs count="11">
    <dxf>
      <font>
        <b/>
        <i/>
        <color theme="4"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/>
        <color theme="4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F599F-C456-4EEA-899E-CEAE3EC37E2F}" name="Table1" displayName="Table1" ref="A14:G42">
  <autoFilter ref="A14:G42" xr:uid="{5ACF599F-C456-4EEA-899E-CEAE3EC37E2F}"/>
  <sortState xmlns:xlrd2="http://schemas.microsoft.com/office/spreadsheetml/2017/richdata2" ref="A15:G42">
    <sortCondition ref="B14:B42"/>
  </sortState>
  <tableColumns count="7">
    <tableColumn id="1" xr3:uid="{0ADFC18E-8D06-42AA-AE29-D2FF9973E27E}" name="Quantity in Stock" totalsRowFunction="sum"/>
    <tableColumn id="2" xr3:uid="{C56CCE3C-8464-4787-AE1B-69DC70044C12}" name="Item#" dataDxfId="9" totalsRowDxfId="6" dataCellStyle="MxB0woYkQ9Omworxbb/dZfv6RQ7TZaMP59kqy+4Czd8=-~3ePZ8x2t4W9qkENgnH/svA=="/>
    <tableColumn id="3" xr3:uid="{C79A1A49-C140-4799-8AA0-A6104903971C}" name="Item Name"/>
    <tableColumn id="4" xr3:uid="{D42044D2-4269-4524-88AF-A3AB85C5AFFC}" name="Retail Price"/>
    <tableColumn id="5" xr3:uid="{A7A6B604-040C-43C6-ACCE-4649BD41D51B}" name="Size"/>
    <tableColumn id="6" xr3:uid="{61F3EEA2-4073-4EF7-BEDC-D60C02958D82}" name="Category" dataDxfId="8" totalsRowDxfId="7" dataCellStyle="MxB0woYkQ9Omworxbb/dZfv6RQ7TZaMP59kqy+4Czd8=-~3ePZ8x2t4W9qkENgnH/svA=="/>
    <tableColumn id="7" xr3:uid="{147DA4A8-6D30-47CF-A39C-1D5548436B35}" name="Stock Level" totalsRowFunction="count">
      <calculatedColumnFormula>IF(A15&lt;75,"Order","OK")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4CBC1-EBDF-4706-BD80-861371A1A81A}" name="Table2" displayName="Table2" ref="A14:G42">
  <autoFilter ref="A14:G42" xr:uid="{C3B4CBC1-EBDF-4706-BD80-861371A1A81A}"/>
  <tableColumns count="7">
    <tableColumn id="1" xr3:uid="{A67D6715-0C8F-44C3-B53D-071F47A64C38}" name="Quantity in Stock" totalsRowFunction="sum"/>
    <tableColumn id="2" xr3:uid="{DFB44283-BAFC-49CA-8144-36B7E7E2F272}" name="Item#" totalsRowDxfId="2" dataCellStyle="zQwxP4tg7yAhEdLeYXzLpmz9c3uwFKmZMKjU4IhQG9Q=-~1H2OGzdozNlHpVarbtGriQ=="/>
    <tableColumn id="3" xr3:uid="{5FC112A1-D502-45AC-8209-4A80D44B8FF5}" name="Item Name"/>
    <tableColumn id="4" xr3:uid="{84149DC3-03A0-4815-9E46-01859DFFBBEF}" name="Retail Price"/>
    <tableColumn id="5" xr3:uid="{8595D0AB-C973-4ABA-8C12-DC0BA03EA962}" name="Size "/>
    <tableColumn id="6" xr3:uid="{C223FFD6-213C-4C53-A629-19348ADB8874}" name="Category" dataDxfId="4" totalsRowDxfId="3" dataCellStyle="zQwxP4tg7yAhEdLeYXzLpmz9c3uwFKmZMKjU4IhQG9Q=-~1H2OGzdozNlHpVarbtGriQ=="/>
    <tableColumn id="7" xr3:uid="{130AD7F2-0FB1-49A7-BA9A-1EF51BC25FF2}" name="Stock Level" totalsRowFunction="count">
      <calculatedColumnFormula>IF(A15&lt;75,"Order","OK")</calculatedColumnFormula>
    </tableColumn>
  </tableColumns>
  <tableStyleInfo name="TableStyleLight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4A1-4921-48A9-98FB-A8EF6E36163E}">
  <dimension ref="A1:D9"/>
  <sheetViews>
    <sheetView tabSelected="1" topLeftCell="A4" workbookViewId="0">
      <selection activeCell="B6" sqref="B6:B9"/>
    </sheetView>
  </sheetViews>
  <sheetFormatPr defaultRowHeight="16.5" x14ac:dyDescent="0.3"/>
  <cols>
    <col min="1" max="4" width="21.25" customWidth="1"/>
  </cols>
  <sheetData>
    <row r="1" spans="1:4" ht="24" x14ac:dyDescent="0.35">
      <c r="A1" s="16" t="s">
        <v>97</v>
      </c>
      <c r="B1" s="16"/>
      <c r="C1" s="16"/>
      <c r="D1" s="16"/>
    </row>
    <row r="2" spans="1:4" ht="20.25" thickBot="1" x14ac:dyDescent="0.35">
      <c r="A2" s="17" t="s">
        <v>98</v>
      </c>
      <c r="B2" s="17"/>
      <c r="C2" s="17"/>
      <c r="D2" s="17"/>
    </row>
    <row r="3" spans="1:4" ht="17.25" thickTop="1" x14ac:dyDescent="0.3"/>
    <row r="4" spans="1:4" ht="17.25" thickBot="1" x14ac:dyDescent="0.35">
      <c r="B4" s="19" t="s">
        <v>99</v>
      </c>
      <c r="C4" s="19" t="s">
        <v>100</v>
      </c>
      <c r="D4" s="19" t="s">
        <v>101</v>
      </c>
    </row>
    <row r="5" spans="1:4" x14ac:dyDescent="0.3">
      <c r="A5" s="18" t="s">
        <v>4</v>
      </c>
      <c r="B5" s="12">
        <f>Condiments!B4</f>
        <v>2268</v>
      </c>
      <c r="C5" s="12">
        <f>Toppings!B4</f>
        <v>3328</v>
      </c>
    </row>
    <row r="6" spans="1:4" x14ac:dyDescent="0.3">
      <c r="A6" s="18" t="s">
        <v>5</v>
      </c>
      <c r="B6" s="14">
        <f>Condiments!B5</f>
        <v>11.078214285714285</v>
      </c>
      <c r="C6">
        <f>Toppings!B5</f>
        <v>8.5660714285714281</v>
      </c>
    </row>
    <row r="7" spans="1:4" x14ac:dyDescent="0.3">
      <c r="A7" s="18" t="s">
        <v>6</v>
      </c>
      <c r="B7" s="14">
        <f>Condiments!B6</f>
        <v>8.9849999999999994</v>
      </c>
      <c r="C7">
        <f>Toppings!B6</f>
        <v>7.5049999999999999</v>
      </c>
    </row>
    <row r="8" spans="1:4" x14ac:dyDescent="0.3">
      <c r="A8" s="18" t="s">
        <v>7</v>
      </c>
      <c r="B8" s="14">
        <f>Condiments!B7</f>
        <v>4.95</v>
      </c>
      <c r="C8">
        <f>Toppings!B7</f>
        <v>4.75</v>
      </c>
    </row>
    <row r="9" spans="1:4" x14ac:dyDescent="0.3">
      <c r="A9" s="18" t="s">
        <v>8</v>
      </c>
      <c r="B9" s="14">
        <f>Condiments!B8</f>
        <v>39.950000000000003</v>
      </c>
      <c r="C9">
        <f>Toppings!B8</f>
        <v>3328</v>
      </c>
    </row>
  </sheetData>
  <mergeCells count="2">
    <mergeCell ref="A1:D1"/>
    <mergeCell ref="A2:D2"/>
  </mergeCells>
  <printOptions horizontalCentered="1"/>
  <pageMargins left="0.7" right="0.7" top="0.75" bottom="0.75" header="0.3" footer="0.3"/>
  <pageSetup orientation="landscape" r:id="rId1"/>
  <headerFooter>
    <oddFooter>&amp;L&amp;F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F177BA8-7E9D-49CA-B5A4-F5B91C8FE83F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Summary!B9:C9</xm:f>
              <xm:sqref>D9</xm:sqref>
            </x14:sparkline>
          </x14:sparklines>
        </x14:sparklineGroup>
        <x14:sparklineGroup type="column" displayEmptyCellsAs="gap" xr2:uid="{86FCA0C3-0A09-493D-9D70-0CD6B8DF3D3C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Summary!B8:C8</xm:f>
              <xm:sqref>D8</xm:sqref>
            </x14:sparkline>
          </x14:sparklines>
        </x14:sparklineGroup>
        <x14:sparklineGroup type="column" displayEmptyCellsAs="gap" xr2:uid="{2F52AB54-D901-4EC0-BFBF-6136951295CB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Summary!B7:C7</xm:f>
              <xm:sqref>D7</xm:sqref>
            </x14:sparkline>
          </x14:sparklines>
        </x14:sparklineGroup>
        <x14:sparklineGroup type="column" displayEmptyCellsAs="gap" xr2:uid="{EA79869C-C2A9-4131-A721-43C2C9A26D5B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Summary!B6:C6</xm:f>
              <xm:sqref>D6</xm:sqref>
            </x14:sparkline>
          </x14:sparklines>
        </x14:sparklineGroup>
        <x14:sparklineGroup type="column" displayEmptyCellsAs="gap" xr2:uid="{403A5090-EFB6-4F2C-AE93-006B7BA56494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Summary!B5:C5</xm:f>
              <xm:sqref>D5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"/>
  <sheetViews>
    <sheetView topLeftCell="A4" workbookViewId="0">
      <selection activeCell="A4" sqref="A4:A8"/>
    </sheetView>
  </sheetViews>
  <sheetFormatPr defaultRowHeight="16.5" x14ac:dyDescent="0.3"/>
  <cols>
    <col min="1" max="1" width="19.5" bestFit="1" customWidth="1"/>
    <col min="2" max="2" width="8" bestFit="1" customWidth="1"/>
    <col min="3" max="3" width="27.625" bestFit="1" customWidth="1"/>
    <col min="4" max="4" width="13.125" bestFit="1" customWidth="1"/>
    <col min="5" max="5" width="6.5" bestFit="1" customWidth="1"/>
    <col min="6" max="6" width="11.625" bestFit="1" customWidth="1"/>
    <col min="7" max="7" width="13.375" bestFit="1" customWidth="1"/>
  </cols>
  <sheetData>
    <row r="1" spans="1:7" ht="24" x14ac:dyDescent="0.35">
      <c r="A1" s="16" t="s">
        <v>29</v>
      </c>
      <c r="B1" s="16"/>
      <c r="C1" s="16"/>
      <c r="D1" s="16"/>
      <c r="E1" s="16"/>
      <c r="F1" s="16"/>
      <c r="G1" s="16"/>
    </row>
    <row r="2" spans="1:7" ht="20.25" thickBot="1" x14ac:dyDescent="0.35">
      <c r="A2" s="17" t="s">
        <v>9</v>
      </c>
      <c r="B2" s="17"/>
      <c r="C2" s="17"/>
      <c r="D2" s="17"/>
      <c r="E2" s="17"/>
      <c r="F2" s="17"/>
      <c r="G2" s="17"/>
    </row>
    <row r="3" spans="1:7" ht="17.25" thickTop="1" x14ac:dyDescent="0.3"/>
    <row r="4" spans="1:7" x14ac:dyDescent="0.3">
      <c r="A4" s="3" t="s">
        <v>4</v>
      </c>
      <c r="B4" s="13">
        <f>SUM(A15:A42)</f>
        <v>2268</v>
      </c>
    </row>
    <row r="5" spans="1:7" x14ac:dyDescent="0.3">
      <c r="A5" s="4" t="s">
        <v>5</v>
      </c>
      <c r="B5" s="14">
        <f>AVERAGE(D15:D42)</f>
        <v>11.078214285714285</v>
      </c>
    </row>
    <row r="6" spans="1:7" x14ac:dyDescent="0.3">
      <c r="A6" s="1" t="s">
        <v>6</v>
      </c>
      <c r="B6" s="14">
        <f>MEDIAN(D15:D42)</f>
        <v>8.9849999999999994</v>
      </c>
    </row>
    <row r="7" spans="1:7" x14ac:dyDescent="0.3">
      <c r="A7" s="2" t="s">
        <v>7</v>
      </c>
      <c r="B7" s="14">
        <f>MIN(D15:D42)</f>
        <v>4.95</v>
      </c>
    </row>
    <row r="8" spans="1:7" x14ac:dyDescent="0.3">
      <c r="A8" s="3" t="s">
        <v>8</v>
      </c>
      <c r="B8" s="14">
        <f>MAX(D15:D42)</f>
        <v>39.950000000000003</v>
      </c>
    </row>
    <row r="10" spans="1:7" x14ac:dyDescent="0.3">
      <c r="A10" s="7" t="s">
        <v>10</v>
      </c>
      <c r="B10">
        <f>COUNTIF(F15:F42,"Relish")</f>
        <v>5</v>
      </c>
      <c r="C10" s="8"/>
    </row>
    <row r="11" spans="1:7" x14ac:dyDescent="0.3">
      <c r="A11" s="5" t="s">
        <v>25</v>
      </c>
      <c r="B11">
        <v>374</v>
      </c>
      <c r="C11" s="6"/>
    </row>
    <row r="14" spans="1:7" x14ac:dyDescent="0.3">
      <c r="A14" s="4" t="s">
        <v>2</v>
      </c>
      <c r="B14" s="9" t="s">
        <v>83</v>
      </c>
      <c r="C14" s="2" t="s">
        <v>59</v>
      </c>
      <c r="D14" s="3" t="s">
        <v>0</v>
      </c>
      <c r="E14" s="4" t="s">
        <v>1</v>
      </c>
      <c r="F14" s="9" t="s">
        <v>84</v>
      </c>
      <c r="G14" s="15" t="s">
        <v>96</v>
      </c>
    </row>
    <row r="15" spans="1:7" x14ac:dyDescent="0.3">
      <c r="A15" s="4">
        <v>109</v>
      </c>
      <c r="B15" s="10">
        <v>1285</v>
      </c>
      <c r="C15" s="2" t="s">
        <v>38</v>
      </c>
      <c r="D15" s="3">
        <v>8.58</v>
      </c>
      <c r="E15" s="4" t="s">
        <v>15</v>
      </c>
      <c r="F15" s="10" t="s">
        <v>93</v>
      </c>
      <c r="G15" t="str">
        <f>IF(A15&lt;75,"Order","OK")</f>
        <v>OK</v>
      </c>
    </row>
    <row r="16" spans="1:7" x14ac:dyDescent="0.3">
      <c r="A16" s="1">
        <v>89</v>
      </c>
      <c r="B16" s="10">
        <v>1456</v>
      </c>
      <c r="C16" s="3" t="s">
        <v>35</v>
      </c>
      <c r="D16" s="4">
        <v>8.59</v>
      </c>
      <c r="E16" s="1" t="s">
        <v>13</v>
      </c>
      <c r="F16" s="10" t="s">
        <v>93</v>
      </c>
      <c r="G16" t="str">
        <f>IF(A16&lt;75,"Order","OK")</f>
        <v>OK</v>
      </c>
    </row>
    <row r="17" spans="1:7" x14ac:dyDescent="0.3">
      <c r="A17" s="1">
        <v>42</v>
      </c>
      <c r="B17" s="10">
        <v>1465</v>
      </c>
      <c r="C17" s="3" t="s">
        <v>51</v>
      </c>
      <c r="D17" s="4">
        <v>7.52</v>
      </c>
      <c r="E17" s="1" t="s">
        <v>13</v>
      </c>
      <c r="F17" s="10" t="s">
        <v>93</v>
      </c>
      <c r="G17" t="str">
        <f>IF(A17&lt;75,"Order","OK")</f>
        <v>Order</v>
      </c>
    </row>
    <row r="18" spans="1:7" x14ac:dyDescent="0.3">
      <c r="A18" s="4">
        <v>135</v>
      </c>
      <c r="B18" s="10">
        <v>1489</v>
      </c>
      <c r="C18" s="2" t="s">
        <v>58</v>
      </c>
      <c r="D18" s="3">
        <v>14.85</v>
      </c>
      <c r="E18" s="4" t="s">
        <v>20</v>
      </c>
      <c r="F18" s="10" t="s">
        <v>95</v>
      </c>
      <c r="G18" t="str">
        <f>IF(A18&lt;75,"Order","OK")</f>
        <v>OK</v>
      </c>
    </row>
    <row r="19" spans="1:7" x14ac:dyDescent="0.3">
      <c r="A19" s="3">
        <v>75</v>
      </c>
      <c r="B19" s="10">
        <v>1490</v>
      </c>
      <c r="C19" s="1" t="s">
        <v>57</v>
      </c>
      <c r="D19" s="2">
        <v>12.85</v>
      </c>
      <c r="E19" s="3" t="s">
        <v>23</v>
      </c>
      <c r="F19" s="10" t="s">
        <v>95</v>
      </c>
      <c r="G19" t="str">
        <f>IF(A19&lt;75,"Order","OK")</f>
        <v>OK</v>
      </c>
    </row>
    <row r="20" spans="1:7" x14ac:dyDescent="0.3">
      <c r="A20" s="2">
        <v>75</v>
      </c>
      <c r="B20" s="10">
        <v>1498</v>
      </c>
      <c r="C20" s="4" t="s">
        <v>56</v>
      </c>
      <c r="D20" s="1">
        <v>8.59</v>
      </c>
      <c r="E20" s="2" t="s">
        <v>18</v>
      </c>
      <c r="F20" s="10" t="s">
        <v>95</v>
      </c>
      <c r="G20" t="str">
        <f>IF(A20&lt;75,"Order","OK")</f>
        <v>OK</v>
      </c>
    </row>
    <row r="21" spans="1:7" x14ac:dyDescent="0.3">
      <c r="A21" s="1">
        <v>68</v>
      </c>
      <c r="B21" s="10">
        <v>1523</v>
      </c>
      <c r="C21" s="3" t="s">
        <v>55</v>
      </c>
      <c r="D21" s="4">
        <v>6.55</v>
      </c>
      <c r="E21" s="1" t="s">
        <v>12</v>
      </c>
      <c r="F21" s="10" t="s">
        <v>94</v>
      </c>
      <c r="G21" t="str">
        <f>IF(A21&lt;75,"Order","OK")</f>
        <v>Order</v>
      </c>
    </row>
    <row r="22" spans="1:7" x14ac:dyDescent="0.3">
      <c r="A22" s="4">
        <v>85</v>
      </c>
      <c r="B22" s="10">
        <v>1528</v>
      </c>
      <c r="C22" s="2" t="s">
        <v>54</v>
      </c>
      <c r="D22" s="3">
        <v>14.85</v>
      </c>
      <c r="E22" s="4" t="s">
        <v>22</v>
      </c>
      <c r="F22" s="10" t="s">
        <v>91</v>
      </c>
      <c r="G22" t="str">
        <f>IF(A22&lt;75,"Order","OK")</f>
        <v>OK</v>
      </c>
    </row>
    <row r="23" spans="1:7" x14ac:dyDescent="0.3">
      <c r="A23" s="3">
        <v>24</v>
      </c>
      <c r="B23" s="10">
        <v>1545</v>
      </c>
      <c r="C23" s="1" t="s">
        <v>53</v>
      </c>
      <c r="D23" s="2">
        <v>8.85</v>
      </c>
      <c r="E23" s="3" t="s">
        <v>14</v>
      </c>
      <c r="F23" s="10" t="s">
        <v>94</v>
      </c>
      <c r="G23" t="str">
        <f>IF(A23&lt;75,"Order","OK")</f>
        <v>Order</v>
      </c>
    </row>
    <row r="24" spans="1:7" x14ac:dyDescent="0.3">
      <c r="A24" s="2">
        <v>89</v>
      </c>
      <c r="B24" s="10">
        <v>1548</v>
      </c>
      <c r="C24" s="4" t="s">
        <v>52</v>
      </c>
      <c r="D24" s="1">
        <v>12.89</v>
      </c>
      <c r="E24" s="2" t="s">
        <v>19</v>
      </c>
      <c r="F24" s="10" t="s">
        <v>95</v>
      </c>
      <c r="G24" t="str">
        <f>IF(A24&lt;75,"Order","OK")</f>
        <v>OK</v>
      </c>
    </row>
    <row r="25" spans="1:7" x14ac:dyDescent="0.3">
      <c r="A25" s="2">
        <v>75</v>
      </c>
      <c r="B25" s="10">
        <v>1564</v>
      </c>
      <c r="C25" s="4" t="s">
        <v>48</v>
      </c>
      <c r="D25" s="1">
        <v>7.95</v>
      </c>
      <c r="E25" s="2" t="s">
        <v>18</v>
      </c>
      <c r="F25" s="10" t="s">
        <v>90</v>
      </c>
      <c r="G25" t="str">
        <f>IF(A25&lt;75,"Order","OK")</f>
        <v>OK</v>
      </c>
    </row>
    <row r="26" spans="1:7" x14ac:dyDescent="0.3">
      <c r="A26" s="3">
        <v>85</v>
      </c>
      <c r="B26" s="10">
        <v>1564</v>
      </c>
      <c r="C26" s="1" t="s">
        <v>49</v>
      </c>
      <c r="D26" s="2">
        <v>9.9499999999999993</v>
      </c>
      <c r="E26" s="3" t="s">
        <v>13</v>
      </c>
      <c r="F26" s="10" t="s">
        <v>95</v>
      </c>
      <c r="G26" t="str">
        <f>IF(A26&lt;75,"Order","OK")</f>
        <v>OK</v>
      </c>
    </row>
    <row r="27" spans="1:7" x14ac:dyDescent="0.3">
      <c r="A27" s="4">
        <v>46</v>
      </c>
      <c r="B27" s="10">
        <v>1564</v>
      </c>
      <c r="C27" s="2" t="s">
        <v>50</v>
      </c>
      <c r="D27" s="3">
        <v>8.98</v>
      </c>
      <c r="E27" s="4" t="s">
        <v>16</v>
      </c>
      <c r="F27" s="10" t="s">
        <v>92</v>
      </c>
      <c r="G27" t="str">
        <f>IF(A27&lt;75,"Order","OK")</f>
        <v>Order</v>
      </c>
    </row>
    <row r="28" spans="1:7" x14ac:dyDescent="0.3">
      <c r="A28" s="4">
        <v>102</v>
      </c>
      <c r="B28" s="10">
        <v>1565</v>
      </c>
      <c r="C28" s="2" t="s">
        <v>46</v>
      </c>
      <c r="D28" s="3">
        <v>14.55</v>
      </c>
      <c r="E28" s="4" t="s">
        <v>20</v>
      </c>
      <c r="F28" s="10" t="s">
        <v>95</v>
      </c>
      <c r="G28" t="str">
        <f>IF(A28&lt;75,"Order","OK")</f>
        <v>OK</v>
      </c>
    </row>
    <row r="29" spans="1:7" x14ac:dyDescent="0.3">
      <c r="A29" s="1">
        <v>29</v>
      </c>
      <c r="B29" s="10">
        <v>1565</v>
      </c>
      <c r="C29" s="3" t="s">
        <v>47</v>
      </c>
      <c r="D29" s="4">
        <v>8.99</v>
      </c>
      <c r="E29" s="1" t="s">
        <v>21</v>
      </c>
      <c r="F29" s="10" t="s">
        <v>90</v>
      </c>
      <c r="G29" t="str">
        <f>IF(A29&lt;75,"Order","OK")</f>
        <v>Order</v>
      </c>
    </row>
    <row r="30" spans="1:7" x14ac:dyDescent="0.3">
      <c r="A30" s="3">
        <v>243</v>
      </c>
      <c r="B30" s="10">
        <v>1568</v>
      </c>
      <c r="C30" s="1" t="s">
        <v>45</v>
      </c>
      <c r="D30" s="2">
        <v>15.85</v>
      </c>
      <c r="E30" s="3" t="s">
        <v>19</v>
      </c>
      <c r="F30" s="10" t="s">
        <v>90</v>
      </c>
      <c r="G30" t="str">
        <f>IF(A30&lt;75,"Order","OK")</f>
        <v>OK</v>
      </c>
    </row>
    <row r="31" spans="1:7" x14ac:dyDescent="0.3">
      <c r="A31" s="2">
        <v>149</v>
      </c>
      <c r="B31" s="10">
        <v>1569</v>
      </c>
      <c r="C31" s="4" t="s">
        <v>44</v>
      </c>
      <c r="D31" s="1">
        <v>14.85</v>
      </c>
      <c r="E31" s="2" t="s">
        <v>13</v>
      </c>
      <c r="F31" s="10" t="s">
        <v>90</v>
      </c>
      <c r="G31" t="str">
        <f>IF(A31&lt;75,"Order","OK")</f>
        <v>OK</v>
      </c>
    </row>
    <row r="32" spans="1:7" x14ac:dyDescent="0.3">
      <c r="A32" s="1">
        <v>66</v>
      </c>
      <c r="B32" s="10">
        <v>1635</v>
      </c>
      <c r="C32" s="3" t="s">
        <v>43</v>
      </c>
      <c r="D32" s="4">
        <v>9.65</v>
      </c>
      <c r="E32" s="1" t="s">
        <v>13</v>
      </c>
      <c r="F32" s="10" t="s">
        <v>93</v>
      </c>
      <c r="G32" t="str">
        <f>IF(A32&lt;75,"Order","OK")</f>
        <v>Order</v>
      </c>
    </row>
    <row r="33" spans="1:7" x14ac:dyDescent="0.3">
      <c r="A33" s="3">
        <v>45</v>
      </c>
      <c r="B33" s="10">
        <v>1645</v>
      </c>
      <c r="C33" s="1" t="s">
        <v>41</v>
      </c>
      <c r="D33" s="2">
        <v>39.950000000000003</v>
      </c>
      <c r="E33" s="3" t="s">
        <v>17</v>
      </c>
      <c r="F33" s="10" t="s">
        <v>90</v>
      </c>
      <c r="G33" t="str">
        <f>IF(A33&lt;75,"Order","OK")</f>
        <v>Order</v>
      </c>
    </row>
    <row r="34" spans="1:7" x14ac:dyDescent="0.3">
      <c r="A34" s="4">
        <v>43</v>
      </c>
      <c r="B34" s="10">
        <v>1645</v>
      </c>
      <c r="C34" s="2" t="s">
        <v>42</v>
      </c>
      <c r="D34" s="3">
        <v>8.59</v>
      </c>
      <c r="E34" s="4" t="s">
        <v>18</v>
      </c>
      <c r="F34" s="10" t="s">
        <v>95</v>
      </c>
      <c r="G34" t="str">
        <f>IF(A34&lt;75,"Order","OK")</f>
        <v>Order</v>
      </c>
    </row>
    <row r="35" spans="1:7" x14ac:dyDescent="0.3">
      <c r="A35" s="2">
        <v>52</v>
      </c>
      <c r="B35" s="10">
        <v>1652</v>
      </c>
      <c r="C35" s="4" t="s">
        <v>40</v>
      </c>
      <c r="D35" s="1">
        <v>4.95</v>
      </c>
      <c r="E35" s="2" t="s">
        <v>16</v>
      </c>
      <c r="F35" s="10" t="s">
        <v>90</v>
      </c>
      <c r="G35" t="str">
        <f>IF(A35&lt;75,"Order","OK")</f>
        <v>Order</v>
      </c>
    </row>
    <row r="36" spans="1:7" x14ac:dyDescent="0.3">
      <c r="A36" s="1">
        <v>68</v>
      </c>
      <c r="B36" s="10">
        <v>1654</v>
      </c>
      <c r="C36" s="3" t="s">
        <v>39</v>
      </c>
      <c r="D36" s="4">
        <v>9.35</v>
      </c>
      <c r="E36" s="1" t="s">
        <v>15</v>
      </c>
      <c r="F36" s="10" t="s">
        <v>93</v>
      </c>
      <c r="G36" t="str">
        <f>IF(A36&lt;75,"Order","OK")</f>
        <v>Order</v>
      </c>
    </row>
    <row r="37" spans="1:7" x14ac:dyDescent="0.3">
      <c r="A37" s="3">
        <v>129</v>
      </c>
      <c r="B37" s="10">
        <v>1798</v>
      </c>
      <c r="C37" s="1" t="s">
        <v>37</v>
      </c>
      <c r="D37" s="2">
        <v>10.99</v>
      </c>
      <c r="E37" s="3" t="s">
        <v>13</v>
      </c>
      <c r="F37" s="10" t="s">
        <v>91</v>
      </c>
      <c r="G37" t="str">
        <f>IF(A37&lt;75,"Order","OK")</f>
        <v>OK</v>
      </c>
    </row>
    <row r="38" spans="1:7" x14ac:dyDescent="0.3">
      <c r="A38" s="2">
        <v>56</v>
      </c>
      <c r="B38" s="10">
        <v>1896</v>
      </c>
      <c r="C38" s="4" t="s">
        <v>36</v>
      </c>
      <c r="D38" s="1">
        <v>8.9499999999999993</v>
      </c>
      <c r="E38" s="2" t="s">
        <v>12</v>
      </c>
      <c r="F38" s="10" t="s">
        <v>94</v>
      </c>
      <c r="G38" t="str">
        <f>IF(A38&lt;75,"Order","OK")</f>
        <v>Order</v>
      </c>
    </row>
    <row r="39" spans="1:7" x14ac:dyDescent="0.3">
      <c r="A39" s="4">
        <v>152</v>
      </c>
      <c r="B39" s="10">
        <v>1897</v>
      </c>
      <c r="C39" s="2" t="s">
        <v>34</v>
      </c>
      <c r="D39" s="3">
        <v>7.95</v>
      </c>
      <c r="E39" s="4" t="s">
        <v>14</v>
      </c>
      <c r="F39" s="10" t="s">
        <v>91</v>
      </c>
      <c r="G39" t="str">
        <f>IF(A39&lt;75,"Order","OK")</f>
        <v>OK</v>
      </c>
    </row>
    <row r="40" spans="1:7" x14ac:dyDescent="0.3">
      <c r="A40" s="3">
        <v>46</v>
      </c>
      <c r="B40" s="10">
        <v>1898</v>
      </c>
      <c r="C40" s="1" t="s">
        <v>33</v>
      </c>
      <c r="D40" s="2">
        <v>9.99</v>
      </c>
      <c r="E40" s="3" t="s">
        <v>13</v>
      </c>
      <c r="F40" s="10" t="s">
        <v>92</v>
      </c>
      <c r="G40" t="str">
        <f>IF(A40&lt;75,"Order","OK")</f>
        <v>Order</v>
      </c>
    </row>
    <row r="41" spans="1:7" x14ac:dyDescent="0.3">
      <c r="A41" s="2">
        <v>46</v>
      </c>
      <c r="B41" s="10">
        <v>1899</v>
      </c>
      <c r="C41" s="4" t="s">
        <v>32</v>
      </c>
      <c r="D41" s="1">
        <v>6.99</v>
      </c>
      <c r="E41" s="2" t="s">
        <v>12</v>
      </c>
      <c r="F41" s="10" t="s">
        <v>91</v>
      </c>
      <c r="G41" t="str">
        <f>IF(A41&lt;75,"Order","OK")</f>
        <v>Order</v>
      </c>
    </row>
    <row r="42" spans="1:7" x14ac:dyDescent="0.3">
      <c r="A42" s="1">
        <v>45</v>
      </c>
      <c r="B42" s="10">
        <v>1956</v>
      </c>
      <c r="C42" s="3" t="s">
        <v>31</v>
      </c>
      <c r="D42" s="4">
        <v>7.59</v>
      </c>
      <c r="E42" s="1" t="s">
        <v>12</v>
      </c>
      <c r="F42" s="10" t="s">
        <v>90</v>
      </c>
      <c r="G42" t="str">
        <f>IF(A42&lt;75,"Order","OK")</f>
        <v>Order</v>
      </c>
    </row>
  </sheetData>
  <mergeCells count="2">
    <mergeCell ref="A1:G1"/>
    <mergeCell ref="A2:G2"/>
  </mergeCells>
  <conditionalFormatting sqref="G15:G42">
    <cfRule type="containsText" dxfId="1" priority="2" operator="containsText" text="Order">
      <formula>NOT(ISERROR(SEARCH("Order",G15)))</formula>
    </cfRule>
  </conditionalFormatting>
  <conditionalFormatting sqref="A15:A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{87F8EFCA-AD8D-4B18-9600-9078F66FC807}</x14:id>
        </ext>
      </extLst>
    </cfRule>
  </conditionalFormatting>
  <printOptions horizontalCentered="1"/>
  <pageMargins left="0.7" right="0.7" top="0.75" bottom="0.75" header="0.3" footer="0.3"/>
  <pageSetup fitToHeight="0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F8EFCA-AD8D-4B18-9600-9078F66FC8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A15:A42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2"/>
  <sheetViews>
    <sheetView workbookViewId="0">
      <selection activeCell="D8" sqref="D8"/>
    </sheetView>
  </sheetViews>
  <sheetFormatPr defaultRowHeight="16.5" x14ac:dyDescent="0.3"/>
  <cols>
    <col min="1" max="1" width="19" bestFit="1" customWidth="1"/>
    <col min="2" max="2" width="11.875" bestFit="1" customWidth="1"/>
    <col min="3" max="3" width="24" bestFit="1" customWidth="1"/>
    <col min="4" max="4" width="13.125" bestFit="1" customWidth="1"/>
    <col min="5" max="5" width="7" bestFit="1" customWidth="1"/>
    <col min="6" max="6" width="11.625" bestFit="1" customWidth="1"/>
    <col min="7" max="7" width="13.375" bestFit="1" customWidth="1"/>
    <col min="8" max="8" width="8" customWidth="1"/>
  </cols>
  <sheetData>
    <row r="1" spans="1:7" ht="24" x14ac:dyDescent="0.35">
      <c r="A1" s="16" t="s">
        <v>30</v>
      </c>
      <c r="B1" s="16"/>
      <c r="C1" s="16"/>
      <c r="D1" s="16"/>
      <c r="E1" s="16"/>
      <c r="F1" s="16"/>
      <c r="G1" s="16"/>
    </row>
    <row r="2" spans="1:7" ht="20.25" thickBot="1" x14ac:dyDescent="0.35">
      <c r="A2" s="17" t="s">
        <v>9</v>
      </c>
      <c r="B2" s="17"/>
      <c r="C2" s="17"/>
      <c r="D2" s="17"/>
      <c r="E2" s="17"/>
      <c r="F2" s="17"/>
      <c r="G2" s="17"/>
    </row>
    <row r="3" spans="1:7" ht="17.25" thickTop="1" x14ac:dyDescent="0.3"/>
    <row r="4" spans="1:7" x14ac:dyDescent="0.3">
      <c r="A4" s="3" t="s">
        <v>4</v>
      </c>
      <c r="B4">
        <f>SUM(A15:A42)</f>
        <v>3328</v>
      </c>
    </row>
    <row r="5" spans="1:7" x14ac:dyDescent="0.3">
      <c r="A5" s="4" t="s">
        <v>5</v>
      </c>
      <c r="B5">
        <f>AVERAGE(D15:D42)</f>
        <v>8.5660714285714281</v>
      </c>
    </row>
    <row r="6" spans="1:7" x14ac:dyDescent="0.3">
      <c r="A6" s="1" t="s">
        <v>6</v>
      </c>
      <c r="B6">
        <f>MEDIAN(D15:D42)</f>
        <v>7.5049999999999999</v>
      </c>
    </row>
    <row r="7" spans="1:7" x14ac:dyDescent="0.3">
      <c r="A7" s="2" t="s">
        <v>7</v>
      </c>
      <c r="B7">
        <f>MIN(D15:D42)</f>
        <v>4.75</v>
      </c>
    </row>
    <row r="8" spans="1:7" x14ac:dyDescent="0.3">
      <c r="A8" s="3" t="s">
        <v>8</v>
      </c>
      <c r="B8">
        <f>MAX(B4:B7)</f>
        <v>3328</v>
      </c>
    </row>
    <row r="10" spans="1:7" x14ac:dyDescent="0.3">
      <c r="A10" s="5" t="s">
        <v>11</v>
      </c>
      <c r="B10" s="6">
        <f>COUNTIF(F15:F42,"Salsa")</f>
        <v>5</v>
      </c>
      <c r="C10" s="7"/>
      <c r="F10" s="6"/>
    </row>
    <row r="11" spans="1:7" x14ac:dyDescent="0.3">
      <c r="A11" s="8" t="s">
        <v>24</v>
      </c>
      <c r="B11" s="5">
        <v>521</v>
      </c>
      <c r="C11" s="6"/>
      <c r="F11" s="5"/>
    </row>
    <row r="14" spans="1:7" x14ac:dyDescent="0.3">
      <c r="A14" s="4" t="s">
        <v>2</v>
      </c>
      <c r="B14" s="9" t="s">
        <v>83</v>
      </c>
      <c r="C14" s="2" t="s">
        <v>59</v>
      </c>
      <c r="D14" s="3" t="s">
        <v>0</v>
      </c>
      <c r="E14" s="4" t="s">
        <v>3</v>
      </c>
      <c r="F14" s="9" t="s">
        <v>84</v>
      </c>
      <c r="G14" s="15" t="s">
        <v>96</v>
      </c>
    </row>
    <row r="15" spans="1:7" x14ac:dyDescent="0.3">
      <c r="A15" s="1">
        <v>87</v>
      </c>
      <c r="B15" s="2">
        <v>9952</v>
      </c>
      <c r="C15" s="3" t="s">
        <v>60</v>
      </c>
      <c r="D15" s="4">
        <v>8.9499999999999993</v>
      </c>
      <c r="E15" s="1" t="s">
        <v>26</v>
      </c>
      <c r="F15" s="10" t="s">
        <v>85</v>
      </c>
      <c r="G15" t="str">
        <f>IF(A15&lt;75,"Order","OK")</f>
        <v>OK</v>
      </c>
    </row>
    <row r="16" spans="1:7" x14ac:dyDescent="0.3">
      <c r="A16" s="2">
        <v>235</v>
      </c>
      <c r="B16" s="3">
        <v>8582</v>
      </c>
      <c r="C16" s="4" t="s">
        <v>61</v>
      </c>
      <c r="D16" s="1">
        <v>15</v>
      </c>
      <c r="E16" s="2" t="s">
        <v>27</v>
      </c>
      <c r="F16" s="11" t="s">
        <v>86</v>
      </c>
      <c r="G16" t="str">
        <f t="shared" ref="G16:G42" si="0">IF(A16&lt;75,"Order","OK")</f>
        <v>OK</v>
      </c>
    </row>
    <row r="17" spans="1:7" x14ac:dyDescent="0.3">
      <c r="A17" s="3">
        <v>45</v>
      </c>
      <c r="B17" s="3">
        <v>8256</v>
      </c>
      <c r="C17" s="1" t="s">
        <v>62</v>
      </c>
      <c r="D17" s="2">
        <v>7.59</v>
      </c>
      <c r="E17" s="3" t="s">
        <v>26</v>
      </c>
      <c r="F17" s="11" t="s">
        <v>87</v>
      </c>
      <c r="G17" t="str">
        <f t="shared" si="0"/>
        <v>Order</v>
      </c>
    </row>
    <row r="18" spans="1:7" x14ac:dyDescent="0.3">
      <c r="A18" s="4">
        <v>42</v>
      </c>
      <c r="B18" s="3">
        <v>6255</v>
      </c>
      <c r="C18" s="2" t="s">
        <v>63</v>
      </c>
      <c r="D18" s="3">
        <v>9.9499999999999993</v>
      </c>
      <c r="E18" s="4" t="s">
        <v>12</v>
      </c>
      <c r="F18" s="11" t="s">
        <v>88</v>
      </c>
      <c r="G18" t="str">
        <f t="shared" si="0"/>
        <v>Order</v>
      </c>
    </row>
    <row r="19" spans="1:7" x14ac:dyDescent="0.3">
      <c r="A19" s="1">
        <v>153</v>
      </c>
      <c r="B19" s="3">
        <v>5664</v>
      </c>
      <c r="C19" s="3" t="s">
        <v>64</v>
      </c>
      <c r="D19" s="4">
        <v>6.89</v>
      </c>
      <c r="E19" s="1" t="s">
        <v>26</v>
      </c>
      <c r="F19" s="11" t="s">
        <v>89</v>
      </c>
      <c r="G19" t="str">
        <f t="shared" si="0"/>
        <v>OK</v>
      </c>
    </row>
    <row r="20" spans="1:7" x14ac:dyDescent="0.3">
      <c r="A20" s="2">
        <v>95</v>
      </c>
      <c r="B20" s="3">
        <v>5636</v>
      </c>
      <c r="C20" s="4" t="s">
        <v>65</v>
      </c>
      <c r="D20" s="1">
        <v>9.59</v>
      </c>
      <c r="E20" s="2" t="s">
        <v>23</v>
      </c>
      <c r="F20" s="11" t="s">
        <v>88</v>
      </c>
      <c r="G20" t="str">
        <f t="shared" si="0"/>
        <v>OK</v>
      </c>
    </row>
    <row r="21" spans="1:7" x14ac:dyDescent="0.3">
      <c r="A21" s="3">
        <v>182</v>
      </c>
      <c r="B21" s="3">
        <v>5635</v>
      </c>
      <c r="C21" s="1" t="s">
        <v>66</v>
      </c>
      <c r="D21" s="2">
        <v>8.4499999999999993</v>
      </c>
      <c r="E21" s="3" t="s">
        <v>14</v>
      </c>
      <c r="F21" s="11" t="s">
        <v>88</v>
      </c>
      <c r="G21" t="str">
        <f t="shared" si="0"/>
        <v>OK</v>
      </c>
    </row>
    <row r="22" spans="1:7" x14ac:dyDescent="0.3">
      <c r="A22" s="4">
        <v>185</v>
      </c>
      <c r="B22" s="3">
        <v>5522</v>
      </c>
      <c r="C22" s="2" t="s">
        <v>67</v>
      </c>
      <c r="D22" s="3">
        <v>8.9499999999999993</v>
      </c>
      <c r="E22" s="4" t="s">
        <v>13</v>
      </c>
      <c r="F22" s="11" t="s">
        <v>88</v>
      </c>
      <c r="G22" t="str">
        <f t="shared" si="0"/>
        <v>OK</v>
      </c>
    </row>
    <row r="23" spans="1:7" x14ac:dyDescent="0.3">
      <c r="A23" s="1">
        <v>110</v>
      </c>
      <c r="B23" s="3">
        <v>5463</v>
      </c>
      <c r="C23" s="3" t="s">
        <v>68</v>
      </c>
      <c r="D23" s="4">
        <v>8.59</v>
      </c>
      <c r="E23" s="1" t="s">
        <v>18</v>
      </c>
      <c r="F23" s="11" t="s">
        <v>89</v>
      </c>
      <c r="G23" t="str">
        <f t="shared" si="0"/>
        <v>OK</v>
      </c>
    </row>
    <row r="24" spans="1:7" x14ac:dyDescent="0.3">
      <c r="A24" s="2">
        <v>285</v>
      </c>
      <c r="B24" s="3">
        <v>4822</v>
      </c>
      <c r="C24" s="4" t="s">
        <v>69</v>
      </c>
      <c r="D24" s="1">
        <v>6.5</v>
      </c>
      <c r="E24" s="2" t="s">
        <v>12</v>
      </c>
      <c r="F24" s="11" t="s">
        <v>85</v>
      </c>
      <c r="G24" t="str">
        <f t="shared" si="0"/>
        <v>OK</v>
      </c>
    </row>
    <row r="25" spans="1:7" x14ac:dyDescent="0.3">
      <c r="A25" s="3">
        <v>126</v>
      </c>
      <c r="B25" s="3">
        <v>4652</v>
      </c>
      <c r="C25" s="1" t="s">
        <v>70</v>
      </c>
      <c r="D25" s="2">
        <v>8.75</v>
      </c>
      <c r="E25" s="3" t="s">
        <v>26</v>
      </c>
      <c r="F25" s="11" t="s">
        <v>89</v>
      </c>
      <c r="G25" t="str">
        <f t="shared" si="0"/>
        <v>OK</v>
      </c>
    </row>
    <row r="26" spans="1:7" x14ac:dyDescent="0.3">
      <c r="A26" s="4">
        <v>108</v>
      </c>
      <c r="B26" s="3">
        <v>4625</v>
      </c>
      <c r="C26" s="2" t="s">
        <v>71</v>
      </c>
      <c r="D26" s="3">
        <v>4.75</v>
      </c>
      <c r="E26" s="4" t="s">
        <v>28</v>
      </c>
      <c r="F26" s="11" t="s">
        <v>87</v>
      </c>
      <c r="G26" t="str">
        <f t="shared" si="0"/>
        <v>OK</v>
      </c>
    </row>
    <row r="27" spans="1:7" x14ac:dyDescent="0.3">
      <c r="A27" s="1">
        <v>385</v>
      </c>
      <c r="B27" s="3">
        <v>4597</v>
      </c>
      <c r="C27" s="3" t="s">
        <v>72</v>
      </c>
      <c r="D27" s="4">
        <v>6.95</v>
      </c>
      <c r="E27" s="1" t="s">
        <v>12</v>
      </c>
      <c r="F27" s="11" t="s">
        <v>88</v>
      </c>
      <c r="G27" t="str">
        <f t="shared" si="0"/>
        <v>OK</v>
      </c>
    </row>
    <row r="28" spans="1:7" x14ac:dyDescent="0.3">
      <c r="A28" s="2">
        <v>210</v>
      </c>
      <c r="B28" s="3">
        <v>4587</v>
      </c>
      <c r="C28" s="4" t="s">
        <v>73</v>
      </c>
      <c r="D28" s="1">
        <v>7.56</v>
      </c>
      <c r="E28" s="2" t="s">
        <v>18</v>
      </c>
      <c r="F28" s="11" t="s">
        <v>88</v>
      </c>
      <c r="G28" t="str">
        <f t="shared" si="0"/>
        <v>OK</v>
      </c>
    </row>
    <row r="29" spans="1:7" x14ac:dyDescent="0.3">
      <c r="A29" s="3">
        <v>185</v>
      </c>
      <c r="B29" s="3">
        <v>4567</v>
      </c>
      <c r="C29" s="1" t="s">
        <v>70</v>
      </c>
      <c r="D29" s="2">
        <v>6.95</v>
      </c>
      <c r="E29" s="3" t="s">
        <v>18</v>
      </c>
      <c r="F29" s="11" t="s">
        <v>89</v>
      </c>
      <c r="G29" t="str">
        <f t="shared" si="0"/>
        <v>OK</v>
      </c>
    </row>
    <row r="30" spans="1:7" x14ac:dyDescent="0.3">
      <c r="A30" s="4">
        <v>22</v>
      </c>
      <c r="B30" s="3">
        <v>1630</v>
      </c>
      <c r="C30" s="2" t="s">
        <v>74</v>
      </c>
      <c r="D30" s="3">
        <v>6.55</v>
      </c>
      <c r="E30" s="4" t="s">
        <v>18</v>
      </c>
      <c r="F30" s="11" t="s">
        <v>85</v>
      </c>
      <c r="G30" t="str">
        <f t="shared" si="0"/>
        <v>Order</v>
      </c>
    </row>
    <row r="31" spans="1:7" x14ac:dyDescent="0.3">
      <c r="A31" s="1">
        <v>54</v>
      </c>
      <c r="B31" s="3">
        <v>3933</v>
      </c>
      <c r="C31" s="3" t="s">
        <v>75</v>
      </c>
      <c r="D31" s="4">
        <v>6.95</v>
      </c>
      <c r="E31" s="1" t="s">
        <v>15</v>
      </c>
      <c r="F31" s="11" t="s">
        <v>89</v>
      </c>
      <c r="G31" t="str">
        <f t="shared" si="0"/>
        <v>Order</v>
      </c>
    </row>
    <row r="32" spans="1:7" x14ac:dyDescent="0.3">
      <c r="A32" s="2">
        <v>82</v>
      </c>
      <c r="B32" s="3">
        <v>3252</v>
      </c>
      <c r="C32" s="4" t="s">
        <v>76</v>
      </c>
      <c r="D32" s="1">
        <v>29.95</v>
      </c>
      <c r="E32" s="2" t="s">
        <v>19</v>
      </c>
      <c r="F32" s="11" t="s">
        <v>86</v>
      </c>
      <c r="G32" t="str">
        <f t="shared" si="0"/>
        <v>OK</v>
      </c>
    </row>
    <row r="33" spans="1:7" x14ac:dyDescent="0.3">
      <c r="A33" s="3">
        <v>108</v>
      </c>
      <c r="B33" s="3">
        <v>2895</v>
      </c>
      <c r="C33" s="1" t="s">
        <v>69</v>
      </c>
      <c r="D33" s="2">
        <v>8.59</v>
      </c>
      <c r="E33" s="3" t="s">
        <v>18</v>
      </c>
      <c r="F33" s="11" t="s">
        <v>89</v>
      </c>
      <c r="G33" t="str">
        <f t="shared" si="0"/>
        <v>OK</v>
      </c>
    </row>
    <row r="34" spans="1:7" x14ac:dyDescent="0.3">
      <c r="A34" s="4">
        <v>175</v>
      </c>
      <c r="B34" s="3">
        <v>2850</v>
      </c>
      <c r="C34" s="2" t="s">
        <v>54</v>
      </c>
      <c r="D34" s="3">
        <v>4.75</v>
      </c>
      <c r="E34" s="4" t="s">
        <v>28</v>
      </c>
      <c r="F34" s="11" t="s">
        <v>87</v>
      </c>
      <c r="G34" t="str">
        <f t="shared" si="0"/>
        <v>OK</v>
      </c>
    </row>
    <row r="35" spans="1:7" x14ac:dyDescent="0.3">
      <c r="A35" s="1">
        <v>42</v>
      </c>
      <c r="B35" s="3">
        <v>2587</v>
      </c>
      <c r="C35" s="3" t="s">
        <v>77</v>
      </c>
      <c r="D35" s="4">
        <v>7.75</v>
      </c>
      <c r="E35" s="1" t="s">
        <v>14</v>
      </c>
      <c r="F35" s="11" t="s">
        <v>85</v>
      </c>
      <c r="G35" t="str">
        <f t="shared" si="0"/>
        <v>Order</v>
      </c>
    </row>
    <row r="36" spans="1:7" x14ac:dyDescent="0.3">
      <c r="A36" s="2">
        <v>32</v>
      </c>
      <c r="B36" s="3">
        <v>2469</v>
      </c>
      <c r="C36" s="4" t="s">
        <v>78</v>
      </c>
      <c r="D36" s="1">
        <v>6.95</v>
      </c>
      <c r="E36" s="2" t="s">
        <v>15</v>
      </c>
      <c r="F36" s="11" t="s">
        <v>89</v>
      </c>
      <c r="G36" t="str">
        <f t="shared" si="0"/>
        <v>Order</v>
      </c>
    </row>
    <row r="37" spans="1:7" x14ac:dyDescent="0.3">
      <c r="A37" s="3">
        <v>110</v>
      </c>
      <c r="B37" s="3">
        <v>2389</v>
      </c>
      <c r="C37" s="1" t="s">
        <v>79</v>
      </c>
      <c r="D37" s="2">
        <v>6.95</v>
      </c>
      <c r="E37" s="3" t="s">
        <v>14</v>
      </c>
      <c r="F37" s="11" t="s">
        <v>86</v>
      </c>
      <c r="G37" t="str">
        <f t="shared" si="0"/>
        <v>OK</v>
      </c>
    </row>
    <row r="38" spans="1:7" x14ac:dyDescent="0.3">
      <c r="A38" s="4">
        <v>14</v>
      </c>
      <c r="B38" s="3">
        <v>2348</v>
      </c>
      <c r="C38" s="2" t="s">
        <v>80</v>
      </c>
      <c r="D38" s="3">
        <v>7.45</v>
      </c>
      <c r="E38" s="4" t="s">
        <v>20</v>
      </c>
      <c r="F38" s="11" t="s">
        <v>89</v>
      </c>
      <c r="G38" t="str">
        <f t="shared" si="0"/>
        <v>Order</v>
      </c>
    </row>
    <row r="39" spans="1:7" x14ac:dyDescent="0.3">
      <c r="A39" s="1">
        <v>87</v>
      </c>
      <c r="B39" s="3">
        <v>2347</v>
      </c>
      <c r="C39" s="3" t="s">
        <v>81</v>
      </c>
      <c r="D39" s="4">
        <v>7.59</v>
      </c>
      <c r="E39" s="1" t="s">
        <v>18</v>
      </c>
      <c r="F39" s="11" t="s">
        <v>89</v>
      </c>
      <c r="G39" t="str">
        <f t="shared" si="0"/>
        <v>OK</v>
      </c>
    </row>
    <row r="40" spans="1:7" x14ac:dyDescent="0.3">
      <c r="A40" s="2">
        <v>85</v>
      </c>
      <c r="B40" s="3">
        <v>1004</v>
      </c>
      <c r="C40" s="4" t="s">
        <v>69</v>
      </c>
      <c r="D40" s="1">
        <v>6.95</v>
      </c>
      <c r="E40" s="2" t="s">
        <v>12</v>
      </c>
      <c r="F40" s="11" t="s">
        <v>85</v>
      </c>
      <c r="G40" t="str">
        <f t="shared" si="0"/>
        <v>OK</v>
      </c>
    </row>
    <row r="41" spans="1:7" x14ac:dyDescent="0.3">
      <c r="A41" s="3">
        <v>35</v>
      </c>
      <c r="B41" s="3">
        <v>2133</v>
      </c>
      <c r="C41" s="1" t="s">
        <v>77</v>
      </c>
      <c r="D41" s="2">
        <v>7.25</v>
      </c>
      <c r="E41" s="3" t="s">
        <v>13</v>
      </c>
      <c r="F41" s="11" t="s">
        <v>88</v>
      </c>
      <c r="G41" t="str">
        <f t="shared" si="0"/>
        <v>Order</v>
      </c>
    </row>
    <row r="42" spans="1:7" x14ac:dyDescent="0.3">
      <c r="A42" s="4">
        <v>49</v>
      </c>
      <c r="B42" s="3">
        <v>1783</v>
      </c>
      <c r="C42" s="2" t="s">
        <v>82</v>
      </c>
      <c r="D42" s="3">
        <v>6.75</v>
      </c>
      <c r="E42" s="4" t="s">
        <v>14</v>
      </c>
      <c r="F42" s="11" t="s">
        <v>89</v>
      </c>
      <c r="G42" t="str">
        <f t="shared" si="0"/>
        <v>Order</v>
      </c>
    </row>
  </sheetData>
  <mergeCells count="2">
    <mergeCell ref="A1:G1"/>
    <mergeCell ref="A2:G2"/>
  </mergeCells>
  <conditionalFormatting sqref="G15:G42">
    <cfRule type="containsText" dxfId="0" priority="2" operator="containsText" text="Order">
      <formula>NOT(ISERROR(SEARCH("Order",G15)))</formula>
    </cfRule>
  </conditionalFormatting>
  <conditionalFormatting sqref="A15:A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{713D0E42-C91C-4BD2-8526-00C3F02B5740}</x14:id>
        </ext>
      </extLst>
    </cfRule>
  </conditionalFormatting>
  <printOptions horizontalCentered="1"/>
  <pageMargins left="0.7" right="0.7" top="0.75" bottom="0.75" header="0.3" footer="0.3"/>
  <pageSetup fitToHeight="0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3D0E42-C91C-4BD2-8526-00C3F02B57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A15:A42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VBFFWguLMXSVXEhUEtViNx/HQYoFhodZkjz3qmx0Seg=-~PiKbX/3+QmYOg3VNQs403Q==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2009-04-10T00:40:36Z</outs:dateTime>
      <outs:isPinned>true</outs:isPinned>
    </outs:relatedDate>
    <outs:relatedDate>
      <outs:type>2</outs:type>
      <outs:displayName>Created</outs:displayName>
      <outs:dateTime>2009-02-02T22:21:38Z</outs:dateTime>
      <outs:isPinned>true</outs:isPinned>
    </outs:relatedDate>
    <outs:relatedDate>
      <outs:type>4</outs:type>
      <outs:displayName>Last Printed</outs:displayName>
      <outs:dateTime>2009-04-10T00:18:44Z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79C2B7C-DC0A-46FD-B2E0-81D8A9EE37D6}">
  <ds:schemaRefs/>
</ds:datastoreItem>
</file>

<file path=customXml/itemProps2.xml><?xml version="1.0" encoding="utf-8"?>
<ds:datastoreItem xmlns:ds="http://schemas.openxmlformats.org/officeDocument/2006/customXml" ds:itemID="{5ED9BC43-CEF1-49D0-9C21-112E8FAF34A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Condiments</vt:lpstr>
      <vt:lpstr>Toppings</vt:lpstr>
      <vt:lpstr>Condiments!Print_Titles</vt:lpstr>
      <vt:lpstr>Toppings!Print_Titles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Saveon Hicks</cp:lastModifiedBy>
  <cp:lastPrinted>2021-06-04T18:44:40Z</cp:lastPrinted>
  <dcterms:created xsi:type="dcterms:W3CDTF">2009-02-02T22:21:38Z</dcterms:created>
  <dcterms:modified xsi:type="dcterms:W3CDTF">2021-06-04T19:26:34Z</dcterms:modified>
</cp:coreProperties>
</file>