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Q5" i="1"/>
  <c r="W4" i="1"/>
  <c r="V4" i="1"/>
  <c r="U4" i="1"/>
  <c r="S4" i="1"/>
  <c r="T4" i="1"/>
  <c r="R4" i="1"/>
  <c r="Q4" i="1"/>
  <c r="O4" i="1"/>
  <c r="N4" i="1"/>
  <c r="M4" i="1"/>
  <c r="O1" i="1"/>
  <c r="M1" i="1"/>
  <c r="K4" i="1"/>
  <c r="L4" i="1" s="1"/>
  <c r="M5" i="1" l="1"/>
  <c r="R5" i="1" s="1"/>
  <c r="U5" i="1" s="1"/>
  <c r="N5" i="1"/>
  <c r="S5" i="1" s="1"/>
  <c r="V5" i="1" s="1"/>
  <c r="O5" i="1"/>
  <c r="T5" i="1" s="1"/>
  <c r="W5" i="1" s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H5" i="1"/>
  <c r="F5" i="1"/>
  <c r="G5" i="1"/>
  <c r="E5" i="1"/>
</calcChain>
</file>

<file path=xl/sharedStrings.xml><?xml version="1.0" encoding="utf-8"?>
<sst xmlns="http://schemas.openxmlformats.org/spreadsheetml/2006/main" count="34" uniqueCount="27">
  <si>
    <t>Wire Dia</t>
  </si>
  <si>
    <t>Link Lgth</t>
  </si>
  <si>
    <t>Link Wdth</t>
  </si>
  <si>
    <t>Wt/15 fat</t>
  </si>
  <si>
    <t>in</t>
  </si>
  <si>
    <t>lb</t>
  </si>
  <si>
    <t>mm</t>
  </si>
  <si>
    <t>kg</t>
  </si>
  <si>
    <t>Wt/m</t>
  </si>
  <si>
    <t>r</t>
  </si>
  <si>
    <t>Awp</t>
  </si>
  <si>
    <t>k</t>
  </si>
  <si>
    <t>Tp</t>
  </si>
  <si>
    <t>Hs</t>
  </si>
  <si>
    <t>Wp</t>
  </si>
  <si>
    <t>m1</t>
  </si>
  <si>
    <t>m2</t>
  </si>
  <si>
    <t>m3</t>
  </si>
  <si>
    <t>cw</t>
  </si>
  <si>
    <t>spmchain</t>
  </si>
  <si>
    <t>d</t>
  </si>
  <si>
    <t>tm1</t>
  </si>
  <si>
    <t>tm2</t>
  </si>
  <si>
    <t>tm3</t>
  </si>
  <si>
    <t>d01</t>
  </si>
  <si>
    <t>d02</t>
  </si>
  <si>
    <t>d03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</si>
</sst>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E1" workbookViewId="0">
      <selection activeCell="O5" sqref="O5"/>
    </sheetView>
  </sheetViews>
  <sheetFormatPr defaultRowHeight="14.5" x14ac:dyDescent="0.35"/>
  <sheetData>
    <row r="1" spans="1:23" x14ac:dyDescent="0.35">
      <c r="J1" t="s">
        <v>13</v>
      </c>
      <c r="K1">
        <v>2</v>
      </c>
      <c r="L1" t="s">
        <v>12</v>
      </c>
      <c r="M1">
        <f>2*PI()/SQRT(0.161*9.81/K1)</f>
        <v>7.0704560084320649</v>
      </c>
      <c r="N1" t="s">
        <v>14</v>
      </c>
      <c r="O1">
        <f>2*PI()/M1</f>
        <v>0.88865347577106801</v>
      </c>
      <c r="P1" t="s">
        <v>20</v>
      </c>
      <c r="Q1">
        <v>100</v>
      </c>
    </row>
    <row r="3" spans="1:23" x14ac:dyDescent="0.35">
      <c r="A3" t="s">
        <v>0</v>
      </c>
      <c r="B3" t="s">
        <v>1</v>
      </c>
      <c r="C3" t="s">
        <v>2</v>
      </c>
      <c r="D3" t="s">
        <v>3</v>
      </c>
      <c r="E3" s="1" t="s">
        <v>0</v>
      </c>
      <c r="F3" s="1" t="s">
        <v>1</v>
      </c>
      <c r="G3" s="1" t="s">
        <v>2</v>
      </c>
      <c r="H3" s="1" t="s">
        <v>8</v>
      </c>
      <c r="J3" t="s">
        <v>9</v>
      </c>
      <c r="K3" t="s">
        <v>10</v>
      </c>
      <c r="L3" t="s">
        <v>11</v>
      </c>
      <c r="M3" t="s">
        <v>15</v>
      </c>
      <c r="N3" t="s">
        <v>16</v>
      </c>
      <c r="O3" t="s">
        <v>17</v>
      </c>
      <c r="P3" t="s">
        <v>19</v>
      </c>
      <c r="Q3" t="s">
        <v>18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</row>
    <row r="4" spans="1:23" x14ac:dyDescent="0.35">
      <c r="A4" t="s">
        <v>4</v>
      </c>
      <c r="B4" t="s">
        <v>4</v>
      </c>
      <c r="C4" t="s">
        <v>4</v>
      </c>
      <c r="D4" t="s">
        <v>5</v>
      </c>
      <c r="E4" s="1" t="s">
        <v>6</v>
      </c>
      <c r="F4" s="1" t="s">
        <v>6</v>
      </c>
      <c r="G4" s="1" t="s">
        <v>6</v>
      </c>
      <c r="H4" s="1" t="s">
        <v>7</v>
      </c>
      <c r="J4">
        <v>0.25</v>
      </c>
      <c r="K4">
        <f>PI()*J4^2</f>
        <v>0.19634954084936207</v>
      </c>
      <c r="L4">
        <f>K4*1025*9.98</f>
        <v>2008.5576281185492</v>
      </c>
      <c r="M4">
        <f>L4/$O$1^2</f>
        <v>2543.4277712798435</v>
      </c>
      <c r="N4">
        <f>L4/(2*$O$1)^2</f>
        <v>635.85694281996086</v>
      </c>
      <c r="O4">
        <f>L4/(3*$O$1)^2</f>
        <v>282.60308569776038</v>
      </c>
      <c r="P4">
        <v>6</v>
      </c>
      <c r="Q4">
        <f>P4*1.25*$Q$1</f>
        <v>750</v>
      </c>
      <c r="R4">
        <f>$Q4+M4</f>
        <v>3293.4277712798435</v>
      </c>
      <c r="S4">
        <f t="shared" ref="S4:T4" si="0">$Q4+N4</f>
        <v>1385.8569428199608</v>
      </c>
      <c r="T4">
        <f t="shared" si="0"/>
        <v>1032.6030856977604</v>
      </c>
      <c r="U4">
        <f>R4/($K4*1025)</f>
        <v>16.364185272673129</v>
      </c>
      <c r="V4">
        <f>S4/($K4*1025)</f>
        <v>6.8859623919771762</v>
      </c>
      <c r="W4">
        <f>T4/($K4*1025)</f>
        <v>5.1307359325890376</v>
      </c>
    </row>
    <row r="5" spans="1:23" x14ac:dyDescent="0.35">
      <c r="A5">
        <v>0.5</v>
      </c>
      <c r="B5">
        <v>3</v>
      </c>
      <c r="C5">
        <v>1.875</v>
      </c>
      <c r="D5">
        <v>210</v>
      </c>
      <c r="E5" s="1">
        <f>A5*25.4</f>
        <v>12.7</v>
      </c>
      <c r="F5" s="1">
        <f t="shared" ref="F5:G5" si="1">B5*25.4</f>
        <v>76.199999999999989</v>
      </c>
      <c r="G5" s="1">
        <f t="shared" si="1"/>
        <v>47.625</v>
      </c>
      <c r="H5" s="1">
        <f>D5/(15*1.8288)*0.453</f>
        <v>3.4678477690288716</v>
      </c>
      <c r="J5">
        <v>0.6</v>
      </c>
      <c r="K5">
        <f>PI()*J5^2</f>
        <v>1.1309733552923256</v>
      </c>
      <c r="L5">
        <f>K5*1025*9.98</f>
        <v>11569.291937962846</v>
      </c>
      <c r="M5">
        <f>L5/$O$1^2</f>
        <v>14650.143962571899</v>
      </c>
      <c r="N5">
        <f>L5/(2*$O$1)^2</f>
        <v>3662.5359906429749</v>
      </c>
      <c r="O5">
        <f>L5/(3*$O$1)^2</f>
        <v>1627.7937736191002</v>
      </c>
      <c r="P5">
        <v>10</v>
      </c>
      <c r="Q5">
        <f>P5*1.25*$Q$1</f>
        <v>1250</v>
      </c>
      <c r="R5">
        <f>$Q5+M5</f>
        <v>15900.143962571899</v>
      </c>
      <c r="S5">
        <f t="shared" ref="S5" si="2">$Q5+N5</f>
        <v>4912.5359906429749</v>
      </c>
      <c r="T5">
        <f t="shared" ref="T5" si="3">$Q5+O5</f>
        <v>2877.7937736191002</v>
      </c>
      <c r="U5">
        <f>R5/($K5*1025)</f>
        <v>13.71591602989742</v>
      </c>
      <c r="V5">
        <f>S5/($K5*1025)</f>
        <v>4.2376931492014656</v>
      </c>
      <c r="W5">
        <f>T5/($K5*1025)</f>
        <v>2.4824666898133256</v>
      </c>
    </row>
    <row r="6" spans="1:23" x14ac:dyDescent="0.35">
      <c r="A6">
        <v>0.625</v>
      </c>
      <c r="B6">
        <v>3.75</v>
      </c>
      <c r="C6">
        <v>2.25</v>
      </c>
      <c r="D6">
        <v>323</v>
      </c>
      <c r="E6" s="1">
        <f t="shared" ref="E6:E15" si="4">A6*25.4</f>
        <v>15.875</v>
      </c>
      <c r="F6" s="1">
        <f t="shared" ref="F6:F15" si="5">B6*25.4</f>
        <v>95.25</v>
      </c>
      <c r="G6" s="1">
        <f t="shared" ref="G6:G15" si="6">C6*25.4</f>
        <v>57.15</v>
      </c>
      <c r="H6" s="1">
        <f t="shared" ref="H6:H15" si="7">D6/(15*1.8288)*0.453</f>
        <v>5.3338801399825027</v>
      </c>
    </row>
    <row r="7" spans="1:23" x14ac:dyDescent="0.35">
      <c r="A7">
        <v>0.75</v>
      </c>
      <c r="B7">
        <v>4.5</v>
      </c>
      <c r="C7">
        <v>2.625</v>
      </c>
      <c r="D7">
        <v>442</v>
      </c>
      <c r="E7" s="1">
        <f t="shared" si="4"/>
        <v>19.049999999999997</v>
      </c>
      <c r="F7" s="1">
        <f t="shared" si="5"/>
        <v>114.3</v>
      </c>
      <c r="G7" s="1">
        <f t="shared" si="6"/>
        <v>66.674999999999997</v>
      </c>
      <c r="H7" s="1">
        <f t="shared" si="7"/>
        <v>7.2989938757655297</v>
      </c>
    </row>
    <row r="8" spans="1:23" x14ac:dyDescent="0.35">
      <c r="A8">
        <v>0.875</v>
      </c>
      <c r="B8">
        <v>5.25</v>
      </c>
      <c r="C8">
        <v>3.125</v>
      </c>
      <c r="D8">
        <v>608</v>
      </c>
      <c r="E8" s="1">
        <f t="shared" si="4"/>
        <v>22.224999999999998</v>
      </c>
      <c r="F8" s="1">
        <f t="shared" si="5"/>
        <v>133.35</v>
      </c>
      <c r="G8" s="1">
        <f t="shared" si="6"/>
        <v>79.375</v>
      </c>
      <c r="H8" s="1">
        <f t="shared" si="7"/>
        <v>10.040244969378827</v>
      </c>
    </row>
    <row r="9" spans="1:23" x14ac:dyDescent="0.35">
      <c r="A9">
        <v>1</v>
      </c>
      <c r="B9">
        <v>6</v>
      </c>
      <c r="C9">
        <v>3.5</v>
      </c>
      <c r="D9">
        <v>780</v>
      </c>
      <c r="E9" s="1">
        <f t="shared" si="4"/>
        <v>25.4</v>
      </c>
      <c r="F9" s="1">
        <f t="shared" si="5"/>
        <v>152.39999999999998</v>
      </c>
      <c r="G9" s="1">
        <f t="shared" si="6"/>
        <v>88.899999999999991</v>
      </c>
      <c r="H9" s="1">
        <f t="shared" si="7"/>
        <v>12.880577427821523</v>
      </c>
    </row>
    <row r="10" spans="1:23" x14ac:dyDescent="0.35">
      <c r="A10">
        <v>1.125</v>
      </c>
      <c r="B10">
        <v>6.75</v>
      </c>
      <c r="C10">
        <v>3.875</v>
      </c>
      <c r="D10">
        <v>990</v>
      </c>
      <c r="E10" s="1">
        <f t="shared" si="4"/>
        <v>28.574999999999999</v>
      </c>
      <c r="F10" s="1">
        <f t="shared" si="5"/>
        <v>171.45</v>
      </c>
      <c r="G10" s="1">
        <f t="shared" si="6"/>
        <v>98.424999999999997</v>
      </c>
      <c r="H10" s="1">
        <f t="shared" si="7"/>
        <v>16.348425196850396</v>
      </c>
    </row>
    <row r="11" spans="1:23" x14ac:dyDescent="0.35">
      <c r="A11">
        <v>1.25</v>
      </c>
      <c r="B11">
        <v>7.5</v>
      </c>
      <c r="C11">
        <v>4.375</v>
      </c>
      <c r="D11">
        <v>1245</v>
      </c>
      <c r="E11" s="1">
        <f t="shared" si="4"/>
        <v>31.75</v>
      </c>
      <c r="F11" s="1">
        <f t="shared" si="5"/>
        <v>190.5</v>
      </c>
      <c r="G11" s="1">
        <f t="shared" si="6"/>
        <v>111.125</v>
      </c>
      <c r="H11" s="1">
        <f t="shared" si="7"/>
        <v>20.559383202099742</v>
      </c>
    </row>
    <row r="12" spans="1:23" x14ac:dyDescent="0.35">
      <c r="A12">
        <v>1.5</v>
      </c>
      <c r="B12">
        <v>9</v>
      </c>
      <c r="C12">
        <v>5.25</v>
      </c>
      <c r="D12">
        <v>1762</v>
      </c>
      <c r="E12" s="1">
        <f t="shared" si="4"/>
        <v>38.099999999999994</v>
      </c>
      <c r="F12" s="1">
        <f t="shared" si="5"/>
        <v>228.6</v>
      </c>
      <c r="G12" s="1">
        <f t="shared" si="6"/>
        <v>133.35</v>
      </c>
      <c r="H12" s="1">
        <f t="shared" si="7"/>
        <v>29.096894138232727</v>
      </c>
    </row>
    <row r="13" spans="1:23" x14ac:dyDescent="0.35">
      <c r="A13">
        <v>1.625</v>
      </c>
      <c r="B13">
        <v>9.75</v>
      </c>
      <c r="C13">
        <v>5.6875</v>
      </c>
      <c r="D13">
        <v>2040</v>
      </c>
      <c r="E13" s="1">
        <f t="shared" si="4"/>
        <v>41.274999999999999</v>
      </c>
      <c r="F13" s="1">
        <f t="shared" si="5"/>
        <v>247.64999999999998</v>
      </c>
      <c r="G13" s="1">
        <f t="shared" si="6"/>
        <v>144.46250000000001</v>
      </c>
      <c r="H13" s="1">
        <f t="shared" si="7"/>
        <v>33.687664041994751</v>
      </c>
    </row>
    <row r="14" spans="1:23" x14ac:dyDescent="0.35">
      <c r="A14">
        <v>1.75</v>
      </c>
      <c r="B14">
        <v>10.5</v>
      </c>
      <c r="C14">
        <v>6.0625</v>
      </c>
      <c r="D14">
        <v>2370</v>
      </c>
      <c r="E14" s="1">
        <f t="shared" si="4"/>
        <v>44.449999999999996</v>
      </c>
      <c r="F14" s="1">
        <f t="shared" si="5"/>
        <v>266.7</v>
      </c>
      <c r="G14" s="1">
        <f t="shared" si="6"/>
        <v>153.98749999999998</v>
      </c>
      <c r="H14" s="1">
        <f t="shared" si="7"/>
        <v>39.137139107611553</v>
      </c>
    </row>
    <row r="15" spans="1:23" x14ac:dyDescent="0.35">
      <c r="A15">
        <v>1.875</v>
      </c>
      <c r="B15">
        <v>11.25</v>
      </c>
      <c r="C15">
        <v>6.5</v>
      </c>
      <c r="D15">
        <v>2640</v>
      </c>
      <c r="E15" s="1">
        <f t="shared" si="4"/>
        <v>47.625</v>
      </c>
      <c r="F15" s="1">
        <f t="shared" si="5"/>
        <v>285.75</v>
      </c>
      <c r="G15" s="1">
        <f t="shared" si="6"/>
        <v>165.1</v>
      </c>
      <c r="H15" s="1">
        <f t="shared" si="7"/>
        <v>43.595800524934383</v>
      </c>
    </row>
    <row r="16" spans="1:23" x14ac:dyDescent="0.35">
      <c r="E16" s="2"/>
      <c r="F16" s="2"/>
      <c r="G16" s="2"/>
      <c r="H16" s="2"/>
    </row>
    <row r="17" spans="5:8" x14ac:dyDescent="0.35">
      <c r="E17" s="2"/>
      <c r="F17" s="2"/>
      <c r="G17" s="2"/>
      <c r="H17" s="2"/>
    </row>
    <row r="18" spans="5:8" x14ac:dyDescent="0.35">
      <c r="E18" s="2"/>
      <c r="F18" s="2"/>
      <c r="G18" s="2"/>
      <c r="H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2018-08-01T10:26:32Z</dcterms:modified>
</cp:coreProperties>
</file>