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Year 3\Flowsheeting\"/>
    </mc:Choice>
  </mc:AlternateContent>
  <xr:revisionPtr revIDLastSave="0" documentId="8_{5538AAFA-0245-4A6B-AD12-D97EEC24A7B4}" xr6:coauthVersionLast="45" xr6:coauthVersionMax="45" xr10:uidLastSave="{00000000-0000-0000-0000-000000000000}"/>
  <bookViews>
    <workbookView xWindow="-110" yWindow="-110" windowWidth="19420" windowHeight="10420" xr2:uid="{81677B92-4BA1-497D-9510-2CF45CF067AE}"/>
  </bookViews>
  <sheets>
    <sheet name="Summary" sheetId="10" r:id="rId1"/>
    <sheet name="2.5%" sheetId="3" r:id="rId2"/>
    <sheet name="5% CONV" sheetId="2" r:id="rId3"/>
    <sheet name="10%" sheetId="4" r:id="rId4"/>
    <sheet name="15%" sheetId="5" r:id="rId5"/>
    <sheet name="20%" sheetId="6" r:id="rId6"/>
    <sheet name="25%" sheetId="7" r:id="rId7"/>
    <sheet name="30%" sheetId="8" r:id="rId8"/>
    <sheet name="40%" sheetId="9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D13" i="10"/>
  <c r="E13" i="10"/>
  <c r="F13" i="10"/>
  <c r="G13" i="10"/>
  <c r="H13" i="10"/>
  <c r="I13" i="10"/>
  <c r="J13" i="10"/>
  <c r="K13" i="10"/>
  <c r="C14" i="10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C6" i="10"/>
  <c r="C7" i="10"/>
  <c r="C9" i="10"/>
  <c r="C10" i="10"/>
  <c r="C12" i="10"/>
  <c r="C8" i="10"/>
  <c r="C11" i="10"/>
  <c r="C21" i="8"/>
  <c r="C22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" i="10"/>
  <c r="C5" i="10"/>
  <c r="Y20" i="9"/>
  <c r="X20" i="9"/>
  <c r="V20" i="9"/>
  <c r="U20" i="9"/>
  <c r="T20" i="9"/>
  <c r="Q20" i="9"/>
  <c r="P20" i="9"/>
  <c r="B20" i="9"/>
  <c r="Y19" i="9"/>
  <c r="X19" i="9"/>
  <c r="V19" i="9"/>
  <c r="U19" i="9"/>
  <c r="T19" i="9"/>
  <c r="Q19" i="9"/>
  <c r="P19" i="9"/>
  <c r="B19" i="9"/>
  <c r="Y18" i="9"/>
  <c r="X18" i="9"/>
  <c r="V18" i="9"/>
  <c r="U18" i="9"/>
  <c r="T18" i="9"/>
  <c r="Q18" i="9"/>
  <c r="P18" i="9"/>
  <c r="B18" i="9"/>
  <c r="Y17" i="9"/>
  <c r="X17" i="9"/>
  <c r="V17" i="9"/>
  <c r="U17" i="9"/>
  <c r="T17" i="9"/>
  <c r="Q17" i="9"/>
  <c r="P17" i="9"/>
  <c r="B17" i="9"/>
  <c r="Y16" i="9"/>
  <c r="X16" i="9"/>
  <c r="V16" i="9"/>
  <c r="U16" i="9"/>
  <c r="T16" i="9"/>
  <c r="Q16" i="9"/>
  <c r="P16" i="9"/>
  <c r="B16" i="9"/>
  <c r="Y15" i="9"/>
  <c r="X15" i="9"/>
  <c r="V15" i="9"/>
  <c r="U15" i="9"/>
  <c r="T15" i="9"/>
  <c r="Q15" i="9"/>
  <c r="P15" i="9"/>
  <c r="B15" i="9"/>
  <c r="Y14" i="9"/>
  <c r="X14" i="9"/>
  <c r="V14" i="9"/>
  <c r="U14" i="9"/>
  <c r="T14" i="9"/>
  <c r="Q14" i="9"/>
  <c r="P14" i="9"/>
  <c r="B14" i="9"/>
  <c r="Y13" i="9"/>
  <c r="X13" i="9"/>
  <c r="V13" i="9"/>
  <c r="U13" i="9"/>
  <c r="T13" i="9"/>
  <c r="Q13" i="9"/>
  <c r="P13" i="9"/>
  <c r="B13" i="9"/>
  <c r="Y12" i="9"/>
  <c r="X12" i="9"/>
  <c r="V12" i="9"/>
  <c r="U12" i="9"/>
  <c r="T12" i="9"/>
  <c r="Q12" i="9"/>
  <c r="P12" i="9"/>
  <c r="B12" i="9"/>
  <c r="Y11" i="9"/>
  <c r="X11" i="9"/>
  <c r="V11" i="9"/>
  <c r="U11" i="9"/>
  <c r="T11" i="9"/>
  <c r="Q11" i="9"/>
  <c r="P11" i="9"/>
  <c r="B11" i="9"/>
  <c r="Y10" i="9"/>
  <c r="X10" i="9"/>
  <c r="V10" i="9"/>
  <c r="U10" i="9"/>
  <c r="T10" i="9"/>
  <c r="Q10" i="9"/>
  <c r="P10" i="9"/>
  <c r="B10" i="9"/>
  <c r="Y9" i="9"/>
  <c r="X9" i="9"/>
  <c r="V9" i="9"/>
  <c r="U9" i="9"/>
  <c r="T9" i="9"/>
  <c r="Q9" i="9"/>
  <c r="P9" i="9"/>
  <c r="B9" i="9"/>
  <c r="S4" i="9"/>
  <c r="S17" i="9" s="1"/>
  <c r="Y20" i="8"/>
  <c r="X20" i="8"/>
  <c r="V20" i="8"/>
  <c r="U20" i="8"/>
  <c r="T20" i="8"/>
  <c r="Q20" i="8"/>
  <c r="P20" i="8"/>
  <c r="B20" i="8"/>
  <c r="Y19" i="8"/>
  <c r="X19" i="8"/>
  <c r="V19" i="8"/>
  <c r="U19" i="8"/>
  <c r="T19" i="8"/>
  <c r="Q19" i="8"/>
  <c r="P19" i="8"/>
  <c r="B19" i="8"/>
  <c r="Y18" i="8"/>
  <c r="X18" i="8"/>
  <c r="V18" i="8"/>
  <c r="U18" i="8"/>
  <c r="T18" i="8"/>
  <c r="Q18" i="8"/>
  <c r="P18" i="8"/>
  <c r="B18" i="8"/>
  <c r="Y17" i="8"/>
  <c r="X17" i="8"/>
  <c r="V17" i="8"/>
  <c r="U17" i="8"/>
  <c r="T17" i="8"/>
  <c r="Q17" i="8"/>
  <c r="P17" i="8"/>
  <c r="B17" i="8"/>
  <c r="Y16" i="8"/>
  <c r="X16" i="8"/>
  <c r="V16" i="8"/>
  <c r="U16" i="8"/>
  <c r="T16" i="8"/>
  <c r="Q16" i="8"/>
  <c r="P16" i="8"/>
  <c r="B16" i="8"/>
  <c r="Y15" i="8"/>
  <c r="X15" i="8"/>
  <c r="V15" i="8"/>
  <c r="U15" i="8"/>
  <c r="T15" i="8"/>
  <c r="Q15" i="8"/>
  <c r="P15" i="8"/>
  <c r="B15" i="8"/>
  <c r="Y14" i="8"/>
  <c r="X14" i="8"/>
  <c r="V14" i="8"/>
  <c r="U14" i="8"/>
  <c r="T14" i="8"/>
  <c r="Q14" i="8"/>
  <c r="P14" i="8"/>
  <c r="B14" i="8"/>
  <c r="Y13" i="8"/>
  <c r="X13" i="8"/>
  <c r="V13" i="8"/>
  <c r="U13" i="8"/>
  <c r="T13" i="8"/>
  <c r="Q13" i="8"/>
  <c r="P13" i="8"/>
  <c r="B13" i="8"/>
  <c r="Y12" i="8"/>
  <c r="X12" i="8"/>
  <c r="V12" i="8"/>
  <c r="U12" i="8"/>
  <c r="T12" i="8"/>
  <c r="Q12" i="8"/>
  <c r="P12" i="8"/>
  <c r="B12" i="8"/>
  <c r="Y11" i="8"/>
  <c r="X11" i="8"/>
  <c r="V11" i="8"/>
  <c r="U11" i="8"/>
  <c r="T11" i="8"/>
  <c r="Q11" i="8"/>
  <c r="P11" i="8"/>
  <c r="B11" i="8"/>
  <c r="Y10" i="8"/>
  <c r="X10" i="8"/>
  <c r="V10" i="8"/>
  <c r="U10" i="8"/>
  <c r="T10" i="8"/>
  <c r="Q10" i="8"/>
  <c r="P10" i="8"/>
  <c r="B10" i="8"/>
  <c r="Y9" i="8"/>
  <c r="X9" i="8"/>
  <c r="V9" i="8"/>
  <c r="U9" i="8"/>
  <c r="T9" i="8"/>
  <c r="Q9" i="8"/>
  <c r="P9" i="8"/>
  <c r="B9" i="8"/>
  <c r="S4" i="8"/>
  <c r="S17" i="8" s="1"/>
  <c r="AA17" i="8" s="1"/>
  <c r="AB17" i="8" s="1"/>
  <c r="D10" i="7"/>
  <c r="D11" i="7"/>
  <c r="D12" i="7"/>
  <c r="D13" i="7"/>
  <c r="D14" i="7"/>
  <c r="D15" i="7"/>
  <c r="D16" i="7"/>
  <c r="D17" i="7"/>
  <c r="D18" i="7"/>
  <c r="D19" i="7"/>
  <c r="D20" i="7"/>
  <c r="D9" i="7"/>
  <c r="S4" i="7"/>
  <c r="P9" i="7"/>
  <c r="Q9" i="7"/>
  <c r="S9" i="7"/>
  <c r="T9" i="7"/>
  <c r="U9" i="7"/>
  <c r="V9" i="7"/>
  <c r="X9" i="7"/>
  <c r="Y9" i="7"/>
  <c r="P10" i="7"/>
  <c r="Q10" i="7"/>
  <c r="S10" i="7"/>
  <c r="T10" i="7"/>
  <c r="U10" i="7"/>
  <c r="V10" i="7"/>
  <c r="X10" i="7"/>
  <c r="Y10" i="7"/>
  <c r="P11" i="7"/>
  <c r="Q11" i="7"/>
  <c r="S11" i="7"/>
  <c r="AA11" i="7" s="1"/>
  <c r="AB11" i="7" s="1"/>
  <c r="I7" i="10" s="1"/>
  <c r="T11" i="7"/>
  <c r="U11" i="7"/>
  <c r="V11" i="7"/>
  <c r="X11" i="7"/>
  <c r="Y11" i="7"/>
  <c r="P12" i="7"/>
  <c r="Q12" i="7"/>
  <c r="S12" i="7"/>
  <c r="AA12" i="7" s="1"/>
  <c r="AB12" i="7" s="1"/>
  <c r="I8" i="10" s="1"/>
  <c r="T12" i="7"/>
  <c r="U12" i="7"/>
  <c r="V12" i="7"/>
  <c r="X12" i="7"/>
  <c r="Y12" i="7"/>
  <c r="P13" i="7"/>
  <c r="Q13" i="7"/>
  <c r="S13" i="7"/>
  <c r="T13" i="7"/>
  <c r="U13" i="7"/>
  <c r="V13" i="7"/>
  <c r="X13" i="7"/>
  <c r="Y13" i="7"/>
  <c r="P14" i="7"/>
  <c r="Q14" i="7"/>
  <c r="S14" i="7"/>
  <c r="T14" i="7"/>
  <c r="U14" i="7"/>
  <c r="V14" i="7"/>
  <c r="X14" i="7"/>
  <c r="Y14" i="7"/>
  <c r="P15" i="7"/>
  <c r="Q15" i="7"/>
  <c r="S15" i="7"/>
  <c r="T15" i="7"/>
  <c r="U15" i="7"/>
  <c r="V15" i="7"/>
  <c r="X15" i="7"/>
  <c r="Y15" i="7"/>
  <c r="P16" i="7"/>
  <c r="Q16" i="7"/>
  <c r="S16" i="7"/>
  <c r="T16" i="7"/>
  <c r="U16" i="7"/>
  <c r="V16" i="7"/>
  <c r="X16" i="7"/>
  <c r="Y16" i="7"/>
  <c r="P17" i="7"/>
  <c r="Q17" i="7"/>
  <c r="S17" i="7"/>
  <c r="T17" i="7"/>
  <c r="U17" i="7"/>
  <c r="V17" i="7"/>
  <c r="X17" i="7"/>
  <c r="Y17" i="7"/>
  <c r="P18" i="7"/>
  <c r="Q18" i="7"/>
  <c r="S18" i="7"/>
  <c r="AA18" i="7" s="1"/>
  <c r="AB18" i="7" s="1"/>
  <c r="T18" i="7"/>
  <c r="U18" i="7"/>
  <c r="V18" i="7"/>
  <c r="X18" i="7"/>
  <c r="Y18" i="7"/>
  <c r="P19" i="7"/>
  <c r="Q19" i="7"/>
  <c r="S19" i="7"/>
  <c r="T19" i="7"/>
  <c r="U19" i="7"/>
  <c r="V19" i="7"/>
  <c r="X19" i="7"/>
  <c r="Y19" i="7"/>
  <c r="P20" i="7"/>
  <c r="Q20" i="7"/>
  <c r="S20" i="7"/>
  <c r="T20" i="7"/>
  <c r="U20" i="7"/>
  <c r="V20" i="7"/>
  <c r="X20" i="7"/>
  <c r="Y20" i="7"/>
  <c r="B20" i="7"/>
  <c r="B19" i="7"/>
  <c r="B18" i="7"/>
  <c r="B17" i="7"/>
  <c r="B16" i="7"/>
  <c r="B15" i="7"/>
  <c r="B14" i="7"/>
  <c r="B13" i="7"/>
  <c r="B12" i="7"/>
  <c r="B11" i="7"/>
  <c r="B10" i="7"/>
  <c r="B9" i="7"/>
  <c r="Y20" i="6"/>
  <c r="X20" i="6"/>
  <c r="V20" i="6"/>
  <c r="U20" i="6"/>
  <c r="T20" i="6"/>
  <c r="Q20" i="6"/>
  <c r="P20" i="6"/>
  <c r="B20" i="6"/>
  <c r="Y19" i="6"/>
  <c r="X19" i="6"/>
  <c r="V19" i="6"/>
  <c r="U19" i="6"/>
  <c r="T19" i="6"/>
  <c r="Q19" i="6"/>
  <c r="P19" i="6"/>
  <c r="B19" i="6"/>
  <c r="Y18" i="6"/>
  <c r="X18" i="6"/>
  <c r="V18" i="6"/>
  <c r="U18" i="6"/>
  <c r="T18" i="6"/>
  <c r="Q18" i="6"/>
  <c r="P18" i="6"/>
  <c r="B18" i="6"/>
  <c r="Y17" i="6"/>
  <c r="X17" i="6"/>
  <c r="V17" i="6"/>
  <c r="U17" i="6"/>
  <c r="T17" i="6"/>
  <c r="Q17" i="6"/>
  <c r="P17" i="6"/>
  <c r="B17" i="6"/>
  <c r="Y16" i="6"/>
  <c r="X16" i="6"/>
  <c r="V16" i="6"/>
  <c r="U16" i="6"/>
  <c r="T16" i="6"/>
  <c r="S16" i="6"/>
  <c r="Q16" i="6"/>
  <c r="P16" i="6"/>
  <c r="B16" i="6"/>
  <c r="Y15" i="6"/>
  <c r="X15" i="6"/>
  <c r="V15" i="6"/>
  <c r="U15" i="6"/>
  <c r="T15" i="6"/>
  <c r="Q15" i="6"/>
  <c r="P15" i="6"/>
  <c r="B15" i="6"/>
  <c r="Y14" i="6"/>
  <c r="X14" i="6"/>
  <c r="V14" i="6"/>
  <c r="U14" i="6"/>
  <c r="T14" i="6"/>
  <c r="Q14" i="6"/>
  <c r="P14" i="6"/>
  <c r="B14" i="6"/>
  <c r="Y13" i="6"/>
  <c r="X13" i="6"/>
  <c r="V13" i="6"/>
  <c r="U13" i="6"/>
  <c r="T13" i="6"/>
  <c r="Q13" i="6"/>
  <c r="P13" i="6"/>
  <c r="B13" i="6"/>
  <c r="Y12" i="6"/>
  <c r="X12" i="6"/>
  <c r="V12" i="6"/>
  <c r="U12" i="6"/>
  <c r="T12" i="6"/>
  <c r="Q12" i="6"/>
  <c r="P12" i="6"/>
  <c r="B12" i="6"/>
  <c r="Y11" i="6"/>
  <c r="X11" i="6"/>
  <c r="V11" i="6"/>
  <c r="U11" i="6"/>
  <c r="T11" i="6"/>
  <c r="Q11" i="6"/>
  <c r="P11" i="6"/>
  <c r="B11" i="6"/>
  <c r="Y10" i="6"/>
  <c r="X10" i="6"/>
  <c r="V10" i="6"/>
  <c r="U10" i="6"/>
  <c r="T10" i="6"/>
  <c r="Q10" i="6"/>
  <c r="P10" i="6"/>
  <c r="B10" i="6"/>
  <c r="Y9" i="6"/>
  <c r="X9" i="6"/>
  <c r="V9" i="6"/>
  <c r="U9" i="6"/>
  <c r="T9" i="6"/>
  <c r="Q9" i="6"/>
  <c r="P9" i="6"/>
  <c r="B9" i="6"/>
  <c r="S4" i="6"/>
  <c r="S17" i="6" s="1"/>
  <c r="Y20" i="5"/>
  <c r="X20" i="5"/>
  <c r="V20" i="5"/>
  <c r="U20" i="5"/>
  <c r="T20" i="5"/>
  <c r="Q20" i="5"/>
  <c r="P20" i="5"/>
  <c r="B20" i="5"/>
  <c r="Y19" i="5"/>
  <c r="X19" i="5"/>
  <c r="V19" i="5"/>
  <c r="U19" i="5"/>
  <c r="T19" i="5"/>
  <c r="Q19" i="5"/>
  <c r="P19" i="5"/>
  <c r="B19" i="5"/>
  <c r="Y18" i="5"/>
  <c r="X18" i="5"/>
  <c r="V18" i="5"/>
  <c r="U18" i="5"/>
  <c r="T18" i="5"/>
  <c r="Q18" i="5"/>
  <c r="P18" i="5"/>
  <c r="B18" i="5"/>
  <c r="Y17" i="5"/>
  <c r="X17" i="5"/>
  <c r="V17" i="5"/>
  <c r="U17" i="5"/>
  <c r="T17" i="5"/>
  <c r="Q17" i="5"/>
  <c r="P17" i="5"/>
  <c r="B17" i="5"/>
  <c r="Y16" i="5"/>
  <c r="X16" i="5"/>
  <c r="V16" i="5"/>
  <c r="U16" i="5"/>
  <c r="T16" i="5"/>
  <c r="S16" i="5"/>
  <c r="Q16" i="5"/>
  <c r="P16" i="5"/>
  <c r="B16" i="5"/>
  <c r="Y15" i="5"/>
  <c r="X15" i="5"/>
  <c r="V15" i="5"/>
  <c r="U15" i="5"/>
  <c r="T15" i="5"/>
  <c r="Q15" i="5"/>
  <c r="P15" i="5"/>
  <c r="B15" i="5"/>
  <c r="Y14" i="5"/>
  <c r="X14" i="5"/>
  <c r="V14" i="5"/>
  <c r="U14" i="5"/>
  <c r="T14" i="5"/>
  <c r="Q14" i="5"/>
  <c r="P14" i="5"/>
  <c r="B14" i="5"/>
  <c r="Y13" i="5"/>
  <c r="X13" i="5"/>
  <c r="V13" i="5"/>
  <c r="U13" i="5"/>
  <c r="T13" i="5"/>
  <c r="Q13" i="5"/>
  <c r="P13" i="5"/>
  <c r="B13" i="5"/>
  <c r="Y12" i="5"/>
  <c r="X12" i="5"/>
  <c r="V12" i="5"/>
  <c r="U12" i="5"/>
  <c r="T12" i="5"/>
  <c r="Q12" i="5"/>
  <c r="P12" i="5"/>
  <c r="B12" i="5"/>
  <c r="Y11" i="5"/>
  <c r="X11" i="5"/>
  <c r="V11" i="5"/>
  <c r="U11" i="5"/>
  <c r="T11" i="5"/>
  <c r="Q11" i="5"/>
  <c r="P11" i="5"/>
  <c r="B11" i="5"/>
  <c r="Y10" i="5"/>
  <c r="X10" i="5"/>
  <c r="V10" i="5"/>
  <c r="U10" i="5"/>
  <c r="T10" i="5"/>
  <c r="Q10" i="5"/>
  <c r="P10" i="5"/>
  <c r="B10" i="5"/>
  <c r="Y9" i="5"/>
  <c r="X9" i="5"/>
  <c r="V9" i="5"/>
  <c r="U9" i="5"/>
  <c r="T9" i="5"/>
  <c r="Q9" i="5"/>
  <c r="P9" i="5"/>
  <c r="B9" i="5"/>
  <c r="S4" i="5"/>
  <c r="S17" i="5" s="1"/>
  <c r="S4" i="4"/>
  <c r="S10" i="4" s="1"/>
  <c r="P9" i="4"/>
  <c r="Q9" i="4"/>
  <c r="T9" i="4"/>
  <c r="U9" i="4"/>
  <c r="V9" i="4"/>
  <c r="X9" i="4"/>
  <c r="Y9" i="4"/>
  <c r="P10" i="4"/>
  <c r="Q10" i="4"/>
  <c r="T10" i="4"/>
  <c r="U10" i="4"/>
  <c r="V10" i="4"/>
  <c r="X10" i="4"/>
  <c r="Y10" i="4"/>
  <c r="P11" i="4"/>
  <c r="Q11" i="4"/>
  <c r="T11" i="4"/>
  <c r="U11" i="4"/>
  <c r="V11" i="4"/>
  <c r="X11" i="4"/>
  <c r="Y11" i="4"/>
  <c r="P12" i="4"/>
  <c r="Q12" i="4"/>
  <c r="T12" i="4"/>
  <c r="U12" i="4"/>
  <c r="V12" i="4"/>
  <c r="X12" i="4"/>
  <c r="Y12" i="4"/>
  <c r="P13" i="4"/>
  <c r="Q13" i="4"/>
  <c r="T13" i="4"/>
  <c r="U13" i="4"/>
  <c r="V13" i="4"/>
  <c r="X13" i="4"/>
  <c r="Y13" i="4"/>
  <c r="P14" i="4"/>
  <c r="Q14" i="4"/>
  <c r="T14" i="4"/>
  <c r="U14" i="4"/>
  <c r="V14" i="4"/>
  <c r="X14" i="4"/>
  <c r="Y14" i="4"/>
  <c r="P15" i="4"/>
  <c r="Q15" i="4"/>
  <c r="T15" i="4"/>
  <c r="U15" i="4"/>
  <c r="V15" i="4"/>
  <c r="X15" i="4"/>
  <c r="Y15" i="4"/>
  <c r="P16" i="4"/>
  <c r="Q16" i="4"/>
  <c r="T16" i="4"/>
  <c r="U16" i="4"/>
  <c r="V16" i="4"/>
  <c r="X16" i="4"/>
  <c r="Y16" i="4"/>
  <c r="P17" i="4"/>
  <c r="Q17" i="4"/>
  <c r="T17" i="4"/>
  <c r="U17" i="4"/>
  <c r="V17" i="4"/>
  <c r="X17" i="4"/>
  <c r="Y17" i="4"/>
  <c r="P18" i="4"/>
  <c r="Q18" i="4"/>
  <c r="T18" i="4"/>
  <c r="U18" i="4"/>
  <c r="V18" i="4"/>
  <c r="X18" i="4"/>
  <c r="Y18" i="4"/>
  <c r="P19" i="4"/>
  <c r="Q19" i="4"/>
  <c r="T19" i="4"/>
  <c r="U19" i="4"/>
  <c r="V19" i="4"/>
  <c r="X19" i="4"/>
  <c r="Y19" i="4"/>
  <c r="P20" i="4"/>
  <c r="Q20" i="4"/>
  <c r="T20" i="4"/>
  <c r="U20" i="4"/>
  <c r="V20" i="4"/>
  <c r="X20" i="4"/>
  <c r="Y20" i="4"/>
  <c r="B20" i="4"/>
  <c r="B19" i="4"/>
  <c r="B18" i="4"/>
  <c r="B17" i="4"/>
  <c r="B16" i="4"/>
  <c r="B15" i="4"/>
  <c r="B14" i="4"/>
  <c r="B13" i="4"/>
  <c r="B12" i="4"/>
  <c r="B11" i="4"/>
  <c r="B10" i="4"/>
  <c r="B9" i="4"/>
  <c r="B10" i="3"/>
  <c r="B11" i="3"/>
  <c r="B12" i="3"/>
  <c r="B13" i="3"/>
  <c r="B14" i="3"/>
  <c r="B15" i="3"/>
  <c r="B16" i="3"/>
  <c r="B17" i="3"/>
  <c r="B18" i="3"/>
  <c r="B19" i="3"/>
  <c r="B20" i="3"/>
  <c r="B9" i="3"/>
  <c r="Y20" i="3"/>
  <c r="X20" i="3"/>
  <c r="V20" i="3"/>
  <c r="U20" i="3"/>
  <c r="T20" i="3"/>
  <c r="S20" i="3"/>
  <c r="Q20" i="3"/>
  <c r="P20" i="3"/>
  <c r="Y19" i="3"/>
  <c r="X19" i="3"/>
  <c r="V19" i="3"/>
  <c r="U19" i="3"/>
  <c r="T19" i="3"/>
  <c r="Q19" i="3"/>
  <c r="P19" i="3"/>
  <c r="Y18" i="3"/>
  <c r="X18" i="3"/>
  <c r="V18" i="3"/>
  <c r="U18" i="3"/>
  <c r="T18" i="3"/>
  <c r="Q18" i="3"/>
  <c r="P18" i="3"/>
  <c r="Y17" i="3"/>
  <c r="X17" i="3"/>
  <c r="V17" i="3"/>
  <c r="U17" i="3"/>
  <c r="T17" i="3"/>
  <c r="Q17" i="3"/>
  <c r="P17" i="3"/>
  <c r="Y16" i="3"/>
  <c r="X16" i="3"/>
  <c r="V16" i="3"/>
  <c r="U16" i="3"/>
  <c r="T16" i="3"/>
  <c r="Q16" i="3"/>
  <c r="P16" i="3"/>
  <c r="Y15" i="3"/>
  <c r="X15" i="3"/>
  <c r="V15" i="3"/>
  <c r="U15" i="3"/>
  <c r="T15" i="3"/>
  <c r="Q15" i="3"/>
  <c r="P15" i="3"/>
  <c r="Y14" i="3"/>
  <c r="X14" i="3"/>
  <c r="V14" i="3"/>
  <c r="U14" i="3"/>
  <c r="T14" i="3"/>
  <c r="Q14" i="3"/>
  <c r="P14" i="3"/>
  <c r="Y13" i="3"/>
  <c r="X13" i="3"/>
  <c r="V13" i="3"/>
  <c r="U13" i="3"/>
  <c r="T13" i="3"/>
  <c r="Q13" i="3"/>
  <c r="P13" i="3"/>
  <c r="Y12" i="3"/>
  <c r="X12" i="3"/>
  <c r="V12" i="3"/>
  <c r="U12" i="3"/>
  <c r="T12" i="3"/>
  <c r="Q12" i="3"/>
  <c r="P12" i="3"/>
  <c r="Y11" i="3"/>
  <c r="X11" i="3"/>
  <c r="V11" i="3"/>
  <c r="U11" i="3"/>
  <c r="T11" i="3"/>
  <c r="Q11" i="3"/>
  <c r="P11" i="3"/>
  <c r="Y10" i="3"/>
  <c r="X10" i="3"/>
  <c r="V10" i="3"/>
  <c r="U10" i="3"/>
  <c r="T10" i="3"/>
  <c r="Q10" i="3"/>
  <c r="P10" i="3"/>
  <c r="Y9" i="3"/>
  <c r="X9" i="3"/>
  <c r="V9" i="3"/>
  <c r="U9" i="3"/>
  <c r="T9" i="3"/>
  <c r="Q9" i="3"/>
  <c r="P9" i="3"/>
  <c r="S4" i="3"/>
  <c r="S17" i="3" s="1"/>
  <c r="Y10" i="2"/>
  <c r="Y11" i="2"/>
  <c r="Y12" i="2"/>
  <c r="Y13" i="2"/>
  <c r="Y14" i="2"/>
  <c r="Y15" i="2"/>
  <c r="Y16" i="2"/>
  <c r="Y17" i="2"/>
  <c r="Y18" i="2"/>
  <c r="Y19" i="2"/>
  <c r="Y20" i="2"/>
  <c r="Y9" i="2"/>
  <c r="X10" i="2"/>
  <c r="X11" i="2"/>
  <c r="X12" i="2"/>
  <c r="X13" i="2"/>
  <c r="X14" i="2"/>
  <c r="X15" i="2"/>
  <c r="X16" i="2"/>
  <c r="X17" i="2"/>
  <c r="X18" i="2"/>
  <c r="X19" i="2"/>
  <c r="X20" i="2"/>
  <c r="X9" i="2"/>
  <c r="V10" i="2"/>
  <c r="V11" i="2"/>
  <c r="V12" i="2"/>
  <c r="V13" i="2"/>
  <c r="V14" i="2"/>
  <c r="V15" i="2"/>
  <c r="V16" i="2"/>
  <c r="V17" i="2"/>
  <c r="V18" i="2"/>
  <c r="V19" i="2"/>
  <c r="V20" i="2"/>
  <c r="V9" i="2"/>
  <c r="U10" i="2"/>
  <c r="U11" i="2"/>
  <c r="U12" i="2"/>
  <c r="U13" i="2"/>
  <c r="U14" i="2"/>
  <c r="U15" i="2"/>
  <c r="U16" i="2"/>
  <c r="U17" i="2"/>
  <c r="U18" i="2"/>
  <c r="U19" i="2"/>
  <c r="U20" i="2"/>
  <c r="U9" i="2"/>
  <c r="T10" i="2"/>
  <c r="T11" i="2"/>
  <c r="T12" i="2"/>
  <c r="T13" i="2"/>
  <c r="T14" i="2"/>
  <c r="T15" i="2"/>
  <c r="T16" i="2"/>
  <c r="T17" i="2"/>
  <c r="T18" i="2"/>
  <c r="T19" i="2"/>
  <c r="T20" i="2"/>
  <c r="T9" i="2"/>
  <c r="Q10" i="2"/>
  <c r="Q11" i="2"/>
  <c r="Q12" i="2"/>
  <c r="Q13" i="2"/>
  <c r="Q14" i="2"/>
  <c r="Q15" i="2"/>
  <c r="Q16" i="2"/>
  <c r="Q17" i="2"/>
  <c r="Q18" i="2"/>
  <c r="Q19" i="2"/>
  <c r="Q20" i="2"/>
  <c r="Q9" i="2"/>
  <c r="P10" i="2"/>
  <c r="P11" i="2"/>
  <c r="P12" i="2"/>
  <c r="P13" i="2"/>
  <c r="P14" i="2"/>
  <c r="P15" i="2"/>
  <c r="P16" i="2"/>
  <c r="P17" i="2"/>
  <c r="P18" i="2"/>
  <c r="P19" i="2"/>
  <c r="P20" i="2"/>
  <c r="P9" i="2"/>
  <c r="S4" i="2"/>
  <c r="S10" i="2" s="1"/>
  <c r="AA10" i="2" s="1"/>
  <c r="AB10" i="2" s="1"/>
  <c r="E6" i="10" s="1"/>
  <c r="B10" i="2"/>
  <c r="B11" i="2"/>
  <c r="B12" i="2"/>
  <c r="B13" i="2"/>
  <c r="B14" i="2"/>
  <c r="B15" i="2"/>
  <c r="B16" i="2"/>
  <c r="B17" i="2"/>
  <c r="B18" i="2"/>
  <c r="B19" i="2"/>
  <c r="B20" i="2"/>
  <c r="B9" i="2"/>
  <c r="S11" i="9" l="1"/>
  <c r="S20" i="5"/>
  <c r="S20" i="6"/>
  <c r="S16" i="8"/>
  <c r="AA16" i="8" s="1"/>
  <c r="AB16" i="8" s="1"/>
  <c r="J12" i="10" s="1"/>
  <c r="S12" i="9"/>
  <c r="S20" i="9"/>
  <c r="S12" i="8"/>
  <c r="AA12" i="8" s="1"/>
  <c r="AB12" i="8" s="1"/>
  <c r="J8" i="10" s="1"/>
  <c r="S19" i="9"/>
  <c r="S20" i="8"/>
  <c r="S15" i="9"/>
  <c r="S12" i="3"/>
  <c r="S16" i="3"/>
  <c r="AA16" i="3" s="1"/>
  <c r="AB16" i="3" s="1"/>
  <c r="D12" i="10" s="1"/>
  <c r="AA17" i="5"/>
  <c r="AB17" i="5" s="1"/>
  <c r="S12" i="5"/>
  <c r="AA12" i="5" s="1"/>
  <c r="AB12" i="5" s="1"/>
  <c r="G8" i="10" s="1"/>
  <c r="AA17" i="6"/>
  <c r="AB17" i="6" s="1"/>
  <c r="S12" i="6"/>
  <c r="AA12" i="6" s="1"/>
  <c r="AB12" i="6" s="1"/>
  <c r="H8" i="10" s="1"/>
  <c r="S16" i="9"/>
  <c r="AA16" i="9" s="1"/>
  <c r="AB16" i="9" s="1"/>
  <c r="K12" i="10" s="1"/>
  <c r="AA17" i="9"/>
  <c r="AB17" i="9" s="1"/>
  <c r="AA11" i="9"/>
  <c r="AB11" i="9" s="1"/>
  <c r="K7" i="10" s="1"/>
  <c r="AA19" i="9"/>
  <c r="AB19" i="9" s="1"/>
  <c r="AA12" i="9"/>
  <c r="AB12" i="9" s="1"/>
  <c r="K8" i="10" s="1"/>
  <c r="AA20" i="9"/>
  <c r="AB20" i="9" s="1"/>
  <c r="AA15" i="9"/>
  <c r="AB15" i="9" s="1"/>
  <c r="K11" i="10" s="1"/>
  <c r="S10" i="9"/>
  <c r="AA10" i="9" s="1"/>
  <c r="AB10" i="9" s="1"/>
  <c r="K6" i="10" s="1"/>
  <c r="S14" i="9"/>
  <c r="AA14" i="9" s="1"/>
  <c r="AB14" i="9" s="1"/>
  <c r="K10" i="10" s="1"/>
  <c r="S18" i="9"/>
  <c r="AA18" i="9" s="1"/>
  <c r="AB18" i="9" s="1"/>
  <c r="S9" i="9"/>
  <c r="AA9" i="9" s="1"/>
  <c r="AB9" i="9" s="1"/>
  <c r="K5" i="10" s="1"/>
  <c r="S13" i="9"/>
  <c r="AA13" i="9" s="1"/>
  <c r="AB13" i="9" s="1"/>
  <c r="K9" i="10" s="1"/>
  <c r="AA20" i="8"/>
  <c r="AB20" i="8" s="1"/>
  <c r="S11" i="8"/>
  <c r="AA11" i="8" s="1"/>
  <c r="AB11" i="8" s="1"/>
  <c r="J7" i="10" s="1"/>
  <c r="S15" i="8"/>
  <c r="AA15" i="8" s="1"/>
  <c r="AB15" i="8" s="1"/>
  <c r="J11" i="10" s="1"/>
  <c r="S19" i="8"/>
  <c r="AA19" i="8" s="1"/>
  <c r="AB19" i="8" s="1"/>
  <c r="S10" i="8"/>
  <c r="AA10" i="8" s="1"/>
  <c r="AB10" i="8" s="1"/>
  <c r="J6" i="10" s="1"/>
  <c r="S14" i="8"/>
  <c r="AA14" i="8" s="1"/>
  <c r="AB14" i="8" s="1"/>
  <c r="J10" i="10" s="1"/>
  <c r="S18" i="8"/>
  <c r="AA18" i="8" s="1"/>
  <c r="AB18" i="8" s="1"/>
  <c r="S9" i="8"/>
  <c r="AA9" i="8" s="1"/>
  <c r="AB9" i="8" s="1"/>
  <c r="J5" i="10" s="1"/>
  <c r="S13" i="8"/>
  <c r="AA13" i="8" s="1"/>
  <c r="AB13" i="8" s="1"/>
  <c r="J9" i="10" s="1"/>
  <c r="AA9" i="7"/>
  <c r="AB9" i="7" s="1"/>
  <c r="I5" i="10" s="1"/>
  <c r="AA14" i="7"/>
  <c r="AB14" i="7" s="1"/>
  <c r="I10" i="10" s="1"/>
  <c r="AA16" i="7"/>
  <c r="AB16" i="7" s="1"/>
  <c r="I12" i="10" s="1"/>
  <c r="AA20" i="7"/>
  <c r="AB20" i="7" s="1"/>
  <c r="AA19" i="7"/>
  <c r="AB19" i="7" s="1"/>
  <c r="AA17" i="7"/>
  <c r="AB17" i="7" s="1"/>
  <c r="AA15" i="7"/>
  <c r="AB15" i="7" s="1"/>
  <c r="I11" i="10" s="1"/>
  <c r="AA10" i="7"/>
  <c r="AB10" i="7" s="1"/>
  <c r="I6" i="10" s="1"/>
  <c r="AA13" i="7"/>
  <c r="AB13" i="7" s="1"/>
  <c r="I9" i="10" s="1"/>
  <c r="AA16" i="6"/>
  <c r="AB16" i="6" s="1"/>
  <c r="H12" i="10" s="1"/>
  <c r="AA20" i="6"/>
  <c r="AB20" i="6" s="1"/>
  <c r="S11" i="6"/>
  <c r="AA11" i="6" s="1"/>
  <c r="AB11" i="6" s="1"/>
  <c r="H7" i="10" s="1"/>
  <c r="S15" i="6"/>
  <c r="AA15" i="6" s="1"/>
  <c r="AB15" i="6" s="1"/>
  <c r="H11" i="10" s="1"/>
  <c r="S19" i="6"/>
  <c r="AA19" i="6" s="1"/>
  <c r="AB19" i="6" s="1"/>
  <c r="S10" i="6"/>
  <c r="AA10" i="6" s="1"/>
  <c r="AB10" i="6" s="1"/>
  <c r="H6" i="10" s="1"/>
  <c r="S14" i="6"/>
  <c r="AA14" i="6" s="1"/>
  <c r="AB14" i="6" s="1"/>
  <c r="H10" i="10" s="1"/>
  <c r="S18" i="6"/>
  <c r="AA18" i="6" s="1"/>
  <c r="AB18" i="6" s="1"/>
  <c r="S9" i="6"/>
  <c r="AA9" i="6" s="1"/>
  <c r="AB9" i="6" s="1"/>
  <c r="H5" i="10" s="1"/>
  <c r="S13" i="6"/>
  <c r="AA13" i="6" s="1"/>
  <c r="AB13" i="6" s="1"/>
  <c r="H9" i="10" s="1"/>
  <c r="AA16" i="5"/>
  <c r="AB16" i="5" s="1"/>
  <c r="G12" i="10" s="1"/>
  <c r="AA20" i="5"/>
  <c r="AB20" i="5" s="1"/>
  <c r="S11" i="5"/>
  <c r="AA11" i="5" s="1"/>
  <c r="AB11" i="5" s="1"/>
  <c r="G7" i="10" s="1"/>
  <c r="S15" i="5"/>
  <c r="AA15" i="5" s="1"/>
  <c r="AB15" i="5" s="1"/>
  <c r="G11" i="10" s="1"/>
  <c r="S19" i="5"/>
  <c r="AA19" i="5" s="1"/>
  <c r="AB19" i="5" s="1"/>
  <c r="S10" i="5"/>
  <c r="AA10" i="5" s="1"/>
  <c r="AB10" i="5" s="1"/>
  <c r="G6" i="10" s="1"/>
  <c r="S14" i="5"/>
  <c r="AA14" i="5" s="1"/>
  <c r="AB14" i="5" s="1"/>
  <c r="G10" i="10" s="1"/>
  <c r="S18" i="5"/>
  <c r="AA18" i="5" s="1"/>
  <c r="AB18" i="5" s="1"/>
  <c r="S9" i="5"/>
  <c r="AA9" i="5" s="1"/>
  <c r="AB9" i="5" s="1"/>
  <c r="G5" i="10" s="1"/>
  <c r="S13" i="5"/>
  <c r="AA13" i="5" s="1"/>
  <c r="AB13" i="5" s="1"/>
  <c r="G9" i="10" s="1"/>
  <c r="AA10" i="4"/>
  <c r="AB10" i="4" s="1"/>
  <c r="F6" i="10" s="1"/>
  <c r="S17" i="4"/>
  <c r="AA17" i="4" s="1"/>
  <c r="AB17" i="4" s="1"/>
  <c r="S13" i="4"/>
  <c r="AA13" i="4" s="1"/>
  <c r="AB13" i="4" s="1"/>
  <c r="F9" i="10" s="1"/>
  <c r="S11" i="4"/>
  <c r="AA11" i="4" s="1"/>
  <c r="AB11" i="4" s="1"/>
  <c r="F7" i="10" s="1"/>
  <c r="S9" i="4"/>
  <c r="AA9" i="4" s="1"/>
  <c r="AB9" i="4" s="1"/>
  <c r="F5" i="10" s="1"/>
  <c r="S19" i="4"/>
  <c r="AA19" i="4" s="1"/>
  <c r="AB19" i="4" s="1"/>
  <c r="S15" i="4"/>
  <c r="AA15" i="4" s="1"/>
  <c r="AB15" i="4" s="1"/>
  <c r="F11" i="10" s="1"/>
  <c r="S20" i="4"/>
  <c r="AA20" i="4" s="1"/>
  <c r="AB20" i="4" s="1"/>
  <c r="S18" i="4"/>
  <c r="AA18" i="4" s="1"/>
  <c r="AB18" i="4" s="1"/>
  <c r="S16" i="4"/>
  <c r="AA16" i="4" s="1"/>
  <c r="AB16" i="4" s="1"/>
  <c r="F12" i="10" s="1"/>
  <c r="S14" i="4"/>
  <c r="AA14" i="4" s="1"/>
  <c r="AB14" i="4" s="1"/>
  <c r="F10" i="10" s="1"/>
  <c r="S12" i="4"/>
  <c r="AA12" i="4" s="1"/>
  <c r="AB12" i="4" s="1"/>
  <c r="F8" i="10" s="1"/>
  <c r="AA20" i="3"/>
  <c r="AB20" i="3" s="1"/>
  <c r="AA17" i="3"/>
  <c r="AB17" i="3" s="1"/>
  <c r="AA12" i="3"/>
  <c r="AB12" i="3" s="1"/>
  <c r="D8" i="10" s="1"/>
  <c r="S11" i="3"/>
  <c r="AA11" i="3" s="1"/>
  <c r="AB11" i="3" s="1"/>
  <c r="D7" i="10" s="1"/>
  <c r="S15" i="3"/>
  <c r="AA15" i="3" s="1"/>
  <c r="AB15" i="3" s="1"/>
  <c r="D11" i="10" s="1"/>
  <c r="S19" i="3"/>
  <c r="AA19" i="3" s="1"/>
  <c r="AB19" i="3" s="1"/>
  <c r="S10" i="3"/>
  <c r="AA10" i="3" s="1"/>
  <c r="AB10" i="3" s="1"/>
  <c r="D6" i="10" s="1"/>
  <c r="S14" i="3"/>
  <c r="AA14" i="3" s="1"/>
  <c r="AB14" i="3" s="1"/>
  <c r="D10" i="10" s="1"/>
  <c r="S18" i="3"/>
  <c r="AA18" i="3" s="1"/>
  <c r="AB18" i="3" s="1"/>
  <c r="S9" i="3"/>
  <c r="AA9" i="3" s="1"/>
  <c r="AB9" i="3" s="1"/>
  <c r="D5" i="10" s="1"/>
  <c r="S13" i="3"/>
  <c r="AA13" i="3" s="1"/>
  <c r="AB13" i="3" s="1"/>
  <c r="D9" i="10" s="1"/>
  <c r="S9" i="2"/>
  <c r="AA9" i="2" s="1"/>
  <c r="AB9" i="2" s="1"/>
  <c r="E5" i="10" s="1"/>
  <c r="S17" i="2"/>
  <c r="AA17" i="2" s="1"/>
  <c r="AB17" i="2" s="1"/>
  <c r="S13" i="2"/>
  <c r="AA13" i="2" s="1"/>
  <c r="AB13" i="2" s="1"/>
  <c r="E9" i="10" s="1"/>
  <c r="S20" i="2"/>
  <c r="AA20" i="2" s="1"/>
  <c r="AB20" i="2" s="1"/>
  <c r="S16" i="2"/>
  <c r="AA16" i="2" s="1"/>
  <c r="AB16" i="2" s="1"/>
  <c r="E12" i="10" s="1"/>
  <c r="S12" i="2"/>
  <c r="AA12" i="2" s="1"/>
  <c r="AB12" i="2" s="1"/>
  <c r="E8" i="10" s="1"/>
  <c r="S19" i="2"/>
  <c r="AA19" i="2" s="1"/>
  <c r="AB19" i="2" s="1"/>
  <c r="S15" i="2"/>
  <c r="AA15" i="2" s="1"/>
  <c r="AB15" i="2" s="1"/>
  <c r="E11" i="10" s="1"/>
  <c r="S11" i="2"/>
  <c r="AA11" i="2" s="1"/>
  <c r="AB11" i="2" s="1"/>
  <c r="E7" i="10" s="1"/>
  <c r="S18" i="2"/>
  <c r="AA18" i="2" s="1"/>
  <c r="AB18" i="2" s="1"/>
  <c r="S14" i="2"/>
  <c r="AA14" i="2" s="1"/>
  <c r="AB14" i="2" s="1"/>
  <c r="E10" i="10" s="1"/>
</calcChain>
</file>

<file path=xl/sharedStrings.xml><?xml version="1.0" encoding="utf-8"?>
<sst xmlns="http://schemas.openxmlformats.org/spreadsheetml/2006/main" count="503" uniqueCount="37">
  <si>
    <t>Isothermal</t>
  </si>
  <si>
    <t>Adiabatic</t>
  </si>
  <si>
    <t>$/yr</t>
  </si>
  <si>
    <t>Conversion</t>
  </si>
  <si>
    <t>VARY   1</t>
  </si>
  <si>
    <t xml:space="preserve">HEATER  </t>
  </si>
  <si>
    <t xml:space="preserve">PARAM   </t>
  </si>
  <si>
    <t>TEMP</t>
  </si>
  <si>
    <t>C</t>
  </si>
  <si>
    <t>p-xylene</t>
  </si>
  <si>
    <t>m-xylene</t>
  </si>
  <si>
    <t>o-xylene</t>
  </si>
  <si>
    <t>benzene</t>
  </si>
  <si>
    <t>toluene</t>
  </si>
  <si>
    <t>methanol</t>
  </si>
  <si>
    <t>Price $/kg</t>
  </si>
  <si>
    <t>kg/kmol</t>
  </si>
  <si>
    <t xml:space="preserve">TEMPOUT </t>
  </si>
  <si>
    <t xml:space="preserve">TOLIN   </t>
  </si>
  <si>
    <t xml:space="preserve">MEOHIN  </t>
  </si>
  <si>
    <t xml:space="preserve">WATERIN </t>
  </si>
  <si>
    <t xml:space="preserve">PXY     </t>
  </si>
  <si>
    <t xml:space="preserve">MXY     </t>
  </si>
  <si>
    <t xml:space="preserve">OXY     </t>
  </si>
  <si>
    <t xml:space="preserve">BENZENE </t>
  </si>
  <si>
    <t xml:space="preserve">WATER   </t>
  </si>
  <si>
    <t xml:space="preserve">MEOH    </t>
  </si>
  <si>
    <t xml:space="preserve">ETHY    </t>
  </si>
  <si>
    <t xml:space="preserve">TOLUENE </t>
  </si>
  <si>
    <t>Price$/kmol</t>
  </si>
  <si>
    <t>Input</t>
  </si>
  <si>
    <t>Output</t>
  </si>
  <si>
    <t>Profit</t>
  </si>
  <si>
    <t>K</t>
  </si>
  <si>
    <t>KMOL/HR</t>
  </si>
  <si>
    <t>$/hr</t>
  </si>
  <si>
    <t>TEMP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</si>
</sst>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Summary!$D$5:$K$5</c:f>
              <c:numCache>
                <c:formatCode>General</c:formatCode>
                <c:ptCount val="8"/>
                <c:pt idx="0">
                  <c:v>32212359.021872282</c:v>
                </c:pt>
                <c:pt idx="1">
                  <c:v>31799677.037399963</c:v>
                </c:pt>
                <c:pt idx="2">
                  <c:v>31719681.970112026</c:v>
                </c:pt>
                <c:pt idx="3">
                  <c:v>29570200.294527981</c:v>
                </c:pt>
                <c:pt idx="4">
                  <c:v>27446292.378479965</c:v>
                </c:pt>
                <c:pt idx="5">
                  <c:v>-10565160.626959987</c:v>
                </c:pt>
                <c:pt idx="6">
                  <c:v>-201131425.11520022</c:v>
                </c:pt>
                <c:pt idx="7">
                  <c:v>-85148968.03455998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C-4A0C-8FA2-1C5CAFFEF5A0}"/>
            </c:ext>
          </c:extLst>
        </c:ser>
        <c:ser>
          <c:idx val="1"/>
          <c:order val="1"/>
          <c:tx>
            <c:v>620K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Summary!$D$6:$K$6</c:f>
              <c:numCache>
                <c:formatCode>General</c:formatCode>
                <c:ptCount val="8"/>
                <c:pt idx="0">
                  <c:v>32138237.025368027</c:v>
                </c:pt>
                <c:pt idx="1">
                  <c:v>31682311.217192095</c:v>
                </c:pt>
                <c:pt idx="2">
                  <c:v>31622741.934767924</c:v>
                </c:pt>
                <c:pt idx="3">
                  <c:v>29403264.902007997</c:v>
                </c:pt>
                <c:pt idx="4">
                  <c:v>27038319.006896053</c:v>
                </c:pt>
                <c:pt idx="5">
                  <c:v>-8730334.7127998713</c:v>
                </c:pt>
                <c:pt idx="6">
                  <c:v>-222246413.48639992</c:v>
                </c:pt>
                <c:pt idx="7">
                  <c:v>-221171888.69519952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A0C-8FA2-1C5CAFFEF5A0}"/>
            </c:ext>
          </c:extLst>
        </c:ser>
        <c:ser>
          <c:idx val="2"/>
          <c:order val="2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Summary!$D$7:$K$7</c:f>
              <c:numCache>
                <c:formatCode>General</c:formatCode>
                <c:ptCount val="8"/>
                <c:pt idx="0">
                  <c:v>32056798.252815846</c:v>
                </c:pt>
                <c:pt idx="1">
                  <c:v>31751428.876120131</c:v>
                </c:pt>
                <c:pt idx="2">
                  <c:v>31680072.81829603</c:v>
                </c:pt>
                <c:pt idx="3">
                  <c:v>29237900.914447907</c:v>
                </c:pt>
                <c:pt idx="4">
                  <c:v>26467165.678271964</c:v>
                </c:pt>
                <c:pt idx="5">
                  <c:v>-6379803.4962399397</c:v>
                </c:pt>
                <c:pt idx="6">
                  <c:v>-244578149.79599977</c:v>
                </c:pt>
                <c:pt idx="7">
                  <c:v>-242506508.61999997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C-4A0C-8FA2-1C5CAFFEF5A0}"/>
            </c:ext>
          </c:extLst>
        </c:ser>
        <c:ser>
          <c:idx val="3"/>
          <c:order val="3"/>
          <c:tx>
            <c:v>660K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Summary!$D$8:$K$8</c:f>
              <c:numCache>
                <c:formatCode>General</c:formatCode>
                <c:ptCount val="8"/>
                <c:pt idx="0">
                  <c:v>32102386.315512471</c:v>
                </c:pt>
                <c:pt idx="1">
                  <c:v>31583864.385759924</c:v>
                </c:pt>
                <c:pt idx="2">
                  <c:v>31654519.684600178</c:v>
                </c:pt>
                <c:pt idx="3">
                  <c:v>28961641.536344018</c:v>
                </c:pt>
                <c:pt idx="4">
                  <c:v>25842310.387367964</c:v>
                </c:pt>
                <c:pt idx="5">
                  <c:v>-77212032.619199827</c:v>
                </c:pt>
                <c:pt idx="6">
                  <c:v>-264694055.03839952</c:v>
                </c:pt>
                <c:pt idx="7">
                  <c:v>-264921234.37040067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C-4A0C-8FA2-1C5CAFFEF5A0}"/>
            </c:ext>
          </c:extLst>
        </c:ser>
        <c:ser>
          <c:idx val="4"/>
          <c:order val="4"/>
          <c:tx>
            <c:v>680K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Summary!$D$9:$K$9</c:f>
              <c:numCache>
                <c:formatCode>General</c:formatCode>
                <c:ptCount val="8"/>
                <c:pt idx="0">
                  <c:v>32223433.631920256</c:v>
                </c:pt>
                <c:pt idx="1">
                  <c:v>31699755.055231974</c:v>
                </c:pt>
                <c:pt idx="2">
                  <c:v>31644201.197160177</c:v>
                </c:pt>
                <c:pt idx="3">
                  <c:v>28611081.465152092</c:v>
                </c:pt>
                <c:pt idx="4">
                  <c:v>24779508.483808082</c:v>
                </c:pt>
                <c:pt idx="5">
                  <c:v>-134921130.67439967</c:v>
                </c:pt>
                <c:pt idx="6">
                  <c:v>-283815179.65279984</c:v>
                </c:pt>
                <c:pt idx="7">
                  <c:v>-289037642.75279969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C-4A0C-8FA2-1C5CAFFEF5A0}"/>
            </c:ext>
          </c:extLst>
        </c:ser>
        <c:ser>
          <c:idx val="5"/>
          <c:order val="5"/>
          <c:tx>
            <c:v>700K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Summary!$D$10:$K$10</c:f>
              <c:numCache>
                <c:formatCode>General</c:formatCode>
                <c:ptCount val="8"/>
                <c:pt idx="0">
                  <c:v>32011378.982391674</c:v>
                </c:pt>
                <c:pt idx="1">
                  <c:v>31643786.41082393</c:v>
                </c:pt>
                <c:pt idx="2">
                  <c:v>31570220.319519751</c:v>
                </c:pt>
                <c:pt idx="3">
                  <c:v>28297601.982440099</c:v>
                </c:pt>
                <c:pt idx="4">
                  <c:v>24063446.430000011</c:v>
                </c:pt>
                <c:pt idx="5">
                  <c:v>-13718603.743999964</c:v>
                </c:pt>
                <c:pt idx="6">
                  <c:v>-306698111.3384003</c:v>
                </c:pt>
                <c:pt idx="7">
                  <c:v>-316076422.2240001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C-4A0C-8FA2-1C5CAFFEF5A0}"/>
            </c:ext>
          </c:extLst>
        </c:ser>
        <c:ser>
          <c:idx val="6"/>
          <c:order val="6"/>
          <c:tx>
            <c:v>720K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Summary!$D$11:$K$11</c:f>
              <c:numCache>
                <c:formatCode>General</c:formatCode>
                <c:ptCount val="8"/>
                <c:pt idx="0">
                  <c:v>32149007.766528055</c:v>
                </c:pt>
                <c:pt idx="1">
                  <c:v>31689850.277152143</c:v>
                </c:pt>
                <c:pt idx="2">
                  <c:v>31507185.133920282</c:v>
                </c:pt>
                <c:pt idx="3">
                  <c:v>27772837.26865612</c:v>
                </c:pt>
                <c:pt idx="4">
                  <c:v>22977644.437600043</c:v>
                </c:pt>
                <c:pt idx="5">
                  <c:v>-8451193.0108000524</c:v>
                </c:pt>
                <c:pt idx="6">
                  <c:v>-332686758.07359999</c:v>
                </c:pt>
                <c:pt idx="7">
                  <c:v>-350168393.68480027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C-4A0C-8FA2-1C5CAFFEF5A0}"/>
            </c:ext>
          </c:extLst>
        </c:ser>
        <c:ser>
          <c:idx val="7"/>
          <c:order val="7"/>
          <c:tx>
            <c:v>740K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Summary!$D$13:$K$13</c:f>
              <c:numCache>
                <c:formatCode>General</c:formatCode>
                <c:ptCount val="8"/>
                <c:pt idx="0">
                  <c:v>32142896.733551752</c:v>
                </c:pt>
                <c:pt idx="1">
                  <c:v>31606381.568592042</c:v>
                </c:pt>
                <c:pt idx="2">
                  <c:v>31407061.676400013</c:v>
                </c:pt>
                <c:pt idx="3">
                  <c:v>27577639.655519977</c:v>
                </c:pt>
                <c:pt idx="4">
                  <c:v>22874956.114879984</c:v>
                </c:pt>
                <c:pt idx="5">
                  <c:v>3025358.0582399154</c:v>
                </c:pt>
                <c:pt idx="6">
                  <c:v>-217095119.5191997</c:v>
                </c:pt>
                <c:pt idx="7">
                  <c:v>-393061297.77280009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4C-4A0C-8FA2-1C5CAFFEF5A0}"/>
            </c:ext>
          </c:extLst>
        </c:ser>
        <c:ser>
          <c:idx val="8"/>
          <c:order val="8"/>
          <c:tx>
            <c:v>760K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Summary!$D$15:$K$15</c:f>
              <c:numCache>
                <c:formatCode>General</c:formatCode>
                <c:ptCount val="8"/>
                <c:pt idx="0">
                  <c:v>32202923.955232371</c:v>
                </c:pt>
                <c:pt idx="1">
                  <c:v>31563497.492671944</c:v>
                </c:pt>
                <c:pt idx="2">
                  <c:v>31546635.185480118</c:v>
                </c:pt>
                <c:pt idx="3">
                  <c:v>28422218.735360075</c:v>
                </c:pt>
                <c:pt idx="4">
                  <c:v>25319599.112159979</c:v>
                </c:pt>
                <c:pt idx="5">
                  <c:v>18256379.989040025</c:v>
                </c:pt>
                <c:pt idx="6">
                  <c:v>-60391806.622399949</c:v>
                </c:pt>
                <c:pt idx="7">
                  <c:v>-518303055.40000087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4C-4A0C-8FA2-1C5CAFFEF5A0}"/>
            </c:ext>
          </c:extLst>
        </c:ser>
        <c:ser>
          <c:idx val="9"/>
          <c:order val="9"/>
          <c:tx>
            <c:v>780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Summary!$D$15:$K$15</c:f>
              <c:numCache>
                <c:formatCode>General</c:formatCode>
                <c:ptCount val="8"/>
                <c:pt idx="0">
                  <c:v>32202923.955232371</c:v>
                </c:pt>
                <c:pt idx="1">
                  <c:v>31563497.492671944</c:v>
                </c:pt>
                <c:pt idx="2">
                  <c:v>31546635.185480118</c:v>
                </c:pt>
                <c:pt idx="3">
                  <c:v>28422218.735360075</c:v>
                </c:pt>
                <c:pt idx="4">
                  <c:v>25319599.112159979</c:v>
                </c:pt>
                <c:pt idx="5">
                  <c:v>18256379.989040025</c:v>
                </c:pt>
                <c:pt idx="6">
                  <c:v>-60391806.622399949</c:v>
                </c:pt>
                <c:pt idx="7">
                  <c:v>-518303055.40000087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C-4A0C-8FA2-1C5CAFFEF5A0}"/>
            </c:ext>
          </c:extLst>
        </c:ser>
        <c:ser>
          <c:idx val="10"/>
          <c:order val="10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Summary!$D$16:$K$16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4C-4A0C-8FA2-1C5CAFFEF5A0}"/>
            </c:ext>
          </c:extLst>
        </c:ser>
        <c:ser>
          <c:idx val="11"/>
          <c:order val="11"/>
          <c:tx>
            <c:v>iso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Summary!$O$3:$O$33</c:f>
              <c:numCache>
                <c:formatCode>General</c:formatCode>
                <c:ptCount val="31"/>
                <c:pt idx="0">
                  <c:v>0.29266666666667329</c:v>
                </c:pt>
                <c:pt idx="1">
                  <c:v>5.6890000000000027</c:v>
                </c:pt>
                <c:pt idx="2">
                  <c:v>10.226999999999999</c:v>
                </c:pt>
                <c:pt idx="3">
                  <c:v>14.055999999999994</c:v>
                </c:pt>
                <c:pt idx="4">
                  <c:v>17.28433333333334</c:v>
                </c:pt>
                <c:pt idx="5">
                  <c:v>20.014000000000003</c:v>
                </c:pt>
                <c:pt idx="6">
                  <c:v>22.31966666666667</c:v>
                </c:pt>
                <c:pt idx="7">
                  <c:v>24.283999999999999</c:v>
                </c:pt>
                <c:pt idx="8">
                  <c:v>25.944999999999997</c:v>
                </c:pt>
                <c:pt idx="9">
                  <c:v>27.361333333333338</c:v>
                </c:pt>
                <c:pt idx="10">
                  <c:v>28.562000000000005</c:v>
                </c:pt>
                <c:pt idx="11">
                  <c:v>29.580333333333332</c:v>
                </c:pt>
                <c:pt idx="12">
                  <c:v>30.44466666666667</c:v>
                </c:pt>
                <c:pt idx="13">
                  <c:v>31.176666666666677</c:v>
                </c:pt>
                <c:pt idx="14">
                  <c:v>31.796333333333337</c:v>
                </c:pt>
                <c:pt idx="15">
                  <c:v>32.319666666666663</c:v>
                </c:pt>
                <c:pt idx="16">
                  <c:v>32.760333333333328</c:v>
                </c:pt>
                <c:pt idx="17">
                  <c:v>33.130333333333333</c:v>
                </c:pt>
                <c:pt idx="18">
                  <c:v>33.434333333333335</c:v>
                </c:pt>
                <c:pt idx="19">
                  <c:v>33.691666666666663</c:v>
                </c:pt>
                <c:pt idx="20">
                  <c:v>33.905000000000001</c:v>
                </c:pt>
                <c:pt idx="21">
                  <c:v>34.076666666666668</c:v>
                </c:pt>
                <c:pt idx="22">
                  <c:v>34.220333333333329</c:v>
                </c:pt>
                <c:pt idx="23">
                  <c:v>34.335999999999999</c:v>
                </c:pt>
                <c:pt idx="24">
                  <c:v>34.428666666666665</c:v>
                </c:pt>
                <c:pt idx="25">
                  <c:v>34.500666666666667</c:v>
                </c:pt>
                <c:pt idx="26">
                  <c:v>34.555</c:v>
                </c:pt>
                <c:pt idx="27">
                  <c:v>34.594999999999999</c:v>
                </c:pt>
                <c:pt idx="28">
                  <c:v>34.622333333333337</c:v>
                </c:pt>
                <c:pt idx="29">
                  <c:v>34.64</c:v>
                </c:pt>
                <c:pt idx="30">
                  <c:v>34.649333333333331</c:v>
                </c:pt>
              </c:numCache>
            </c:numRef>
          </c:xVal>
          <c:yVal>
            <c:numRef>
              <c:f>Summary!$M$3:$M$33</c:f>
              <c:numCache>
                <c:formatCode>General</c:formatCode>
                <c:ptCount val="31"/>
                <c:pt idx="0">
                  <c:v>32681834.506182931</c:v>
                </c:pt>
                <c:pt idx="1">
                  <c:v>32138522.374284338</c:v>
                </c:pt>
                <c:pt idx="2">
                  <c:v>31494867.745605793</c:v>
                </c:pt>
                <c:pt idx="3">
                  <c:v>30816393.657359805</c:v>
                </c:pt>
                <c:pt idx="4">
                  <c:v>30096968.883597322</c:v>
                </c:pt>
                <c:pt idx="5">
                  <c:v>29340325.368821695</c:v>
                </c:pt>
                <c:pt idx="6">
                  <c:v>28544213.663825359</c:v>
                </c:pt>
                <c:pt idx="7">
                  <c:v>27714648.064843394</c:v>
                </c:pt>
                <c:pt idx="8">
                  <c:v>26845925.222283565</c:v>
                </c:pt>
                <c:pt idx="9">
                  <c:v>25944518.010777451</c:v>
                </c:pt>
                <c:pt idx="10">
                  <c:v>25002540.373213749</c:v>
                </c:pt>
                <c:pt idx="11">
                  <c:v>24023416.560527228</c:v>
                </c:pt>
                <c:pt idx="12">
                  <c:v>23007289.764419693</c:v>
                </c:pt>
                <c:pt idx="13">
                  <c:v>21952302.968679782</c:v>
                </c:pt>
                <c:pt idx="14">
                  <c:v>20859162.499116208</c:v>
                </c:pt>
                <c:pt idx="15">
                  <c:v>19725619.046065696</c:v>
                </c:pt>
                <c:pt idx="16">
                  <c:v>18553341.808679905</c:v>
                </c:pt>
                <c:pt idx="17">
                  <c:v>17341627.214248337</c:v>
                </c:pt>
                <c:pt idx="18">
                  <c:v>16083265.796633933</c:v>
                </c:pt>
                <c:pt idx="19">
                  <c:v>14790069.56337692</c:v>
                </c:pt>
                <c:pt idx="20">
                  <c:v>13453584.334853033</c:v>
                </c:pt>
                <c:pt idx="21">
                  <c:v>12074611.273777263</c:v>
                </c:pt>
                <c:pt idx="22">
                  <c:v>10655858.757490933</c:v>
                </c:pt>
                <c:pt idx="23">
                  <c:v>9193734.6226090733</c:v>
                </c:pt>
                <c:pt idx="24">
                  <c:v>7683844.8498937069</c:v>
                </c:pt>
                <c:pt idx="25">
                  <c:v>6136287.4767961474</c:v>
                </c:pt>
                <c:pt idx="26">
                  <c:v>4539655.3214556482</c:v>
                </c:pt>
                <c:pt idx="27">
                  <c:v>2896087.1688438635</c:v>
                </c:pt>
                <c:pt idx="28">
                  <c:v>1206192.650595709</c:v>
                </c:pt>
                <c:pt idx="29">
                  <c:v>-531329.28662888298</c:v>
                </c:pt>
                <c:pt idx="30">
                  <c:v>-2318843.0626712069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4C-4A0C-8FA2-1C5CAFFE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9576"/>
        <c:axId val="784576952"/>
      </c:scatterChart>
      <c:valAx>
        <c:axId val="78457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952"/>
        <c:crosses val="autoZero"/>
        <c:crossBetween val="midCat"/>
      </c:valAx>
      <c:valAx>
        <c:axId val="7845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19</xdr:row>
      <xdr:rowOff>82550</xdr:rowOff>
    </xdr:from>
    <xdr:to>
      <xdr:col>10</xdr:col>
      <xdr:colOff>654049</xdr:colOff>
      <xdr:row>44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B7DAE-EE0C-40ED-A5C7-516B053D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3BE5-A186-4EB6-A633-92B1A362EA97}">
  <dimension ref="A1:O33"/>
  <sheetViews>
    <sheetView tabSelected="1" topLeftCell="B3" workbookViewId="0">
      <selection activeCell="I19" sqref="G18:I19"/>
    </sheetView>
  </sheetViews>
  <sheetFormatPr defaultRowHeight="14.45"/>
  <cols>
    <col min="4" max="6" width="11.85546875" bestFit="1" customWidth="1"/>
    <col min="7" max="8" width="10.85546875" bestFit="1" customWidth="1"/>
    <col min="9" max="9" width="11.42578125" bestFit="1" customWidth="1"/>
    <col min="10" max="11" width="12.42578125" bestFit="1" customWidth="1"/>
  </cols>
  <sheetData>
    <row r="1" spans="1:15">
      <c r="M1" s="9" t="s">
        <v>0</v>
      </c>
      <c r="N1" s="9"/>
      <c r="O1" s="9"/>
    </row>
    <row r="2" spans="1:15">
      <c r="C2" t="s">
        <v>1</v>
      </c>
      <c r="M2" t="s">
        <v>2</v>
      </c>
      <c r="N2" t="s">
        <v>3</v>
      </c>
      <c r="O2" t="s">
        <v>3</v>
      </c>
    </row>
    <row r="3" spans="1:15">
      <c r="M3">
        <v>32681834.506182931</v>
      </c>
      <c r="N3">
        <v>2.9266666666667332E-3</v>
      </c>
      <c r="O3">
        <f>N3*100</f>
        <v>0.29266666666667329</v>
      </c>
    </row>
    <row r="4" spans="1:15">
      <c r="A4" t="s">
        <v>4</v>
      </c>
      <c r="C4" t="s">
        <v>3</v>
      </c>
      <c r="D4">
        <v>2.5</v>
      </c>
      <c r="E4">
        <v>5</v>
      </c>
      <c r="F4">
        <v>10</v>
      </c>
      <c r="G4">
        <v>15</v>
      </c>
      <c r="H4">
        <v>20</v>
      </c>
      <c r="I4">
        <v>25</v>
      </c>
      <c r="J4">
        <v>30</v>
      </c>
      <c r="K4">
        <v>40</v>
      </c>
      <c r="M4">
        <v>32138522.374284338</v>
      </c>
      <c r="N4">
        <v>5.6890000000000024E-2</v>
      </c>
      <c r="O4">
        <f t="shared" ref="O4:O33" si="0">N4*100</f>
        <v>5.6890000000000027</v>
      </c>
    </row>
    <row r="5" spans="1:15">
      <c r="A5" t="s">
        <v>5</v>
      </c>
      <c r="C5">
        <f>A9+273.15</f>
        <v>600</v>
      </c>
      <c r="D5">
        <f>'2.5%'!AB9</f>
        <v>32212359.021872282</v>
      </c>
      <c r="E5">
        <f>'5% CONV'!AB9</f>
        <v>31799677.037399963</v>
      </c>
      <c r="F5">
        <f>'10%'!AB9</f>
        <v>31719681.970112026</v>
      </c>
      <c r="G5">
        <f>'15%'!AB9</f>
        <v>29570200.294527981</v>
      </c>
      <c r="H5">
        <f>'20%'!AB9</f>
        <v>27446292.378479965</v>
      </c>
      <c r="I5">
        <f>'25%'!AB9</f>
        <v>-10565160.626959987</v>
      </c>
      <c r="J5">
        <f>'30%'!AB9</f>
        <v>-201131425.11520022</v>
      </c>
      <c r="K5">
        <f>'40%'!AB9</f>
        <v>-85148968.03455998</v>
      </c>
      <c r="M5">
        <v>31494867.745605793</v>
      </c>
      <c r="N5">
        <v>0.10226999999999999</v>
      </c>
      <c r="O5">
        <f t="shared" si="0"/>
        <v>10.226999999999999</v>
      </c>
    </row>
    <row r="6" spans="1:15">
      <c r="A6" t="s">
        <v>6</v>
      </c>
      <c r="C6">
        <f t="shared" ref="C6:C18" si="1">A10+273.15</f>
        <v>620</v>
      </c>
      <c r="D6">
        <f>'2.5%'!AB10</f>
        <v>32138237.025368027</v>
      </c>
      <c r="E6">
        <f>'5% CONV'!AB10</f>
        <v>31682311.217192095</v>
      </c>
      <c r="F6">
        <f>'10%'!AB10</f>
        <v>31622741.934767924</v>
      </c>
      <c r="G6">
        <f>'15%'!AB10</f>
        <v>29403264.902007997</v>
      </c>
      <c r="H6">
        <f>'20%'!AB10</f>
        <v>27038319.006896053</v>
      </c>
      <c r="I6">
        <f>'25%'!AB10</f>
        <v>-8730334.7127998713</v>
      </c>
      <c r="J6">
        <f>'30%'!AB10</f>
        <v>-222246413.48639992</v>
      </c>
      <c r="K6">
        <f>'40%'!AB10</f>
        <v>-221171888.69519952</v>
      </c>
      <c r="M6">
        <v>30816393.657359805</v>
      </c>
      <c r="N6">
        <v>0.14055999999999993</v>
      </c>
      <c r="O6">
        <f t="shared" si="0"/>
        <v>14.055999999999994</v>
      </c>
    </row>
    <row r="7" spans="1:15">
      <c r="A7" t="s">
        <v>7</v>
      </c>
      <c r="C7">
        <f t="shared" si="1"/>
        <v>640</v>
      </c>
      <c r="D7">
        <f>'2.5%'!AB11</f>
        <v>32056798.252815846</v>
      </c>
      <c r="E7">
        <f>'5% CONV'!AB11</f>
        <v>31751428.876120131</v>
      </c>
      <c r="F7">
        <f>'10%'!AB11</f>
        <v>31680072.81829603</v>
      </c>
      <c r="G7">
        <f>'15%'!AB11</f>
        <v>29237900.914447907</v>
      </c>
      <c r="H7">
        <f>'20%'!AB11</f>
        <v>26467165.678271964</v>
      </c>
      <c r="I7">
        <f>'25%'!AB11</f>
        <v>-6379803.4962399397</v>
      </c>
      <c r="J7">
        <f>'30%'!AB11</f>
        <v>-244578149.79599977</v>
      </c>
      <c r="K7">
        <f>'40%'!AB11</f>
        <v>-242506508.61999997</v>
      </c>
      <c r="M7">
        <v>30096968.883597322</v>
      </c>
      <c r="N7">
        <v>0.1728433333333334</v>
      </c>
      <c r="O7">
        <f t="shared" si="0"/>
        <v>17.28433333333334</v>
      </c>
    </row>
    <row r="8" spans="1:15">
      <c r="A8" t="s">
        <v>8</v>
      </c>
      <c r="C8">
        <f t="shared" si="1"/>
        <v>660</v>
      </c>
      <c r="D8">
        <f>'2.5%'!AB12</f>
        <v>32102386.315512471</v>
      </c>
      <c r="E8">
        <f>'5% CONV'!AB12</f>
        <v>31583864.385759924</v>
      </c>
      <c r="F8">
        <f>'10%'!AB12</f>
        <v>31654519.684600178</v>
      </c>
      <c r="G8">
        <f>'15%'!AB12</f>
        <v>28961641.536344018</v>
      </c>
      <c r="H8">
        <f>'20%'!AB12</f>
        <v>25842310.387367964</v>
      </c>
      <c r="I8">
        <f>'25%'!AB12</f>
        <v>-77212032.619199827</v>
      </c>
      <c r="J8">
        <f>'30%'!AB12</f>
        <v>-264694055.03839952</v>
      </c>
      <c r="K8">
        <f>'40%'!AB12</f>
        <v>-264921234.37040067</v>
      </c>
      <c r="M8">
        <v>29340325.368821695</v>
      </c>
      <c r="N8">
        <v>0.20014000000000001</v>
      </c>
      <c r="O8">
        <f t="shared" si="0"/>
        <v>20.014000000000003</v>
      </c>
    </row>
    <row r="9" spans="1:15">
      <c r="A9">
        <v>326.85000000000002</v>
      </c>
      <c r="C9">
        <f t="shared" si="1"/>
        <v>680</v>
      </c>
      <c r="D9">
        <f>'2.5%'!AB13</f>
        <v>32223433.631920256</v>
      </c>
      <c r="E9">
        <f>'5% CONV'!AB13</f>
        <v>31699755.055231974</v>
      </c>
      <c r="F9">
        <f>'10%'!AB13</f>
        <v>31644201.197160177</v>
      </c>
      <c r="G9">
        <f>'15%'!AB13</f>
        <v>28611081.465152092</v>
      </c>
      <c r="H9">
        <f>'20%'!AB13</f>
        <v>24779508.483808082</v>
      </c>
      <c r="I9">
        <f>'25%'!AB13</f>
        <v>-134921130.67439967</v>
      </c>
      <c r="J9">
        <f>'30%'!AB13</f>
        <v>-283815179.65279984</v>
      </c>
      <c r="K9">
        <f>'40%'!AB13</f>
        <v>-289037642.75279969</v>
      </c>
      <c r="M9">
        <v>28544213.663825359</v>
      </c>
      <c r="N9">
        <v>0.22319666666666671</v>
      </c>
      <c r="O9">
        <f t="shared" si="0"/>
        <v>22.31966666666667</v>
      </c>
    </row>
    <row r="10" spans="1:15">
      <c r="A10">
        <v>346.85</v>
      </c>
      <c r="C10">
        <f t="shared" si="1"/>
        <v>700</v>
      </c>
      <c r="D10">
        <f>'2.5%'!AB14</f>
        <v>32011378.982391674</v>
      </c>
      <c r="E10">
        <f>'5% CONV'!AB14</f>
        <v>31643786.41082393</v>
      </c>
      <c r="F10">
        <f>'10%'!AB14</f>
        <v>31570220.319519751</v>
      </c>
      <c r="G10">
        <f>'15%'!AB14</f>
        <v>28297601.982440099</v>
      </c>
      <c r="H10">
        <f>'20%'!AB14</f>
        <v>24063446.430000011</v>
      </c>
      <c r="I10">
        <f>'25%'!AB14</f>
        <v>-13718603.743999964</v>
      </c>
      <c r="J10">
        <f>'30%'!AB14</f>
        <v>-306698111.3384003</v>
      </c>
      <c r="K10">
        <f>'40%'!AB14</f>
        <v>-316076422.2240001</v>
      </c>
      <c r="M10">
        <v>27714648.064843394</v>
      </c>
      <c r="N10">
        <v>0.24284</v>
      </c>
      <c r="O10">
        <f t="shared" si="0"/>
        <v>24.283999999999999</v>
      </c>
    </row>
    <row r="11" spans="1:15">
      <c r="A11">
        <v>366.85</v>
      </c>
      <c r="C11">
        <f t="shared" si="1"/>
        <v>720</v>
      </c>
      <c r="D11">
        <f>'2.5%'!AB15</f>
        <v>32149007.766528055</v>
      </c>
      <c r="E11">
        <f>'5% CONV'!AB15</f>
        <v>31689850.277152143</v>
      </c>
      <c r="F11">
        <f>'10%'!AB15</f>
        <v>31507185.133920282</v>
      </c>
      <c r="G11">
        <f>'15%'!AB15</f>
        <v>27772837.26865612</v>
      </c>
      <c r="H11">
        <f>'20%'!AB15</f>
        <v>22977644.437600043</v>
      </c>
      <c r="I11">
        <f>'25%'!AB15</f>
        <v>-8451193.0108000524</v>
      </c>
      <c r="J11">
        <f>'30%'!AB15</f>
        <v>-332686758.07359999</v>
      </c>
      <c r="K11">
        <f>'40%'!AB15</f>
        <v>-350168393.68480027</v>
      </c>
      <c r="M11">
        <v>26845925.222283565</v>
      </c>
      <c r="N11">
        <v>0.25944999999999996</v>
      </c>
      <c r="O11">
        <f t="shared" si="0"/>
        <v>25.944999999999997</v>
      </c>
    </row>
    <row r="12" spans="1:15">
      <c r="A12">
        <v>386.85</v>
      </c>
      <c r="C12">
        <f t="shared" si="1"/>
        <v>730</v>
      </c>
      <c r="D12">
        <f>'2.5%'!AB16</f>
        <v>32152992.523175664</v>
      </c>
      <c r="E12">
        <f>'5% CONV'!AB16</f>
        <v>31510506.617232226</v>
      </c>
      <c r="F12">
        <f>'10%'!AB16</f>
        <v>31665802.359343737</v>
      </c>
      <c r="G12">
        <f>'15%'!AB16</f>
        <v>27782202.099359944</v>
      </c>
      <c r="H12">
        <f>'20%'!AB16</f>
        <v>23032766.735760089</v>
      </c>
      <c r="I12">
        <f>'25%'!AB16</f>
        <v>-5165735.9080800088</v>
      </c>
      <c r="J12">
        <f>'30%'!AB16</f>
        <v>-270488338.75199968</v>
      </c>
      <c r="K12">
        <f>'40%'!AB16</f>
        <v>-368695980.14560014</v>
      </c>
      <c r="M12">
        <v>25944518.010777451</v>
      </c>
      <c r="N12">
        <v>0.27361333333333338</v>
      </c>
      <c r="O12">
        <f t="shared" si="0"/>
        <v>27.361333333333338</v>
      </c>
    </row>
    <row r="13" spans="1:15">
      <c r="A13">
        <v>406.85</v>
      </c>
      <c r="C13">
        <f t="shared" si="1"/>
        <v>740</v>
      </c>
      <c r="D13">
        <f>'2.5%'!AB17</f>
        <v>32142896.733551752</v>
      </c>
      <c r="E13">
        <f>'5% CONV'!AB17</f>
        <v>31606381.568592042</v>
      </c>
      <c r="F13">
        <f>'10%'!AB17</f>
        <v>31407061.676400013</v>
      </c>
      <c r="G13">
        <f>'15%'!AB17</f>
        <v>27577639.655519977</v>
      </c>
      <c r="H13">
        <f>'20%'!AB17</f>
        <v>22874956.114879984</v>
      </c>
      <c r="I13">
        <f>'25%'!AB17</f>
        <v>3025358.0582399154</v>
      </c>
      <c r="J13">
        <f>'30%'!AB17</f>
        <v>-217095119.5191997</v>
      </c>
      <c r="K13">
        <f>'40%'!AB17</f>
        <v>-393061297.77280009</v>
      </c>
      <c r="M13">
        <v>25002540.373213749</v>
      </c>
      <c r="N13">
        <v>0.28562000000000004</v>
      </c>
      <c r="O13">
        <f t="shared" si="0"/>
        <v>28.562000000000005</v>
      </c>
    </row>
    <row r="14" spans="1:15">
      <c r="A14">
        <v>426.85</v>
      </c>
      <c r="C14">
        <f t="shared" si="1"/>
        <v>760</v>
      </c>
      <c r="D14">
        <f>'2.5%'!AB18</f>
        <v>32044212.973384187</v>
      </c>
      <c r="E14">
        <f>'5% CONV'!AB18</f>
        <v>31601040.333120152</v>
      </c>
      <c r="F14">
        <f>'10%'!AB18</f>
        <v>31521385.099791922</v>
      </c>
      <c r="G14">
        <f>'15%'!AB18</f>
        <v>27787708.320720006</v>
      </c>
      <c r="H14">
        <f>'20%'!AB18</f>
        <v>23746521.868799929</v>
      </c>
      <c r="I14">
        <f>'25%'!AB18</f>
        <v>11095868.119360063</v>
      </c>
      <c r="J14">
        <f>'30%'!AB18</f>
        <v>-164736603.04239973</v>
      </c>
      <c r="K14">
        <f>'40%'!AB18</f>
        <v>-446946103.19199973</v>
      </c>
      <c r="M14">
        <v>24023416.560527228</v>
      </c>
      <c r="N14">
        <v>0.29580333333333331</v>
      </c>
      <c r="O14">
        <f t="shared" si="0"/>
        <v>29.580333333333332</v>
      </c>
    </row>
    <row r="15" spans="1:15">
      <c r="A15">
        <v>446.85</v>
      </c>
      <c r="C15">
        <f t="shared" si="1"/>
        <v>780</v>
      </c>
      <c r="D15">
        <f>'2.5%'!AB19</f>
        <v>32202923.955232371</v>
      </c>
      <c r="E15">
        <f>'5% CONV'!AB19</f>
        <v>31563497.492671944</v>
      </c>
      <c r="F15">
        <f>'10%'!AB19</f>
        <v>31546635.185480118</v>
      </c>
      <c r="G15">
        <f>'15%'!AB19</f>
        <v>28422218.735360075</v>
      </c>
      <c r="H15">
        <f>'20%'!AB19</f>
        <v>25319599.112159979</v>
      </c>
      <c r="I15">
        <f>'25%'!AB19</f>
        <v>18256379.989040025</v>
      </c>
      <c r="J15">
        <f>'30%'!AB19</f>
        <v>-60391806.622399949</v>
      </c>
      <c r="K15">
        <f>'40%'!AB19</f>
        <v>-518303055.40000087</v>
      </c>
      <c r="M15">
        <v>23007289.764419693</v>
      </c>
      <c r="N15">
        <v>0.3044466666666667</v>
      </c>
      <c r="O15">
        <f t="shared" si="0"/>
        <v>30.44466666666667</v>
      </c>
    </row>
    <row r="16" spans="1:15">
      <c r="A16">
        <v>456.85</v>
      </c>
      <c r="M16">
        <v>21952302.968679782</v>
      </c>
      <c r="N16">
        <v>0.31176666666666675</v>
      </c>
      <c r="O16">
        <f t="shared" si="0"/>
        <v>31.176666666666677</v>
      </c>
    </row>
    <row r="17" spans="1:15">
      <c r="A17">
        <v>466.85</v>
      </c>
      <c r="M17">
        <v>20859162.499116208</v>
      </c>
      <c r="N17">
        <v>0.31796333333333338</v>
      </c>
      <c r="O17">
        <f t="shared" si="0"/>
        <v>31.796333333333337</v>
      </c>
    </row>
    <row r="18" spans="1:15">
      <c r="A18">
        <v>486.85</v>
      </c>
      <c r="M18">
        <v>19725619.046065696</v>
      </c>
      <c r="N18">
        <v>0.32319666666666663</v>
      </c>
      <c r="O18">
        <f t="shared" si="0"/>
        <v>32.319666666666663</v>
      </c>
    </row>
    <row r="19" spans="1:15">
      <c r="A19">
        <v>506.85</v>
      </c>
      <c r="M19">
        <v>18553341.808679905</v>
      </c>
      <c r="N19">
        <v>0.3276033333333333</v>
      </c>
      <c r="O19">
        <f t="shared" si="0"/>
        <v>32.760333333333328</v>
      </c>
    </row>
    <row r="20" spans="1:15">
      <c r="A20">
        <v>526.85</v>
      </c>
      <c r="M20">
        <v>17341627.214248337</v>
      </c>
      <c r="N20">
        <v>0.33130333333333334</v>
      </c>
      <c r="O20">
        <f t="shared" si="0"/>
        <v>33.130333333333333</v>
      </c>
    </row>
    <row r="21" spans="1:15">
      <c r="M21">
        <v>16083265.796633933</v>
      </c>
      <c r="N21">
        <v>0.33434333333333333</v>
      </c>
      <c r="O21">
        <f t="shared" si="0"/>
        <v>33.434333333333335</v>
      </c>
    </row>
    <row r="22" spans="1:15">
      <c r="M22">
        <v>14790069.56337692</v>
      </c>
      <c r="N22">
        <v>0.33691666666666664</v>
      </c>
      <c r="O22">
        <f t="shared" si="0"/>
        <v>33.691666666666663</v>
      </c>
    </row>
    <row r="23" spans="1:15">
      <c r="M23">
        <v>13453584.334853033</v>
      </c>
      <c r="N23">
        <v>0.33905000000000002</v>
      </c>
      <c r="O23">
        <f t="shared" si="0"/>
        <v>33.905000000000001</v>
      </c>
    </row>
    <row r="24" spans="1:15">
      <c r="M24">
        <v>12074611.273777263</v>
      </c>
      <c r="N24">
        <v>0.34076666666666666</v>
      </c>
      <c r="O24">
        <f t="shared" si="0"/>
        <v>34.076666666666668</v>
      </c>
    </row>
    <row r="25" spans="1:15">
      <c r="M25">
        <v>10655858.757490933</v>
      </c>
      <c r="N25">
        <v>0.3422033333333333</v>
      </c>
      <c r="O25">
        <f t="shared" si="0"/>
        <v>34.220333333333329</v>
      </c>
    </row>
    <row r="26" spans="1:15">
      <c r="M26">
        <v>9193734.6226090733</v>
      </c>
      <c r="N26">
        <v>0.34336</v>
      </c>
      <c r="O26">
        <f t="shared" si="0"/>
        <v>34.335999999999999</v>
      </c>
    </row>
    <row r="27" spans="1:15">
      <c r="M27">
        <v>7683844.8498937069</v>
      </c>
      <c r="N27">
        <v>0.34428666666666663</v>
      </c>
      <c r="O27">
        <f t="shared" si="0"/>
        <v>34.428666666666665</v>
      </c>
    </row>
    <row r="28" spans="1:15">
      <c r="M28">
        <v>6136287.4767961474</v>
      </c>
      <c r="N28">
        <v>0.34500666666666668</v>
      </c>
      <c r="O28">
        <f t="shared" si="0"/>
        <v>34.500666666666667</v>
      </c>
    </row>
    <row r="29" spans="1:15">
      <c r="M29">
        <v>4539655.3214556482</v>
      </c>
      <c r="N29">
        <v>0.34555000000000002</v>
      </c>
      <c r="O29">
        <f t="shared" si="0"/>
        <v>34.555</v>
      </c>
    </row>
    <row r="30" spans="1:15">
      <c r="M30">
        <v>2896087.1688438635</v>
      </c>
      <c r="N30">
        <v>0.34594999999999998</v>
      </c>
      <c r="O30">
        <f t="shared" si="0"/>
        <v>34.594999999999999</v>
      </c>
    </row>
    <row r="31" spans="1:15">
      <c r="M31">
        <v>1206192.650595709</v>
      </c>
      <c r="N31">
        <v>0.34622333333333338</v>
      </c>
      <c r="O31">
        <f t="shared" si="0"/>
        <v>34.622333333333337</v>
      </c>
    </row>
    <row r="32" spans="1:15">
      <c r="M32">
        <v>-531329.28662888298</v>
      </c>
      <c r="N32">
        <v>0.34640000000000004</v>
      </c>
      <c r="O32">
        <f t="shared" si="0"/>
        <v>34.64</v>
      </c>
    </row>
    <row r="33" spans="13:15">
      <c r="M33">
        <v>-2318843.0626712069</v>
      </c>
      <c r="N33">
        <v>0.34649333333333332</v>
      </c>
      <c r="O33">
        <f t="shared" si="0"/>
        <v>34.649333333333331</v>
      </c>
    </row>
  </sheetData>
  <mergeCells count="1">
    <mergeCell ref="M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08FB-3F69-4CBE-A364-85BB5D0E44AD}">
  <dimension ref="A1:AB20"/>
  <sheetViews>
    <sheetView topLeftCell="A4" workbookViewId="0">
      <selection activeCell="C21" sqref="C21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A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5" spans="1:28">
      <c r="A5" t="s">
        <v>5</v>
      </c>
    </row>
    <row r="6" spans="1:28">
      <c r="A6" t="s">
        <v>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7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273.15+A9</f>
        <v>600</v>
      </c>
      <c r="C9">
        <v>338.245</v>
      </c>
      <c r="D9">
        <v>4016.72</v>
      </c>
      <c r="E9">
        <v>4024.65</v>
      </c>
      <c r="F9">
        <v>81.450800000000001</v>
      </c>
      <c r="G9">
        <v>176.55199999999999</v>
      </c>
      <c r="H9">
        <v>0.28245799999999999</v>
      </c>
      <c r="I9">
        <v>0.28245799999999999</v>
      </c>
      <c r="J9">
        <v>1.6587799999999999</v>
      </c>
      <c r="K9">
        <v>260.39499999999998</v>
      </c>
      <c r="L9">
        <v>3845.71</v>
      </c>
      <c r="M9">
        <v>1.7430300000000001</v>
      </c>
      <c r="N9">
        <v>3837.95</v>
      </c>
      <c r="P9" s="2">
        <f>D9*$W$4</f>
        <v>288709.78343999997</v>
      </c>
      <c r="Q9" s="2">
        <f>E9*$X$4</f>
        <v>49016.212350000002</v>
      </c>
      <c r="R9" s="2">
        <v>0</v>
      </c>
      <c r="S9" s="3">
        <f>G9*$S$4</f>
        <v>18901.65712</v>
      </c>
      <c r="T9" s="3">
        <f>H9*$T$4</f>
        <v>22.754816479999999</v>
      </c>
      <c r="U9" s="3">
        <f>I9*$U$4</f>
        <v>23.35362744</v>
      </c>
      <c r="V9" s="3">
        <f>J9*$V$4</f>
        <v>107.54086381399999</v>
      </c>
      <c r="W9" s="6">
        <v>0</v>
      </c>
      <c r="X9" s="3">
        <f>L9*$X$4</f>
        <v>46836.902090000003</v>
      </c>
      <c r="Y9" s="3">
        <f>N9*$W$4</f>
        <v>275860.33214999997</v>
      </c>
      <c r="AA9" s="7">
        <f>SUM(S9:Y9)-SUM(P9:Q9)</f>
        <v>4026.5448777340353</v>
      </c>
      <c r="AB9" s="7">
        <f>AA9*8000</f>
        <v>32212359.021872282</v>
      </c>
    </row>
    <row r="10" spans="1:28">
      <c r="A10">
        <v>346.85</v>
      </c>
      <c r="B10">
        <f t="shared" ref="B10:B20" si="0">273.15+A10</f>
        <v>620</v>
      </c>
      <c r="C10">
        <v>357.96800000000002</v>
      </c>
      <c r="D10">
        <v>4016.72</v>
      </c>
      <c r="E10">
        <v>4024.65</v>
      </c>
      <c r="F10">
        <v>81.450800000000001</v>
      </c>
      <c r="G10">
        <v>176.1</v>
      </c>
      <c r="H10">
        <v>0.31587500000000002</v>
      </c>
      <c r="I10">
        <v>0.31587500000000002</v>
      </c>
      <c r="J10">
        <v>1.9746699999999999</v>
      </c>
      <c r="K10">
        <v>259.72000000000003</v>
      </c>
      <c r="L10">
        <v>3846.38</v>
      </c>
      <c r="M10">
        <v>1.7556799999999999</v>
      </c>
      <c r="N10">
        <v>3838.02</v>
      </c>
      <c r="P10" s="2">
        <f>D10*$W$4</f>
        <v>288709.78343999997</v>
      </c>
      <c r="Q10" s="2">
        <f>E10*$X$4</f>
        <v>49016.212350000002</v>
      </c>
      <c r="R10" s="2">
        <v>0</v>
      </c>
      <c r="S10" s="3">
        <f>G10*$S$4</f>
        <v>18853.266</v>
      </c>
      <c r="T10" s="3">
        <f>H10*$T$4</f>
        <v>25.446890000000003</v>
      </c>
      <c r="U10" s="3">
        <f>I10*$U$4</f>
        <v>26.116545000000002</v>
      </c>
      <c r="V10" s="3">
        <f>J10*$V$4</f>
        <v>128.020423171</v>
      </c>
      <c r="W10" s="6">
        <v>0</v>
      </c>
      <c r="X10" s="3">
        <f>L10*$X$4</f>
        <v>46845.062020000005</v>
      </c>
      <c r="Y10" s="3">
        <f>N10*$W$4</f>
        <v>275865.36353999999</v>
      </c>
      <c r="AA10" s="7">
        <f t="shared" ref="AA10:AA20" si="1">SUM(S10:Y10)-SUM(P10:Q10)</f>
        <v>4017.2796281710034</v>
      </c>
      <c r="AB10" s="7">
        <f t="shared" ref="AB10:AB20" si="2">AA10*8000</f>
        <v>32138237.025368027</v>
      </c>
    </row>
    <row r="11" spans="1:28">
      <c r="A11">
        <v>366.85</v>
      </c>
      <c r="B11">
        <f t="shared" si="0"/>
        <v>640</v>
      </c>
      <c r="C11">
        <v>377.702</v>
      </c>
      <c r="D11">
        <v>4016.72</v>
      </c>
      <c r="E11">
        <v>4024.65</v>
      </c>
      <c r="F11">
        <v>81.450800000000001</v>
      </c>
      <c r="G11">
        <v>175.64500000000001</v>
      </c>
      <c r="H11">
        <v>0.35757499999999998</v>
      </c>
      <c r="I11">
        <v>0.35757499999999998</v>
      </c>
      <c r="J11">
        <v>2.3695400000000002</v>
      </c>
      <c r="K11">
        <v>259.04399999999998</v>
      </c>
      <c r="L11">
        <v>3847.06</v>
      </c>
      <c r="M11">
        <v>1.8015699999999999</v>
      </c>
      <c r="N11">
        <v>3837.99</v>
      </c>
      <c r="P11" s="2">
        <f>D11*$W$4</f>
        <v>288709.78343999997</v>
      </c>
      <c r="Q11" s="2">
        <f>E11*$X$4</f>
        <v>49016.212350000002</v>
      </c>
      <c r="R11" s="2">
        <v>0</v>
      </c>
      <c r="S11" s="3">
        <f>G11*$S$4</f>
        <v>18804.5537</v>
      </c>
      <c r="T11" s="3">
        <f>H11*$T$4</f>
        <v>28.806241999999997</v>
      </c>
      <c r="U11" s="3">
        <f>I11*$U$4</f>
        <v>29.564301</v>
      </c>
      <c r="V11" s="3">
        <f>J11*$V$4</f>
        <v>153.62035860200001</v>
      </c>
      <c r="W11" s="6">
        <v>0</v>
      </c>
      <c r="X11" s="3">
        <f>L11*$X$4</f>
        <v>46853.343740000004</v>
      </c>
      <c r="Y11" s="3">
        <f>N11*$W$4</f>
        <v>275863.20722999994</v>
      </c>
      <c r="AA11" s="7">
        <f t="shared" si="1"/>
        <v>4007.0997816019808</v>
      </c>
      <c r="AB11" s="7">
        <f t="shared" si="2"/>
        <v>32056798.252815846</v>
      </c>
    </row>
    <row r="12" spans="1:28">
      <c r="A12">
        <v>386.85</v>
      </c>
      <c r="B12">
        <f t="shared" si="0"/>
        <v>660</v>
      </c>
      <c r="C12">
        <v>397.43900000000002</v>
      </c>
      <c r="D12">
        <v>4041.59</v>
      </c>
      <c r="E12">
        <v>4024.65</v>
      </c>
      <c r="F12">
        <v>81.450800000000001</v>
      </c>
      <c r="G12">
        <v>175.87700000000001</v>
      </c>
      <c r="H12">
        <v>0.41188399999999997</v>
      </c>
      <c r="I12">
        <v>0.41188399999999997</v>
      </c>
      <c r="J12">
        <v>2.8818299999999999</v>
      </c>
      <c r="K12">
        <v>259.05200000000002</v>
      </c>
      <c r="L12">
        <v>3847.05</v>
      </c>
      <c r="M12">
        <v>1.8909499999999999</v>
      </c>
      <c r="N12">
        <v>3862.01</v>
      </c>
      <c r="P12" s="2">
        <f>D12*$W$4</f>
        <v>290497.36443000002</v>
      </c>
      <c r="Q12" s="2">
        <f>E12*$X$4</f>
        <v>49016.212350000002</v>
      </c>
      <c r="R12" s="2">
        <v>0</v>
      </c>
      <c r="S12" s="3">
        <f>G12*$S$4</f>
        <v>18829.391620000002</v>
      </c>
      <c r="T12" s="3">
        <f>H12*$T$4</f>
        <v>33.181375039999999</v>
      </c>
      <c r="U12" s="3">
        <f>I12*$U$4</f>
        <v>34.054569120000004</v>
      </c>
      <c r="V12" s="3">
        <f>J12*$V$4</f>
        <v>186.83278527899998</v>
      </c>
      <c r="W12" s="6">
        <v>0</v>
      </c>
      <c r="X12" s="3">
        <f>L12*$X$4</f>
        <v>46853.221950000006</v>
      </c>
      <c r="Y12" s="3">
        <f>N12*$W$4</f>
        <v>277589.69277000002</v>
      </c>
      <c r="AA12" s="7">
        <f t="shared" si="1"/>
        <v>4012.7982894390589</v>
      </c>
      <c r="AB12" s="7">
        <f t="shared" si="2"/>
        <v>32102386.315512471</v>
      </c>
    </row>
    <row r="13" spans="1:28">
      <c r="A13">
        <v>406.85</v>
      </c>
      <c r="B13">
        <f t="shared" si="0"/>
        <v>680</v>
      </c>
      <c r="C13">
        <v>417.18200000000002</v>
      </c>
      <c r="D13">
        <v>4067.96</v>
      </c>
      <c r="E13">
        <v>4065.16</v>
      </c>
      <c r="F13">
        <v>81.450800000000001</v>
      </c>
      <c r="G13">
        <v>176.542</v>
      </c>
      <c r="H13">
        <v>0.478765</v>
      </c>
      <c r="I13">
        <v>0.478765</v>
      </c>
      <c r="J13">
        <v>3.5203000000000002</v>
      </c>
      <c r="K13">
        <v>259.45800000000003</v>
      </c>
      <c r="L13">
        <v>3887.16</v>
      </c>
      <c r="M13">
        <v>2.0138199999999999</v>
      </c>
      <c r="N13">
        <v>3886.94</v>
      </c>
      <c r="P13" s="2">
        <f>D13*$W$4</f>
        <v>292392.76091999997</v>
      </c>
      <c r="Q13" s="2">
        <f>E13*$X$4</f>
        <v>49509.583639999997</v>
      </c>
      <c r="R13" s="2">
        <v>0</v>
      </c>
      <c r="S13" s="3">
        <f>G13*$S$4</f>
        <v>18900.586520000001</v>
      </c>
      <c r="T13" s="3">
        <f>H13*$T$4</f>
        <v>38.569308400000004</v>
      </c>
      <c r="U13" s="3">
        <f>I13*$U$4</f>
        <v>39.584290200000005</v>
      </c>
      <c r="V13" s="3">
        <f>J13*$V$4</f>
        <v>228.22562539</v>
      </c>
      <c r="W13" s="6">
        <v>0</v>
      </c>
      <c r="X13" s="3">
        <f>L13*$X$4</f>
        <v>47341.721639999996</v>
      </c>
      <c r="Y13" s="3">
        <f>N13*$W$4</f>
        <v>279381.58637999999</v>
      </c>
      <c r="AA13" s="7">
        <f t="shared" si="1"/>
        <v>4027.929203990032</v>
      </c>
      <c r="AB13" s="7">
        <f t="shared" si="2"/>
        <v>32223433.631920256</v>
      </c>
    </row>
    <row r="14" spans="1:28">
      <c r="A14">
        <v>426.85</v>
      </c>
      <c r="B14">
        <f t="shared" si="0"/>
        <v>700</v>
      </c>
      <c r="C14">
        <v>436.9</v>
      </c>
      <c r="D14">
        <v>4067.96</v>
      </c>
      <c r="E14">
        <v>4065.16</v>
      </c>
      <c r="F14">
        <v>81.450800000000001</v>
      </c>
      <c r="G14">
        <v>175.34700000000001</v>
      </c>
      <c r="H14">
        <v>0.55263899999999999</v>
      </c>
      <c r="I14">
        <v>0.55263899999999999</v>
      </c>
      <c r="J14">
        <v>4.2750300000000001</v>
      </c>
      <c r="K14">
        <v>257.90899999999999</v>
      </c>
      <c r="L14">
        <v>3888.71</v>
      </c>
      <c r="M14">
        <v>2.1405400000000001</v>
      </c>
      <c r="N14">
        <v>3887.24</v>
      </c>
      <c r="P14" s="2">
        <f>D14*$W$4</f>
        <v>292392.76091999997</v>
      </c>
      <c r="Q14" s="2">
        <f>E14*$X$4</f>
        <v>49509.583639999997</v>
      </c>
      <c r="R14" s="2">
        <v>0</v>
      </c>
      <c r="S14" s="3">
        <f>G14*$S$4</f>
        <v>18772.649820000002</v>
      </c>
      <c r="T14" s="3">
        <f>H14*$T$4</f>
        <v>44.520597840000001</v>
      </c>
      <c r="U14" s="3">
        <f>I14*$U$4</f>
        <v>45.692192520000006</v>
      </c>
      <c r="V14" s="3">
        <f>J14*$V$4</f>
        <v>277.15575243900003</v>
      </c>
      <c r="W14" s="6">
        <v>0</v>
      </c>
      <c r="X14" s="3">
        <f>L14*$X$4</f>
        <v>47360.599090000003</v>
      </c>
      <c r="Y14" s="3">
        <f>N14*$W$4</f>
        <v>279403.14947999996</v>
      </c>
      <c r="AA14" s="7">
        <f t="shared" si="1"/>
        <v>4001.4223727989593</v>
      </c>
      <c r="AB14" s="7">
        <f t="shared" si="2"/>
        <v>32011378.982391674</v>
      </c>
    </row>
    <row r="15" spans="1:28">
      <c r="A15">
        <v>446.85</v>
      </c>
      <c r="B15">
        <f t="shared" si="0"/>
        <v>720</v>
      </c>
      <c r="C15">
        <v>456.65699999999998</v>
      </c>
      <c r="D15">
        <v>4104.6499999999996</v>
      </c>
      <c r="E15">
        <v>4084.85</v>
      </c>
      <c r="F15">
        <v>83.746200000000002</v>
      </c>
      <c r="G15">
        <v>176.13</v>
      </c>
      <c r="H15">
        <v>0.64734899999999995</v>
      </c>
      <c r="I15">
        <v>0.64734899999999995</v>
      </c>
      <c r="J15">
        <v>5.2311199999999998</v>
      </c>
      <c r="K15">
        <v>260.57900000000001</v>
      </c>
      <c r="L15">
        <v>3908.02</v>
      </c>
      <c r="M15">
        <v>2.3192200000000001</v>
      </c>
      <c r="N15">
        <v>3921.99</v>
      </c>
      <c r="P15" s="2">
        <f>D15*$W$4</f>
        <v>295029.92804999993</v>
      </c>
      <c r="Q15" s="2">
        <f>E15*$X$4</f>
        <v>49749.388149999999</v>
      </c>
      <c r="R15" s="2">
        <v>0</v>
      </c>
      <c r="S15" s="3">
        <f>G15*$S$4</f>
        <v>18856.477800000001</v>
      </c>
      <c r="T15" s="3">
        <f>H15*$T$4</f>
        <v>52.150435439999995</v>
      </c>
      <c r="U15" s="3">
        <f>I15*$U$4</f>
        <v>53.522815319999999</v>
      </c>
      <c r="V15" s="3">
        <f>J15*$V$4</f>
        <v>339.14031005599998</v>
      </c>
      <c r="W15" s="6">
        <v>0</v>
      </c>
      <c r="X15" s="3">
        <f>L15*$X$4</f>
        <v>47595.775580000001</v>
      </c>
      <c r="Y15" s="3">
        <f>N15*$W$4</f>
        <v>281900.87522999995</v>
      </c>
      <c r="AA15" s="7">
        <f t="shared" si="1"/>
        <v>4018.6259708160069</v>
      </c>
      <c r="AB15" s="7">
        <f t="shared" si="2"/>
        <v>32149007.766528055</v>
      </c>
    </row>
    <row r="16" spans="1:28">
      <c r="A16">
        <v>456.85</v>
      </c>
      <c r="B16">
        <f t="shared" si="0"/>
        <v>730</v>
      </c>
      <c r="C16">
        <v>466.52800000000002</v>
      </c>
      <c r="D16">
        <v>4118.09</v>
      </c>
      <c r="E16">
        <v>4090.04</v>
      </c>
      <c r="F16">
        <v>83.964799999999997</v>
      </c>
      <c r="G16">
        <v>176.12899999999999</v>
      </c>
      <c r="H16">
        <v>0.69501000000000002</v>
      </c>
      <c r="I16">
        <v>0.69501000000000002</v>
      </c>
      <c r="J16">
        <v>5.7386900000000001</v>
      </c>
      <c r="K16">
        <v>260.54199999999997</v>
      </c>
      <c r="L16">
        <v>3913.46</v>
      </c>
      <c r="M16">
        <v>2.3986299999999998</v>
      </c>
      <c r="N16">
        <v>3934.83</v>
      </c>
      <c r="P16" s="2">
        <f>D16*$W$4</f>
        <v>295995.95493000001</v>
      </c>
      <c r="Q16" s="2">
        <f>E16*$X$4</f>
        <v>49812.597159999998</v>
      </c>
      <c r="R16" s="2">
        <v>0</v>
      </c>
      <c r="S16" s="3">
        <f>G16*$S$4</f>
        <v>18856.370739999998</v>
      </c>
      <c r="T16" s="3">
        <f>H16*$T$4</f>
        <v>55.990005600000003</v>
      </c>
      <c r="U16" s="3">
        <f>I16*$U$4</f>
        <v>57.463426800000008</v>
      </c>
      <c r="V16" s="3">
        <f>J16*$V$4</f>
        <v>372.04673299699999</v>
      </c>
      <c r="W16" s="6">
        <v>0</v>
      </c>
      <c r="X16" s="3">
        <f>L16*$X$4</f>
        <v>47662.029340000001</v>
      </c>
      <c r="Y16" s="3">
        <f>N16*$W$4</f>
        <v>282823.77590999997</v>
      </c>
      <c r="AA16" s="7">
        <f t="shared" si="1"/>
        <v>4019.124065396958</v>
      </c>
      <c r="AB16" s="7">
        <f t="shared" si="2"/>
        <v>32152992.523175664</v>
      </c>
    </row>
    <row r="17" spans="1:28">
      <c r="A17">
        <v>466.85</v>
      </c>
      <c r="B17">
        <f t="shared" si="0"/>
        <v>740</v>
      </c>
      <c r="C17">
        <v>476.37</v>
      </c>
      <c r="D17">
        <v>4136.63</v>
      </c>
      <c r="E17">
        <v>4126.26</v>
      </c>
      <c r="F17">
        <v>83.746200000000002</v>
      </c>
      <c r="G17">
        <v>176.00200000000001</v>
      </c>
      <c r="H17">
        <v>0.73694899999999997</v>
      </c>
      <c r="I17">
        <v>0.73694899999999997</v>
      </c>
      <c r="J17">
        <v>6.2211800000000004</v>
      </c>
      <c r="K17">
        <v>259.90600000000001</v>
      </c>
      <c r="L17">
        <v>3950.1</v>
      </c>
      <c r="M17">
        <v>2.4526599999999998</v>
      </c>
      <c r="N17">
        <v>3952.94</v>
      </c>
      <c r="P17" s="2">
        <f>D17*$W$4</f>
        <v>297328.55450999999</v>
      </c>
      <c r="Q17" s="2">
        <f>E17*$X$4</f>
        <v>50253.720540000002</v>
      </c>
      <c r="R17" s="2">
        <v>0</v>
      </c>
      <c r="S17" s="3">
        <f>G17*$S$4</f>
        <v>18842.774120000002</v>
      </c>
      <c r="T17" s="3">
        <f>H17*$T$4</f>
        <v>59.368611440000002</v>
      </c>
      <c r="U17" s="3">
        <f>I17*$U$4</f>
        <v>60.930943320000004</v>
      </c>
      <c r="V17" s="3">
        <f>J17*$V$4</f>
        <v>403.327186934</v>
      </c>
      <c r="W17" s="6">
        <v>0</v>
      </c>
      <c r="X17" s="3">
        <f>L17*$X$4</f>
        <v>48108.267899999999</v>
      </c>
      <c r="Y17" s="3">
        <f>N17*$W$4</f>
        <v>284125.46837999998</v>
      </c>
      <c r="AA17" s="7">
        <f t="shared" si="1"/>
        <v>4017.862091693969</v>
      </c>
      <c r="AB17" s="7">
        <f t="shared" si="2"/>
        <v>32142896.733551752</v>
      </c>
    </row>
    <row r="18" spans="1:28">
      <c r="A18">
        <v>486.85</v>
      </c>
      <c r="B18">
        <f t="shared" si="0"/>
        <v>760</v>
      </c>
      <c r="C18">
        <v>496.14800000000002</v>
      </c>
      <c r="D18">
        <v>4136.63</v>
      </c>
      <c r="E18">
        <v>4126.26</v>
      </c>
      <c r="F18">
        <v>83.746200000000002</v>
      </c>
      <c r="G18">
        <v>175.363</v>
      </c>
      <c r="H18">
        <v>0.81400899999999998</v>
      </c>
      <c r="I18">
        <v>0.81400899999999998</v>
      </c>
      <c r="J18">
        <v>7.13401</v>
      </c>
      <c r="K18">
        <v>258.65699999999998</v>
      </c>
      <c r="L18">
        <v>3951.35</v>
      </c>
      <c r="M18">
        <v>2.5265399999999998</v>
      </c>
      <c r="N18">
        <v>3952.51</v>
      </c>
      <c r="P18" s="2">
        <f>D18*$W$4</f>
        <v>297328.55450999999</v>
      </c>
      <c r="Q18" s="2">
        <f>E18*$X$4</f>
        <v>50253.720540000002</v>
      </c>
      <c r="R18" s="2">
        <v>0</v>
      </c>
      <c r="S18" s="3">
        <f>G18*$S$4</f>
        <v>18774.362779999999</v>
      </c>
      <c r="T18" s="3">
        <f>H18*$T$4</f>
        <v>65.576565040000006</v>
      </c>
      <c r="U18" s="3">
        <f>I18*$U$4</f>
        <v>67.302264120000004</v>
      </c>
      <c r="V18" s="3">
        <f>J18*$V$4</f>
        <v>462.50714251299996</v>
      </c>
      <c r="W18" s="6">
        <v>0</v>
      </c>
      <c r="X18" s="3">
        <f>L18*$X$4</f>
        <v>48123.491650000004</v>
      </c>
      <c r="Y18" s="3">
        <f>N18*$W$4</f>
        <v>284094.56127000001</v>
      </c>
      <c r="AA18" s="7">
        <f t="shared" si="1"/>
        <v>4005.5266216730233</v>
      </c>
      <c r="AB18" s="7">
        <f t="shared" si="2"/>
        <v>32044212.973384187</v>
      </c>
    </row>
    <row r="19" spans="1:28">
      <c r="A19">
        <v>506.85</v>
      </c>
      <c r="B19">
        <f t="shared" si="0"/>
        <v>780</v>
      </c>
      <c r="C19">
        <v>515.923</v>
      </c>
      <c r="D19">
        <v>4172.24</v>
      </c>
      <c r="E19">
        <v>4194.6000000000004</v>
      </c>
      <c r="F19">
        <v>83.746200000000002</v>
      </c>
      <c r="G19">
        <v>176.05099999999999</v>
      </c>
      <c r="H19">
        <v>0.851132</v>
      </c>
      <c r="I19">
        <v>0.851132</v>
      </c>
      <c r="J19">
        <v>7.7294799999999997</v>
      </c>
      <c r="K19">
        <v>258.71600000000001</v>
      </c>
      <c r="L19">
        <v>4019.63</v>
      </c>
      <c r="M19">
        <v>2.47275</v>
      </c>
      <c r="N19">
        <v>3986.76</v>
      </c>
      <c r="P19" s="2">
        <f>D19*$W$4</f>
        <v>299888.09447999997</v>
      </c>
      <c r="Q19" s="2">
        <f>E19*$X$4</f>
        <v>51086.033400000008</v>
      </c>
      <c r="R19" s="2">
        <v>0</v>
      </c>
      <c r="S19" s="3">
        <f>G19*$S$4</f>
        <v>18848.020059999999</v>
      </c>
      <c r="T19" s="3">
        <f>H19*$T$4</f>
        <v>68.567193920000008</v>
      </c>
      <c r="U19" s="3">
        <f>I19*$U$4</f>
        <v>70.37159376000001</v>
      </c>
      <c r="V19" s="3">
        <f>J19*$V$4</f>
        <v>501.11223672399996</v>
      </c>
      <c r="W19" s="6">
        <v>0</v>
      </c>
      <c r="X19" s="3">
        <f>L19*$X$4</f>
        <v>48955.073770000003</v>
      </c>
      <c r="Y19" s="3">
        <f>N19*$W$4</f>
        <v>286556.34852</v>
      </c>
      <c r="AA19" s="7">
        <f t="shared" si="1"/>
        <v>4025.3654944040463</v>
      </c>
      <c r="AB19" s="7">
        <f t="shared" si="2"/>
        <v>32202923.955232371</v>
      </c>
    </row>
    <row r="20" spans="1:28">
      <c r="A20">
        <v>526.85</v>
      </c>
      <c r="B20">
        <f t="shared" si="0"/>
        <v>800</v>
      </c>
      <c r="C20">
        <v>535.798</v>
      </c>
      <c r="D20">
        <v>4172.24</v>
      </c>
      <c r="E20">
        <v>4194.6000000000004</v>
      </c>
      <c r="F20">
        <v>83.746200000000002</v>
      </c>
      <c r="G20">
        <v>176.26300000000001</v>
      </c>
      <c r="H20">
        <v>0.83335300000000001</v>
      </c>
      <c r="I20">
        <v>0.83335300000000001</v>
      </c>
      <c r="J20">
        <v>7.7813299999999996</v>
      </c>
      <c r="K20">
        <v>258.44200000000001</v>
      </c>
      <c r="L20">
        <v>4019.91</v>
      </c>
      <c r="M20">
        <v>2.2737099999999999</v>
      </c>
      <c r="N20">
        <v>3986.53</v>
      </c>
      <c r="P20" s="2">
        <f>D20*$W$4</f>
        <v>299888.09447999997</v>
      </c>
      <c r="Q20" s="2">
        <f>E20*$X$4</f>
        <v>51086.033400000008</v>
      </c>
      <c r="R20" s="2">
        <v>0</v>
      </c>
      <c r="S20" s="3">
        <f>G20*$S$4</f>
        <v>18870.716780000002</v>
      </c>
      <c r="T20" s="3">
        <f>H20*$T$4</f>
        <v>67.134917680000001</v>
      </c>
      <c r="U20" s="3">
        <f>I20*$U$4</f>
        <v>68.901626040000011</v>
      </c>
      <c r="V20" s="3">
        <f>J20*$V$4</f>
        <v>504.47373962899997</v>
      </c>
      <c r="W20" s="6">
        <v>0</v>
      </c>
      <c r="X20" s="3">
        <f>L20*$X$4</f>
        <v>48958.483889999996</v>
      </c>
      <c r="Y20" s="3">
        <f>N20*$W$4</f>
        <v>286539.81680999999</v>
      </c>
      <c r="AA20" s="7">
        <f t="shared" si="1"/>
        <v>4035.3998833490186</v>
      </c>
      <c r="AB20" s="7">
        <f t="shared" si="2"/>
        <v>32283199.066792149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C3F5-5EBC-4EAE-9950-5660C0192553}">
  <dimension ref="A1:AB20"/>
  <sheetViews>
    <sheetView topLeftCell="N1" workbookViewId="0">
      <selection sqref="A1:AC22"/>
    </sheetView>
  </sheetViews>
  <sheetFormatPr defaultRowHeight="14.45"/>
  <cols>
    <col min="28" max="28" width="10.85546875" bestFit="1" customWidth="1"/>
  </cols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349.32900000000001</v>
      </c>
      <c r="D9">
        <v>2037.58</v>
      </c>
      <c r="E9">
        <v>2028.54</v>
      </c>
      <c r="F9">
        <v>40.399799999999999</v>
      </c>
      <c r="G9">
        <v>176.345</v>
      </c>
      <c r="H9">
        <v>0.62101099999999998</v>
      </c>
      <c r="I9">
        <v>0.62101099999999998</v>
      </c>
      <c r="J9">
        <v>1.8119499999999999</v>
      </c>
      <c r="K9">
        <v>223.45599999999999</v>
      </c>
      <c r="L9">
        <v>1845.49</v>
      </c>
      <c r="M9">
        <v>3.6407799999999999</v>
      </c>
      <c r="N9">
        <v>1858.19</v>
      </c>
      <c r="P9" s="2">
        <f>D9*$W$4</f>
        <v>146455.13765999998</v>
      </c>
      <c r="Q9" s="2">
        <f>E9*$X$4</f>
        <v>24705.588660000001</v>
      </c>
      <c r="R9" s="2">
        <v>0</v>
      </c>
      <c r="S9" s="3">
        <f>G9*$S$4</f>
        <v>18879.495699999999</v>
      </c>
      <c r="T9" s="3">
        <f>H9*$T$4</f>
        <v>50.028646160000001</v>
      </c>
      <c r="U9" s="3">
        <f>I9*$U$4</f>
        <v>51.345189480000002</v>
      </c>
      <c r="V9" s="3">
        <f>J9*$V$4</f>
        <v>117.471074035</v>
      </c>
      <c r="W9" s="6">
        <v>0</v>
      </c>
      <c r="X9" s="3">
        <f>L9*$X$4</f>
        <v>22476.222710000002</v>
      </c>
      <c r="Y9" s="3">
        <f>N9*$W$4</f>
        <v>133561.12263</v>
      </c>
      <c r="AA9" s="7">
        <f>SUM(S9:Y9)-SUM(P9:Q9)</f>
        <v>3974.9596296749951</v>
      </c>
      <c r="AB9" s="7">
        <f>AA9*8000</f>
        <v>31799677.037399963</v>
      </c>
    </row>
    <row r="10" spans="1:28">
      <c r="A10">
        <v>346.85</v>
      </c>
      <c r="B10">
        <f t="shared" ref="B10:B20" si="0">A10+273.15</f>
        <v>620</v>
      </c>
      <c r="C10">
        <v>368.77699999999999</v>
      </c>
      <c r="D10">
        <v>2037.58</v>
      </c>
      <c r="E10">
        <v>2028.54</v>
      </c>
      <c r="F10">
        <v>40.399799999999999</v>
      </c>
      <c r="G10">
        <v>175.714</v>
      </c>
      <c r="H10">
        <v>0.69610300000000003</v>
      </c>
      <c r="I10">
        <v>0.69610300000000003</v>
      </c>
      <c r="J10">
        <v>2.15733</v>
      </c>
      <c r="K10">
        <v>222.727</v>
      </c>
      <c r="L10">
        <v>1846.22</v>
      </c>
      <c r="M10">
        <v>3.68912</v>
      </c>
      <c r="N10">
        <v>1858.32</v>
      </c>
      <c r="P10" s="2">
        <f>D10*$W$4</f>
        <v>146455.13765999998</v>
      </c>
      <c r="Q10" s="2">
        <f>E10*$X$4</f>
        <v>24705.588660000001</v>
      </c>
      <c r="R10" s="2">
        <v>0</v>
      </c>
      <c r="S10" s="3">
        <f>G10*$S$4</f>
        <v>18811.940839999999</v>
      </c>
      <c r="T10" s="3">
        <f>H10*$T$4</f>
        <v>56.078057680000001</v>
      </c>
      <c r="U10" s="3">
        <f>I10*$U$4</f>
        <v>57.553796040000009</v>
      </c>
      <c r="V10" s="3">
        <f>J10*$V$4</f>
        <v>139.862508429</v>
      </c>
      <c r="W10" s="6">
        <v>0</v>
      </c>
      <c r="X10" s="3">
        <f>L10*$X$4</f>
        <v>22485.113380000003</v>
      </c>
      <c r="Y10" s="3">
        <f>N10*$W$4</f>
        <v>133570.46664</v>
      </c>
      <c r="AA10" s="7">
        <f t="shared" ref="AA10:AA20" si="1">SUM(S10:Y10)-SUM(P10:Q10)</f>
        <v>3960.2889021490118</v>
      </c>
      <c r="AB10" s="7">
        <f t="shared" ref="AB10:AB20" si="2">AA10*8000</f>
        <v>31682311.217192095</v>
      </c>
    </row>
    <row r="11" spans="1:28">
      <c r="A11">
        <v>366.85</v>
      </c>
      <c r="B11">
        <f t="shared" si="0"/>
        <v>640</v>
      </c>
      <c r="C11">
        <v>388.24799999999999</v>
      </c>
      <c r="D11">
        <v>2049.4299999999998</v>
      </c>
      <c r="E11">
        <v>2043.67</v>
      </c>
      <c r="F11">
        <v>40.399799999999999</v>
      </c>
      <c r="G11">
        <v>176.15600000000001</v>
      </c>
      <c r="H11">
        <v>0.79210599999999998</v>
      </c>
      <c r="I11">
        <v>0.79210599999999998</v>
      </c>
      <c r="J11">
        <v>2.6027499999999999</v>
      </c>
      <c r="K11">
        <v>223.18100000000001</v>
      </c>
      <c r="L11">
        <v>1860.89</v>
      </c>
      <c r="M11">
        <v>3.8220100000000001</v>
      </c>
      <c r="N11">
        <v>1869.09</v>
      </c>
      <c r="P11" s="2">
        <f>D11*$W$4</f>
        <v>147306.88010999997</v>
      </c>
      <c r="Q11" s="2">
        <f>E11*$X$4</f>
        <v>24889.856930000002</v>
      </c>
      <c r="R11" s="2">
        <v>0</v>
      </c>
      <c r="S11" s="3">
        <f>G11*$S$4</f>
        <v>18859.26136</v>
      </c>
      <c r="T11" s="3">
        <f>H11*$T$4</f>
        <v>63.812059359999999</v>
      </c>
      <c r="U11" s="3">
        <f>I11*$U$4</f>
        <v>65.491324079999998</v>
      </c>
      <c r="V11" s="3">
        <f>J11*$V$4</f>
        <v>168.739666075</v>
      </c>
      <c r="W11" s="6">
        <v>0</v>
      </c>
      <c r="X11" s="3">
        <f>L11*$X$4</f>
        <v>22663.779310000002</v>
      </c>
      <c r="Y11" s="3">
        <f>N11*$W$4</f>
        <v>134344.58192999999</v>
      </c>
      <c r="AA11" s="7">
        <f t="shared" si="1"/>
        <v>3968.9286095150164</v>
      </c>
      <c r="AB11" s="7">
        <f t="shared" si="2"/>
        <v>31751428.876120131</v>
      </c>
    </row>
    <row r="12" spans="1:28">
      <c r="A12">
        <v>386.85</v>
      </c>
      <c r="B12">
        <f t="shared" si="0"/>
        <v>660</v>
      </c>
      <c r="C12">
        <v>407.72699999999998</v>
      </c>
      <c r="D12">
        <v>2049.4299999999998</v>
      </c>
      <c r="E12">
        <v>2043.67</v>
      </c>
      <c r="F12">
        <v>40.399799999999999</v>
      </c>
      <c r="G12">
        <v>175.37299999999999</v>
      </c>
      <c r="H12">
        <v>0.90761099999999995</v>
      </c>
      <c r="I12">
        <v>0.90761099999999995</v>
      </c>
      <c r="J12">
        <v>3.1465999999999998</v>
      </c>
      <c r="K12">
        <v>222.45400000000001</v>
      </c>
      <c r="L12">
        <v>1861.61</v>
      </c>
      <c r="M12">
        <v>4.0064200000000003</v>
      </c>
      <c r="N12">
        <v>1869.09</v>
      </c>
      <c r="P12" s="2">
        <f>D12*$W$4</f>
        <v>147306.88010999997</v>
      </c>
      <c r="Q12" s="2">
        <f>E12*$X$4</f>
        <v>24889.856930000002</v>
      </c>
      <c r="R12" s="2">
        <v>0</v>
      </c>
      <c r="S12" s="3">
        <f>G12*$S$4</f>
        <v>18775.433379999999</v>
      </c>
      <c r="T12" s="3">
        <f>H12*$T$4</f>
        <v>73.11714216</v>
      </c>
      <c r="U12" s="3">
        <f>I12*$U$4</f>
        <v>75.041277480000005</v>
      </c>
      <c r="V12" s="3">
        <f>J12*$V$4</f>
        <v>203.99816858</v>
      </c>
      <c r="W12" s="6">
        <v>0</v>
      </c>
      <c r="X12" s="3">
        <f>L12*$X$4</f>
        <v>22672.548189999998</v>
      </c>
      <c r="Y12" s="3">
        <f>N12*$W$4</f>
        <v>134344.58192999999</v>
      </c>
      <c r="AA12" s="7">
        <f t="shared" si="1"/>
        <v>3947.9830482199905</v>
      </c>
      <c r="AB12" s="7">
        <f t="shared" si="2"/>
        <v>31583864.385759924</v>
      </c>
    </row>
    <row r="13" spans="1:28">
      <c r="A13">
        <v>406.85</v>
      </c>
      <c r="B13">
        <f t="shared" si="0"/>
        <v>680</v>
      </c>
      <c r="C13">
        <v>427.19499999999999</v>
      </c>
      <c r="D13">
        <v>2069.8000000000002</v>
      </c>
      <c r="E13">
        <v>2070.08</v>
      </c>
      <c r="F13">
        <v>40.399799999999999</v>
      </c>
      <c r="G13">
        <v>176.16800000000001</v>
      </c>
      <c r="H13">
        <v>1.05769</v>
      </c>
      <c r="I13">
        <v>1.05769</v>
      </c>
      <c r="J13">
        <v>3.8460800000000002</v>
      </c>
      <c r="K13">
        <v>223.42099999999999</v>
      </c>
      <c r="L13">
        <v>1887.05</v>
      </c>
      <c r="M13">
        <v>4.2916600000000003</v>
      </c>
      <c r="N13">
        <v>1887.67</v>
      </c>
      <c r="P13" s="2">
        <f>D13*$W$4</f>
        <v>148771.01459999999</v>
      </c>
      <c r="Q13" s="2">
        <f>E13*$X$4</f>
        <v>25211.50432</v>
      </c>
      <c r="R13" s="2">
        <v>0</v>
      </c>
      <c r="S13" s="3">
        <f>G13*$S$4</f>
        <v>18860.54608</v>
      </c>
      <c r="T13" s="3">
        <f>H13*$T$4</f>
        <v>85.2075064</v>
      </c>
      <c r="U13" s="3">
        <f>I13*$U$4</f>
        <v>87.449809200000004</v>
      </c>
      <c r="V13" s="3">
        <f>J13*$V$4</f>
        <v>249.34636630400001</v>
      </c>
      <c r="W13" s="6">
        <v>0</v>
      </c>
      <c r="X13" s="3">
        <f>L13*$X$4</f>
        <v>22982.381949999999</v>
      </c>
      <c r="Y13" s="3">
        <f>N13*$W$4</f>
        <v>135680.05658999999</v>
      </c>
      <c r="AA13" s="7">
        <f t="shared" si="1"/>
        <v>3962.4693819039967</v>
      </c>
      <c r="AB13" s="7">
        <f t="shared" si="2"/>
        <v>31699755.055231974</v>
      </c>
    </row>
    <row r="14" spans="1:28">
      <c r="A14">
        <v>426.85</v>
      </c>
      <c r="B14">
        <f t="shared" si="0"/>
        <v>700</v>
      </c>
      <c r="C14">
        <v>446.67700000000002</v>
      </c>
      <c r="D14">
        <v>2085.0700000000002</v>
      </c>
      <c r="E14">
        <v>2070.08</v>
      </c>
      <c r="F14">
        <v>40.399799999999999</v>
      </c>
      <c r="G14">
        <v>176.05</v>
      </c>
      <c r="H14">
        <v>1.2373000000000001</v>
      </c>
      <c r="I14">
        <v>1.2373000000000001</v>
      </c>
      <c r="J14">
        <v>4.7208100000000002</v>
      </c>
      <c r="K14">
        <v>223.476</v>
      </c>
      <c r="L14">
        <v>1887</v>
      </c>
      <c r="M14">
        <v>4.63598</v>
      </c>
      <c r="N14">
        <v>1901.83</v>
      </c>
      <c r="P14" s="2">
        <f>D14*$W$4</f>
        <v>149868.57639</v>
      </c>
      <c r="Q14" s="2">
        <f>E14*$X$4</f>
        <v>25211.50432</v>
      </c>
      <c r="R14" s="2">
        <v>0</v>
      </c>
      <c r="S14" s="3">
        <f>G14*$S$4</f>
        <v>18847.913</v>
      </c>
      <c r="T14" s="3">
        <f>H14*$T$4</f>
        <v>99.676888000000005</v>
      </c>
      <c r="U14" s="3">
        <f>I14*$U$4</f>
        <v>102.29996400000002</v>
      </c>
      <c r="V14" s="3">
        <f>J14*$V$4</f>
        <v>306.056249353</v>
      </c>
      <c r="W14" s="6">
        <v>0</v>
      </c>
      <c r="X14" s="3">
        <f>L14*$X$4</f>
        <v>22981.773000000001</v>
      </c>
      <c r="Y14" s="3">
        <f>N14*$W$4</f>
        <v>136697.83490999998</v>
      </c>
      <c r="AA14" s="7">
        <f t="shared" si="1"/>
        <v>3955.4733013529913</v>
      </c>
      <c r="AB14" s="7">
        <f t="shared" si="2"/>
        <v>31643786.41082393</v>
      </c>
    </row>
    <row r="15" spans="1:28">
      <c r="A15">
        <v>446.85</v>
      </c>
      <c r="B15">
        <f t="shared" si="0"/>
        <v>720</v>
      </c>
      <c r="C15">
        <v>466.13299999999998</v>
      </c>
      <c r="D15">
        <v>2104.04</v>
      </c>
      <c r="E15">
        <v>2103.96</v>
      </c>
      <c r="F15">
        <v>42.948399999999999</v>
      </c>
      <c r="G15">
        <v>176.51400000000001</v>
      </c>
      <c r="H15">
        <v>1.4375100000000001</v>
      </c>
      <c r="I15">
        <v>1.4375100000000001</v>
      </c>
      <c r="J15">
        <v>5.7398800000000003</v>
      </c>
      <c r="K15">
        <v>226.589</v>
      </c>
      <c r="L15">
        <v>1920.32</v>
      </c>
      <c r="M15">
        <v>4.9961000000000002</v>
      </c>
      <c r="N15">
        <v>1918.91</v>
      </c>
      <c r="P15" s="2">
        <f>D15*$W$4</f>
        <v>151232.08307999998</v>
      </c>
      <c r="Q15" s="2">
        <f>E15*$X$4</f>
        <v>25624.128840000001</v>
      </c>
      <c r="R15" s="2">
        <v>0</v>
      </c>
      <c r="S15" s="3">
        <f>G15*$S$4</f>
        <v>18897.58884</v>
      </c>
      <c r="T15" s="3">
        <f>H15*$T$4</f>
        <v>115.80580560000001</v>
      </c>
      <c r="U15" s="3">
        <f>I15*$U$4</f>
        <v>118.85332680000002</v>
      </c>
      <c r="V15" s="3">
        <f>J15*$V$4</f>
        <v>372.12388224400001</v>
      </c>
      <c r="W15" s="6">
        <v>0</v>
      </c>
      <c r="X15" s="3">
        <f>L15*$X$4</f>
        <v>23387.577280000001</v>
      </c>
      <c r="Y15" s="3">
        <f>N15*$W$4</f>
        <v>137925.49406999999</v>
      </c>
      <c r="AA15" s="7">
        <f t="shared" si="1"/>
        <v>3961.2312846440182</v>
      </c>
      <c r="AB15" s="7">
        <f t="shared" si="2"/>
        <v>31689850.277152143</v>
      </c>
    </row>
    <row r="16" spans="1:28">
      <c r="A16">
        <v>456.85</v>
      </c>
      <c r="B16">
        <f t="shared" si="0"/>
        <v>730</v>
      </c>
      <c r="C16">
        <v>475.84399999999999</v>
      </c>
      <c r="D16">
        <v>2100.34</v>
      </c>
      <c r="E16">
        <v>2115.67</v>
      </c>
      <c r="F16">
        <v>42.948399999999999</v>
      </c>
      <c r="G16">
        <v>175.56800000000001</v>
      </c>
      <c r="H16">
        <v>1.52511</v>
      </c>
      <c r="I16">
        <v>1.52511</v>
      </c>
      <c r="J16">
        <v>6.2225799999999998</v>
      </c>
      <c r="K16">
        <v>225.57</v>
      </c>
      <c r="L16">
        <v>1933.05</v>
      </c>
      <c r="M16">
        <v>5.1128799999999996</v>
      </c>
      <c r="N16">
        <v>1915.5</v>
      </c>
      <c r="P16" s="2">
        <f>D16*$W$4</f>
        <v>150966.13818000001</v>
      </c>
      <c r="Q16" s="2">
        <f>E16*$X$4</f>
        <v>25766.744930000001</v>
      </c>
      <c r="R16" s="2">
        <v>0</v>
      </c>
      <c r="S16" s="3">
        <f>G16*$S$4</f>
        <v>18796.310080000003</v>
      </c>
      <c r="T16" s="3">
        <f>H16*$T$4</f>
        <v>122.8628616</v>
      </c>
      <c r="U16" s="3">
        <f>I16*$U$4</f>
        <v>126.0960948</v>
      </c>
      <c r="V16" s="3">
        <f>J16*$V$4</f>
        <v>403.417950754</v>
      </c>
      <c r="W16" s="6">
        <v>0</v>
      </c>
      <c r="X16" s="3">
        <f>L16*$X$4</f>
        <v>23542.615949999999</v>
      </c>
      <c r="Y16" s="3">
        <f>N16*$W$4</f>
        <v>137680.39350000001</v>
      </c>
      <c r="AA16" s="7">
        <f t="shared" si="1"/>
        <v>3938.8133271540282</v>
      </c>
      <c r="AB16" s="7">
        <f t="shared" si="2"/>
        <v>31510506.617232226</v>
      </c>
    </row>
    <row r="17" spans="1:28">
      <c r="A17">
        <v>466.85</v>
      </c>
      <c r="B17">
        <f t="shared" si="0"/>
        <v>740</v>
      </c>
      <c r="C17">
        <v>485.62099999999998</v>
      </c>
      <c r="D17">
        <v>2116.58</v>
      </c>
      <c r="E17">
        <v>2115.67</v>
      </c>
      <c r="F17">
        <v>42.948399999999999</v>
      </c>
      <c r="G17">
        <v>176.185</v>
      </c>
      <c r="H17">
        <v>1.63412</v>
      </c>
      <c r="I17">
        <v>1.63412</v>
      </c>
      <c r="J17">
        <v>6.8029799999999998</v>
      </c>
      <c r="K17">
        <v>226.17500000000001</v>
      </c>
      <c r="L17">
        <v>1932.44</v>
      </c>
      <c r="M17">
        <v>5.2881299999999998</v>
      </c>
      <c r="N17">
        <v>1930.32</v>
      </c>
      <c r="P17" s="2">
        <f>D17*$W$4</f>
        <v>152133.42065999997</v>
      </c>
      <c r="Q17" s="2">
        <f>E17*$X$4</f>
        <v>25766.744930000001</v>
      </c>
      <c r="R17" s="2">
        <v>0</v>
      </c>
      <c r="S17" s="3">
        <f>G17*$S$4</f>
        <v>18862.366099999999</v>
      </c>
      <c r="T17" s="3">
        <f>H17*$T$4</f>
        <v>131.6447072</v>
      </c>
      <c r="U17" s="3">
        <f>I17*$U$4</f>
        <v>135.10904160000001</v>
      </c>
      <c r="V17" s="3">
        <f>J17*$V$4</f>
        <v>441.04603727399996</v>
      </c>
      <c r="W17" s="6">
        <v>0</v>
      </c>
      <c r="X17" s="3">
        <f>L17*$X$4</f>
        <v>23535.186760000001</v>
      </c>
      <c r="Y17" s="3">
        <f>N17*$W$4</f>
        <v>138745.61064</v>
      </c>
      <c r="AA17" s="7">
        <f t="shared" si="1"/>
        <v>3950.7976960740052</v>
      </c>
      <c r="AB17" s="7">
        <f t="shared" si="2"/>
        <v>31606381.568592042</v>
      </c>
    </row>
    <row r="18" spans="1:28">
      <c r="A18">
        <v>486.85</v>
      </c>
      <c r="B18">
        <f t="shared" si="0"/>
        <v>760</v>
      </c>
      <c r="C18">
        <v>505.17200000000003</v>
      </c>
      <c r="D18">
        <v>2130.71</v>
      </c>
      <c r="E18">
        <v>2115.67</v>
      </c>
      <c r="F18">
        <v>42.948399999999999</v>
      </c>
      <c r="G18">
        <v>176.11500000000001</v>
      </c>
      <c r="H18">
        <v>1.7960400000000001</v>
      </c>
      <c r="I18">
        <v>1.7960400000000001</v>
      </c>
      <c r="J18">
        <v>7.7907999999999999</v>
      </c>
      <c r="K18">
        <v>225.72800000000001</v>
      </c>
      <c r="L18">
        <v>1932.89</v>
      </c>
      <c r="M18">
        <v>5.4316399999999998</v>
      </c>
      <c r="N18">
        <v>1943.21</v>
      </c>
      <c r="P18" s="2">
        <f>D18*$W$4</f>
        <v>153149.04267</v>
      </c>
      <c r="Q18" s="2">
        <f>E18*$X$4</f>
        <v>25766.744930000001</v>
      </c>
      <c r="R18" s="2">
        <v>0</v>
      </c>
      <c r="S18" s="3">
        <f>G18*$S$4</f>
        <v>18854.871900000002</v>
      </c>
      <c r="T18" s="3">
        <f>H18*$T$4</f>
        <v>144.68898240000001</v>
      </c>
      <c r="U18" s="3">
        <f>I18*$U$4</f>
        <v>148.49658720000002</v>
      </c>
      <c r="V18" s="3">
        <f>J18*$V$4</f>
        <v>505.08769203999998</v>
      </c>
      <c r="W18" s="6">
        <v>0</v>
      </c>
      <c r="X18" s="3">
        <f>L18*$X$4</f>
        <v>23540.667310000001</v>
      </c>
      <c r="Y18" s="3">
        <f>N18*$W$4</f>
        <v>139672.10517</v>
      </c>
      <c r="AA18" s="7">
        <f t="shared" si="1"/>
        <v>3950.130041640019</v>
      </c>
      <c r="AB18" s="7">
        <f t="shared" si="2"/>
        <v>31601040.333120152</v>
      </c>
    </row>
    <row r="19" spans="1:28">
      <c r="A19">
        <v>506.85</v>
      </c>
      <c r="B19">
        <f t="shared" si="0"/>
        <v>780</v>
      </c>
      <c r="C19">
        <v>524.803</v>
      </c>
      <c r="D19">
        <v>2130.71</v>
      </c>
      <c r="E19">
        <v>2115.67</v>
      </c>
      <c r="F19">
        <v>42.948399999999999</v>
      </c>
      <c r="G19">
        <v>175.61799999999999</v>
      </c>
      <c r="H19">
        <v>1.8506199999999999</v>
      </c>
      <c r="I19">
        <v>1.8506199999999999</v>
      </c>
      <c r="J19">
        <v>8.3256800000000002</v>
      </c>
      <c r="K19">
        <v>224.43799999999999</v>
      </c>
      <c r="L19">
        <v>1934.18</v>
      </c>
      <c r="M19">
        <v>5.2481499999999999</v>
      </c>
      <c r="N19">
        <v>1943.06</v>
      </c>
      <c r="P19" s="2">
        <f>D19*$W$4</f>
        <v>153149.04267</v>
      </c>
      <c r="Q19" s="2">
        <f>E19*$X$4</f>
        <v>25766.744930000001</v>
      </c>
      <c r="R19" s="2">
        <v>0</v>
      </c>
      <c r="S19" s="3">
        <f>G19*$S$4</f>
        <v>18801.663079999998</v>
      </c>
      <c r="T19" s="3">
        <f>H19*$T$4</f>
        <v>149.08594719999999</v>
      </c>
      <c r="U19" s="3">
        <f>I19*$U$4</f>
        <v>153.0092616</v>
      </c>
      <c r="V19" s="3">
        <f>J19*$V$4</f>
        <v>539.76465778399995</v>
      </c>
      <c r="W19" s="6">
        <v>0</v>
      </c>
      <c r="X19" s="3">
        <f>L19*$X$4</f>
        <v>23556.378220000002</v>
      </c>
      <c r="Y19" s="3">
        <f>N19*$W$4</f>
        <v>139661.32361999998</v>
      </c>
      <c r="AA19" s="7">
        <f t="shared" si="1"/>
        <v>3945.437186583993</v>
      </c>
      <c r="AB19" s="7">
        <f t="shared" si="2"/>
        <v>31563497.492671944</v>
      </c>
    </row>
    <row r="20" spans="1:28">
      <c r="A20">
        <v>526.85</v>
      </c>
      <c r="B20">
        <f t="shared" si="0"/>
        <v>800</v>
      </c>
      <c r="C20">
        <v>544.54300000000001</v>
      </c>
      <c r="D20">
        <v>2130.71</v>
      </c>
      <c r="E20">
        <v>2115.67</v>
      </c>
      <c r="F20">
        <v>42.948399999999999</v>
      </c>
      <c r="G20">
        <v>175.75700000000001</v>
      </c>
      <c r="H20">
        <v>1.7762100000000001</v>
      </c>
      <c r="I20">
        <v>1.7762100000000001</v>
      </c>
      <c r="J20">
        <v>8.2412799999999997</v>
      </c>
      <c r="K20">
        <v>223.49199999999999</v>
      </c>
      <c r="L20">
        <v>1935.13</v>
      </c>
      <c r="M20">
        <v>4.7377500000000001</v>
      </c>
      <c r="N20">
        <v>1943.16</v>
      </c>
      <c r="P20" s="2">
        <f>D20*$W$4</f>
        <v>153149.04267</v>
      </c>
      <c r="Q20" s="2">
        <f>E20*$X$4</f>
        <v>25766.744930000001</v>
      </c>
      <c r="R20" s="2">
        <v>0</v>
      </c>
      <c r="S20" s="3">
        <f>G20*$S$4</f>
        <v>18816.544420000002</v>
      </c>
      <c r="T20" s="3">
        <f>H20*$T$4</f>
        <v>143.09147760000002</v>
      </c>
      <c r="U20" s="3">
        <f>I20*$U$4</f>
        <v>146.85704280000002</v>
      </c>
      <c r="V20" s="3">
        <f>J20*$V$4</f>
        <v>534.29289606399993</v>
      </c>
      <c r="W20" s="6">
        <v>0</v>
      </c>
      <c r="X20" s="3">
        <f>L20*$X$4</f>
        <v>23567.948270000001</v>
      </c>
      <c r="Y20" s="3">
        <f>N20*$W$4</f>
        <v>139668.51131999999</v>
      </c>
      <c r="AA20" s="7">
        <f t="shared" si="1"/>
        <v>3961.4578264640004</v>
      </c>
      <c r="AB20" s="7">
        <f t="shared" si="2"/>
        <v>31691662.611712001</v>
      </c>
    </row>
  </sheetData>
  <mergeCells count="3">
    <mergeCell ref="AA7:AB7"/>
    <mergeCell ref="P6:R6"/>
    <mergeCell ref="S6:Y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55B2-7472-4229-8208-1ECCE95CB916}">
  <dimension ref="A1:AB20"/>
  <sheetViews>
    <sheetView topLeftCell="K1" workbookViewId="0">
      <selection activeCell="H15" sqref="H15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3" t="s">
        <v>30</v>
      </c>
      <c r="Q6" s="14"/>
      <c r="R6" s="15"/>
      <c r="S6" s="16" t="s">
        <v>31</v>
      </c>
      <c r="T6" s="17"/>
      <c r="U6" s="17"/>
      <c r="V6" s="17"/>
      <c r="W6" s="17"/>
      <c r="X6" s="17"/>
      <c r="Y6" s="18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9" t="s">
        <v>32</v>
      </c>
      <c r="AB7" s="20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349.61799999999999</v>
      </c>
      <c r="D9">
        <v>2010.41</v>
      </c>
      <c r="E9">
        <v>2002.14</v>
      </c>
      <c r="F9">
        <v>40.399799999999999</v>
      </c>
      <c r="G9">
        <v>176.184</v>
      </c>
      <c r="H9">
        <v>0.65121899999999999</v>
      </c>
      <c r="I9">
        <v>0.65121899999999999</v>
      </c>
      <c r="J9">
        <v>1.85408</v>
      </c>
      <c r="K9">
        <v>223.77500000000001</v>
      </c>
      <c r="L9">
        <v>1818.76</v>
      </c>
      <c r="M9">
        <v>3.8713600000000001</v>
      </c>
      <c r="N9">
        <v>1831.07</v>
      </c>
      <c r="P9" s="2">
        <f>D9*$W$4</f>
        <v>144502.23957000001</v>
      </c>
      <c r="Q9" s="2">
        <f>E9*$X$4</f>
        <v>24384.06306</v>
      </c>
      <c r="R9" s="2">
        <v>0</v>
      </c>
      <c r="S9" s="3">
        <f>G9*$S$4</f>
        <v>18862.259040000001</v>
      </c>
      <c r="T9" s="3">
        <f>H9*$T$4</f>
        <v>52.462202640000001</v>
      </c>
      <c r="U9" s="3">
        <f>I9*$U$4</f>
        <v>53.842786920000002</v>
      </c>
      <c r="V9" s="3">
        <f>J9*$V$4</f>
        <v>120.202416704</v>
      </c>
      <c r="W9" s="6">
        <v>0</v>
      </c>
      <c r="X9" s="3">
        <f>L9*$X$4</f>
        <v>22150.678039999999</v>
      </c>
      <c r="Y9" s="3">
        <f>N9*$W$4</f>
        <v>131611.81839</v>
      </c>
      <c r="AA9" s="7">
        <f>SUM(S9:Y9)-SUM(P9:Q9)</f>
        <v>3964.9602462640032</v>
      </c>
      <c r="AB9" s="7">
        <f>AA9*8000</f>
        <v>31719681.970112026</v>
      </c>
    </row>
    <row r="10" spans="1:28">
      <c r="A10">
        <v>346.85</v>
      </c>
      <c r="B10">
        <f t="shared" ref="B10:B20" si="0">A10+273.15</f>
        <v>620</v>
      </c>
      <c r="C10">
        <v>369.07100000000003</v>
      </c>
      <c r="D10">
        <v>2010.41</v>
      </c>
      <c r="E10">
        <v>2002.14</v>
      </c>
      <c r="F10">
        <v>40.399799999999999</v>
      </c>
      <c r="G10">
        <v>175.648</v>
      </c>
      <c r="H10">
        <v>0.73185599999999995</v>
      </c>
      <c r="I10">
        <v>0.73185599999999995</v>
      </c>
      <c r="J10">
        <v>2.21062</v>
      </c>
      <c r="K10">
        <v>223.15899999999999</v>
      </c>
      <c r="L10">
        <v>1819.38</v>
      </c>
      <c r="M10">
        <v>3.9291900000000002</v>
      </c>
      <c r="N10">
        <v>1831.09</v>
      </c>
      <c r="P10" s="2">
        <f>D10*$W$4</f>
        <v>144502.23957000001</v>
      </c>
      <c r="Q10" s="2">
        <f>E10*$X$4</f>
        <v>24384.06306</v>
      </c>
      <c r="R10" s="2">
        <v>0</v>
      </c>
      <c r="S10" s="3">
        <f>G10*$S$4</f>
        <v>18804.874879999999</v>
      </c>
      <c r="T10" s="3">
        <f>H10*$T$4</f>
        <v>58.958319359999997</v>
      </c>
      <c r="U10" s="3">
        <f>I10*$U$4</f>
        <v>60.509854080000004</v>
      </c>
      <c r="V10" s="3">
        <f>J10*$V$4</f>
        <v>143.31736840599999</v>
      </c>
      <c r="W10" s="6">
        <v>0</v>
      </c>
      <c r="X10" s="3">
        <f>L10*$X$4</f>
        <v>22158.229020000002</v>
      </c>
      <c r="Y10" s="3">
        <f>N10*$W$4</f>
        <v>131613.25592999998</v>
      </c>
      <c r="AA10" s="7">
        <f t="shared" ref="AA10:AA20" si="1">SUM(S10:Y10)-SUM(P10:Q10)</f>
        <v>3952.8427418459905</v>
      </c>
      <c r="AB10" s="7">
        <f t="shared" ref="AB10:AB20" si="2">AA10*8000</f>
        <v>31622741.934767924</v>
      </c>
    </row>
    <row r="11" spans="1:28">
      <c r="A11">
        <v>366.85</v>
      </c>
      <c r="B11">
        <f t="shared" si="0"/>
        <v>640</v>
      </c>
      <c r="C11">
        <v>388.517</v>
      </c>
      <c r="D11">
        <v>2023.42</v>
      </c>
      <c r="E11">
        <v>2017.77</v>
      </c>
      <c r="F11">
        <v>40.399799999999999</v>
      </c>
      <c r="G11">
        <v>176.03299999999999</v>
      </c>
      <c r="H11">
        <v>0.83495900000000001</v>
      </c>
      <c r="I11">
        <v>0.83495900000000001</v>
      </c>
      <c r="J11">
        <v>2.66879</v>
      </c>
      <c r="K11">
        <v>223.58099999999999</v>
      </c>
      <c r="L11">
        <v>1834.59</v>
      </c>
      <c r="M11">
        <v>4.0734199999999996</v>
      </c>
      <c r="N11">
        <v>1843.05</v>
      </c>
      <c r="P11" s="2">
        <f>D11*$W$4</f>
        <v>145437.35934</v>
      </c>
      <c r="Q11" s="2">
        <f>E11*$X$4</f>
        <v>24574.420829999999</v>
      </c>
      <c r="R11" s="2">
        <v>0</v>
      </c>
      <c r="S11" s="3">
        <f>G11*$S$4</f>
        <v>18846.092979999998</v>
      </c>
      <c r="T11" s="3">
        <f>H11*$T$4</f>
        <v>67.264297040000002</v>
      </c>
      <c r="U11" s="3">
        <f>I11*$U$4</f>
        <v>69.034410120000004</v>
      </c>
      <c r="V11" s="3">
        <f>J11*$V$4</f>
        <v>173.021125127</v>
      </c>
      <c r="W11" s="6">
        <v>0</v>
      </c>
      <c r="X11" s="3">
        <f>L11*$X$4</f>
        <v>22343.471610000001</v>
      </c>
      <c r="Y11" s="3">
        <f>N11*$W$4</f>
        <v>132472.90484999999</v>
      </c>
      <c r="AA11" s="7">
        <f t="shared" si="1"/>
        <v>3960.0091022870038</v>
      </c>
      <c r="AB11" s="7">
        <f t="shared" si="2"/>
        <v>31680072.81829603</v>
      </c>
    </row>
    <row r="12" spans="1:28">
      <c r="A12">
        <v>386.85</v>
      </c>
      <c r="B12">
        <f t="shared" si="0"/>
        <v>660</v>
      </c>
      <c r="C12">
        <v>408.01299999999998</v>
      </c>
      <c r="D12">
        <v>2032.88</v>
      </c>
      <c r="E12">
        <v>2017.77</v>
      </c>
      <c r="F12">
        <v>40.399799999999999</v>
      </c>
      <c r="G12">
        <v>176.054</v>
      </c>
      <c r="H12">
        <v>0.964947</v>
      </c>
      <c r="I12">
        <v>0.964947</v>
      </c>
      <c r="J12">
        <v>3.2521499999999999</v>
      </c>
      <c r="K12">
        <v>223.73400000000001</v>
      </c>
      <c r="L12">
        <v>1834.43</v>
      </c>
      <c r="M12">
        <v>4.3015400000000001</v>
      </c>
      <c r="N12">
        <v>1851.64</v>
      </c>
      <c r="P12" s="2">
        <f>D12*$W$4</f>
        <v>146117.31576</v>
      </c>
      <c r="Q12" s="2">
        <f>E12*$X$4</f>
        <v>24574.420829999999</v>
      </c>
      <c r="R12" s="2">
        <v>0</v>
      </c>
      <c r="S12" s="3">
        <f>G12*$S$4</f>
        <v>18848.341240000002</v>
      </c>
      <c r="T12" s="3">
        <f>H12*$T$4</f>
        <v>77.736130320000001</v>
      </c>
      <c r="U12" s="3">
        <f>I12*$U$4</f>
        <v>79.781817960000012</v>
      </c>
      <c r="V12" s="3">
        <f>J12*$V$4</f>
        <v>210.84111229499999</v>
      </c>
      <c r="W12" s="6">
        <v>0</v>
      </c>
      <c r="X12" s="3">
        <f>L12*$X$4</f>
        <v>22341.522970000002</v>
      </c>
      <c r="Y12" s="3">
        <f>N12*$W$4</f>
        <v>133090.32827999999</v>
      </c>
      <c r="AA12" s="7">
        <f t="shared" si="1"/>
        <v>3956.8149605750223</v>
      </c>
      <c r="AB12" s="7">
        <f t="shared" si="2"/>
        <v>31654519.684600178</v>
      </c>
    </row>
    <row r="13" spans="1:28">
      <c r="A13">
        <v>406.85</v>
      </c>
      <c r="B13">
        <f t="shared" si="0"/>
        <v>680</v>
      </c>
      <c r="C13">
        <v>427.45699999999999</v>
      </c>
      <c r="D13">
        <v>2044.43</v>
      </c>
      <c r="E13">
        <v>2044.39</v>
      </c>
      <c r="F13">
        <v>40.399799999999999</v>
      </c>
      <c r="G13">
        <v>176.17</v>
      </c>
      <c r="H13">
        <v>1.1177299999999999</v>
      </c>
      <c r="I13">
        <v>1.1177299999999999</v>
      </c>
      <c r="J13">
        <v>3.9576500000000001</v>
      </c>
      <c r="K13">
        <v>224.001</v>
      </c>
      <c r="L13">
        <v>1860.79</v>
      </c>
      <c r="M13">
        <v>4.5767100000000003</v>
      </c>
      <c r="N13">
        <v>1862.06</v>
      </c>
      <c r="P13" s="2">
        <f>D13*$W$4</f>
        <v>146947.49510999999</v>
      </c>
      <c r="Q13" s="2">
        <f>E13*$X$4</f>
        <v>24898.625810000001</v>
      </c>
      <c r="R13" s="2">
        <v>0</v>
      </c>
      <c r="S13" s="3">
        <f>G13*$S$4</f>
        <v>18860.760200000001</v>
      </c>
      <c r="T13" s="3">
        <f>H13*$T$4</f>
        <v>90.044328799999988</v>
      </c>
      <c r="U13" s="3">
        <f>I13*$U$4</f>
        <v>92.413916400000005</v>
      </c>
      <c r="V13" s="3">
        <f>J13*$V$4</f>
        <v>256.579594445</v>
      </c>
      <c r="W13" s="6">
        <v>0</v>
      </c>
      <c r="X13" s="3">
        <f>L13*$X$4</f>
        <v>22662.561409999998</v>
      </c>
      <c r="Y13" s="3">
        <f>N13*$W$4</f>
        <v>133839.28662</v>
      </c>
      <c r="AA13" s="7">
        <f t="shared" si="1"/>
        <v>3955.5251496450219</v>
      </c>
      <c r="AB13" s="7">
        <f t="shared" si="2"/>
        <v>31644201.197160177</v>
      </c>
    </row>
    <row r="14" spans="1:28">
      <c r="A14">
        <v>426.85</v>
      </c>
      <c r="B14">
        <f t="shared" si="0"/>
        <v>700</v>
      </c>
      <c r="C14">
        <v>446.935</v>
      </c>
      <c r="D14">
        <v>2058.0100000000002</v>
      </c>
      <c r="E14">
        <v>2044.39</v>
      </c>
      <c r="F14">
        <v>40.399799999999999</v>
      </c>
      <c r="G14">
        <v>175.976</v>
      </c>
      <c r="H14">
        <v>1.3051299999999999</v>
      </c>
      <c r="I14">
        <v>1.3051299999999999</v>
      </c>
      <c r="J14">
        <v>4.8498000000000001</v>
      </c>
      <c r="K14">
        <v>223.999</v>
      </c>
      <c r="L14">
        <v>1860.79</v>
      </c>
      <c r="M14">
        <v>4.93119</v>
      </c>
      <c r="N14">
        <v>1874.57</v>
      </c>
      <c r="P14" s="2">
        <f>D14*$W$4</f>
        <v>147923.58477000002</v>
      </c>
      <c r="Q14" s="2">
        <f>E14*$X$4</f>
        <v>24898.625810000001</v>
      </c>
      <c r="R14" s="2">
        <v>0</v>
      </c>
      <c r="S14" s="3">
        <f>G14*$S$4</f>
        <v>18839.990560000002</v>
      </c>
      <c r="T14" s="3">
        <f>H14*$T$4</f>
        <v>105.1412728</v>
      </c>
      <c r="U14" s="3">
        <f>I14*$U$4</f>
        <v>107.9081484</v>
      </c>
      <c r="V14" s="3">
        <f>J14*$V$4</f>
        <v>314.41883874000001</v>
      </c>
      <c r="W14" s="6">
        <v>0</v>
      </c>
      <c r="X14" s="3">
        <f>L14*$X$4</f>
        <v>22662.561409999998</v>
      </c>
      <c r="Y14" s="3">
        <f>N14*$W$4</f>
        <v>134738.46789</v>
      </c>
      <c r="AA14" s="7">
        <f t="shared" si="1"/>
        <v>3946.2775399399688</v>
      </c>
      <c r="AB14" s="7">
        <f t="shared" si="2"/>
        <v>31570220.319519751</v>
      </c>
    </row>
    <row r="15" spans="1:28">
      <c r="A15">
        <v>446.85</v>
      </c>
      <c r="B15">
        <f t="shared" si="0"/>
        <v>720</v>
      </c>
      <c r="C15">
        <v>466.38099999999997</v>
      </c>
      <c r="D15">
        <v>2070.08</v>
      </c>
      <c r="E15">
        <v>2070.41</v>
      </c>
      <c r="F15">
        <v>40.399799999999999</v>
      </c>
      <c r="G15">
        <v>175.79400000000001</v>
      </c>
      <c r="H15">
        <v>1.50444</v>
      </c>
      <c r="I15">
        <v>1.50444</v>
      </c>
      <c r="J15">
        <v>5.8478000000000003</v>
      </c>
      <c r="K15">
        <v>223.892</v>
      </c>
      <c r="L15">
        <v>1886.92</v>
      </c>
      <c r="M15">
        <v>5.2689300000000001</v>
      </c>
      <c r="N15">
        <v>1885.43</v>
      </c>
      <c r="P15" s="2">
        <f>D15*$W$4</f>
        <v>148791.14015999998</v>
      </c>
      <c r="Q15" s="2">
        <f>E15*$X$4</f>
        <v>25215.523389999998</v>
      </c>
      <c r="R15" s="2">
        <v>0</v>
      </c>
      <c r="S15" s="3">
        <f>G15*$S$4</f>
        <v>18820.505640000003</v>
      </c>
      <c r="T15" s="3">
        <f>H15*$T$4</f>
        <v>121.19768640000001</v>
      </c>
      <c r="U15" s="3">
        <f>I15*$U$4</f>
        <v>124.38709920000001</v>
      </c>
      <c r="V15" s="3">
        <f>J15*$V$4</f>
        <v>379.12047613999999</v>
      </c>
      <c r="W15" s="6">
        <v>0</v>
      </c>
      <c r="X15" s="3">
        <f>L15*$X$4</f>
        <v>22980.79868</v>
      </c>
      <c r="Y15" s="3">
        <f>N15*$W$4</f>
        <v>135519.05210999999</v>
      </c>
      <c r="AA15" s="7">
        <f t="shared" si="1"/>
        <v>3938.3981417400355</v>
      </c>
      <c r="AB15" s="7">
        <f t="shared" si="2"/>
        <v>31507185.133920282</v>
      </c>
    </row>
    <row r="16" spans="1:28">
      <c r="A16">
        <v>456.85</v>
      </c>
      <c r="B16">
        <f t="shared" si="0"/>
        <v>730</v>
      </c>
      <c r="C16">
        <v>476.12400000000002</v>
      </c>
      <c r="D16">
        <v>2087.7600000000002</v>
      </c>
      <c r="E16">
        <v>2092.1999999999998</v>
      </c>
      <c r="F16">
        <v>42.2821</v>
      </c>
      <c r="G16">
        <v>176.76400000000001</v>
      </c>
      <c r="H16">
        <v>1.6168499999999999</v>
      </c>
      <c r="I16">
        <v>1.6168499999999999</v>
      </c>
      <c r="J16">
        <v>6.4208600000000002</v>
      </c>
      <c r="K16">
        <v>226.78</v>
      </c>
      <c r="L16">
        <v>1907.7</v>
      </c>
      <c r="M16">
        <v>5.4602199999999996</v>
      </c>
      <c r="N16">
        <v>1901.34</v>
      </c>
      <c r="P16" s="2">
        <f>D16*$W$4</f>
        <v>150061.92552000002</v>
      </c>
      <c r="Q16" s="2">
        <f>E16*$X$4</f>
        <v>25480.9038</v>
      </c>
      <c r="R16" s="2">
        <v>0</v>
      </c>
      <c r="S16" s="3">
        <f>G16*$S$4</f>
        <v>18924.35384</v>
      </c>
      <c r="T16" s="3">
        <f>H16*$T$4</f>
        <v>130.25343599999999</v>
      </c>
      <c r="U16" s="3">
        <f>I16*$U$4</f>
        <v>133.68115800000001</v>
      </c>
      <c r="V16" s="3">
        <f>J16*$V$4</f>
        <v>416.272700918</v>
      </c>
      <c r="W16" s="6">
        <v>0</v>
      </c>
      <c r="X16" s="3">
        <f>L16*$X$4</f>
        <v>23233.8783</v>
      </c>
      <c r="Y16" s="3">
        <f>N16*$W$4</f>
        <v>136662.61517999999</v>
      </c>
      <c r="AA16" s="7">
        <f t="shared" si="1"/>
        <v>3958.2252949179674</v>
      </c>
      <c r="AB16" s="7">
        <f t="shared" si="2"/>
        <v>31665802.359343737</v>
      </c>
    </row>
    <row r="17" spans="1:28">
      <c r="A17">
        <v>466.85</v>
      </c>
      <c r="B17">
        <f t="shared" si="0"/>
        <v>740</v>
      </c>
      <c r="C17">
        <v>485.96600000000001</v>
      </c>
      <c r="D17">
        <v>2070.08</v>
      </c>
      <c r="E17">
        <v>2070.41</v>
      </c>
      <c r="F17">
        <v>40.399799999999999</v>
      </c>
      <c r="G17">
        <v>175.38900000000001</v>
      </c>
      <c r="H17">
        <v>1.7120599999999999</v>
      </c>
      <c r="I17">
        <v>1.7120599999999999</v>
      </c>
      <c r="J17">
        <v>6.9154999999999998</v>
      </c>
      <c r="K17">
        <v>223.45599999999999</v>
      </c>
      <c r="L17">
        <v>1887.36</v>
      </c>
      <c r="M17">
        <v>5.5791700000000004</v>
      </c>
      <c r="N17">
        <v>1884.35</v>
      </c>
      <c r="P17" s="2">
        <f>D17*$W$4</f>
        <v>148791.14015999998</v>
      </c>
      <c r="Q17" s="2">
        <f>E17*$X$4</f>
        <v>25215.523389999998</v>
      </c>
      <c r="R17" s="2">
        <v>0</v>
      </c>
      <c r="S17" s="3">
        <f>G17*$S$4</f>
        <v>18777.146340000003</v>
      </c>
      <c r="T17" s="3">
        <f>H17*$T$4</f>
        <v>137.92355359999999</v>
      </c>
      <c r="U17" s="3">
        <f>I17*$U$4</f>
        <v>141.55312080000002</v>
      </c>
      <c r="V17" s="3">
        <f>J17*$V$4</f>
        <v>448.34085514999998</v>
      </c>
      <c r="W17" s="6">
        <v>0</v>
      </c>
      <c r="X17" s="3">
        <f>L17*$X$4</f>
        <v>22986.157439999999</v>
      </c>
      <c r="Y17" s="3">
        <f>N17*$W$4</f>
        <v>135441.42494999999</v>
      </c>
      <c r="AA17" s="7">
        <f t="shared" si="1"/>
        <v>3925.8827095500019</v>
      </c>
      <c r="AB17" s="7">
        <f t="shared" si="2"/>
        <v>31407061.676400013</v>
      </c>
    </row>
    <row r="18" spans="1:28">
      <c r="A18">
        <v>486.85</v>
      </c>
      <c r="B18">
        <f t="shared" si="0"/>
        <v>760</v>
      </c>
      <c r="C18">
        <v>505.82600000000002</v>
      </c>
      <c r="D18">
        <v>2055.5700000000002</v>
      </c>
      <c r="E18">
        <v>2054.7600000000002</v>
      </c>
      <c r="F18">
        <v>43.034500000000001</v>
      </c>
      <c r="G18">
        <v>176.08600000000001</v>
      </c>
      <c r="H18">
        <v>1.91022</v>
      </c>
      <c r="I18">
        <v>1.91022</v>
      </c>
      <c r="J18">
        <v>7.9009799999999997</v>
      </c>
      <c r="K18">
        <v>226.66200000000001</v>
      </c>
      <c r="L18">
        <v>1871.13</v>
      </c>
      <c r="M18">
        <v>5.8106900000000001</v>
      </c>
      <c r="N18">
        <v>1867.76</v>
      </c>
      <c r="P18" s="2">
        <f>D18*$W$4</f>
        <v>147748.20488999999</v>
      </c>
      <c r="Q18" s="2">
        <f>E18*$X$4</f>
        <v>25024.922040000005</v>
      </c>
      <c r="R18" s="2">
        <v>0</v>
      </c>
      <c r="S18" s="3">
        <f>G18*$S$4</f>
        <v>18851.767160000003</v>
      </c>
      <c r="T18" s="3">
        <f>H18*$T$4</f>
        <v>153.8873232</v>
      </c>
      <c r="U18" s="3">
        <f>I18*$U$4</f>
        <v>157.9369896</v>
      </c>
      <c r="V18" s="3">
        <f>J18*$V$4</f>
        <v>512.23080467399996</v>
      </c>
      <c r="W18" s="6">
        <v>0</v>
      </c>
      <c r="X18" s="3">
        <f>L18*$X$4</f>
        <v>22788.492270000002</v>
      </c>
      <c r="Y18" s="3">
        <f>N18*$W$4</f>
        <v>134248.98551999999</v>
      </c>
      <c r="AA18" s="7">
        <f t="shared" si="1"/>
        <v>3940.1731374739902</v>
      </c>
      <c r="AB18" s="7">
        <f t="shared" si="2"/>
        <v>31521385.099791922</v>
      </c>
    </row>
    <row r="19" spans="1:28">
      <c r="A19">
        <v>506.85</v>
      </c>
      <c r="B19">
        <f t="shared" si="0"/>
        <v>780</v>
      </c>
      <c r="C19">
        <v>526.05899999999997</v>
      </c>
      <c r="D19">
        <v>1997.55</v>
      </c>
      <c r="E19">
        <v>1995.16</v>
      </c>
      <c r="F19">
        <v>40.638100000000001</v>
      </c>
      <c r="G19">
        <v>176.07300000000001</v>
      </c>
      <c r="H19">
        <v>2.0245500000000001</v>
      </c>
      <c r="I19">
        <v>2.0245500000000001</v>
      </c>
      <c r="J19">
        <v>8.4174500000000005</v>
      </c>
      <c r="K19">
        <v>223.87100000000001</v>
      </c>
      <c r="L19">
        <v>1811.93</v>
      </c>
      <c r="M19">
        <v>5.7643199999999997</v>
      </c>
      <c r="N19">
        <v>1809.01</v>
      </c>
      <c r="P19" s="2">
        <f>D19*$W$4</f>
        <v>143577.90135</v>
      </c>
      <c r="Q19" s="2">
        <f>E19*$X$4</f>
        <v>24299.053640000002</v>
      </c>
      <c r="R19" s="2">
        <v>0</v>
      </c>
      <c r="S19" s="3">
        <f>G19*$S$4</f>
        <v>18850.375380000001</v>
      </c>
      <c r="T19" s="3">
        <f>H19*$T$4</f>
        <v>163.09774800000002</v>
      </c>
      <c r="U19" s="3">
        <f>I19*$U$4</f>
        <v>167.38979400000002</v>
      </c>
      <c r="V19" s="3">
        <f>J19*$V$4</f>
        <v>545.71422618500003</v>
      </c>
      <c r="W19" s="6">
        <v>0</v>
      </c>
      <c r="X19" s="3">
        <f>L19*$X$4</f>
        <v>22067.495470000002</v>
      </c>
      <c r="Y19" s="3">
        <f>N19*$W$4</f>
        <v>130026.21176999999</v>
      </c>
      <c r="AA19" s="7">
        <f t="shared" si="1"/>
        <v>3943.3293981850147</v>
      </c>
      <c r="AB19" s="7">
        <f t="shared" si="2"/>
        <v>31546635.185480118</v>
      </c>
    </row>
    <row r="20" spans="1:28">
      <c r="A20">
        <v>526.85</v>
      </c>
      <c r="B20">
        <f t="shared" si="0"/>
        <v>800</v>
      </c>
      <c r="C20">
        <v>546.94000000000005</v>
      </c>
      <c r="D20">
        <v>1884.16</v>
      </c>
      <c r="E20">
        <v>1887.19</v>
      </c>
      <c r="F20">
        <v>38.160200000000003</v>
      </c>
      <c r="G20">
        <v>176.256</v>
      </c>
      <c r="H20">
        <v>2.0495999999999999</v>
      </c>
      <c r="I20">
        <v>2.0495999999999999</v>
      </c>
      <c r="J20">
        <v>8.2848400000000009</v>
      </c>
      <c r="K20">
        <v>221.17500000000001</v>
      </c>
      <c r="L20">
        <v>1704.17</v>
      </c>
      <c r="M20">
        <v>5.4724700000000004</v>
      </c>
      <c r="N20">
        <v>1695.52</v>
      </c>
      <c r="P20" s="2">
        <f>D20*$W$4</f>
        <v>135427.76832</v>
      </c>
      <c r="Q20" s="2">
        <f>E20*$X$4</f>
        <v>22984.087010000003</v>
      </c>
      <c r="R20" s="2">
        <v>0</v>
      </c>
      <c r="S20" s="3">
        <f>G20*$S$4</f>
        <v>18869.967359999999</v>
      </c>
      <c r="T20" s="3">
        <f>H20*$T$4</f>
        <v>165.11577599999998</v>
      </c>
      <c r="U20" s="3">
        <f>I20*$U$4</f>
        <v>169.460928</v>
      </c>
      <c r="V20" s="3">
        <f>J20*$V$4</f>
        <v>537.11694749200001</v>
      </c>
      <c r="W20" s="6">
        <v>0</v>
      </c>
      <c r="X20" s="3">
        <f>L20*$X$4</f>
        <v>20755.086430000003</v>
      </c>
      <c r="Y20" s="3">
        <f>N20*$W$4</f>
        <v>121868.89103999999</v>
      </c>
      <c r="AA20" s="7">
        <f t="shared" si="1"/>
        <v>3953.7831514920108</v>
      </c>
      <c r="AB20" s="7">
        <f t="shared" si="2"/>
        <v>31630265.211936086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8AD8-B034-4E72-8530-C09BC890637D}">
  <dimension ref="A1:AB20"/>
  <sheetViews>
    <sheetView topLeftCell="K1" workbookViewId="0">
      <selection activeCell="C21" sqref="C21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390.315</v>
      </c>
      <c r="D9">
        <v>733.029</v>
      </c>
      <c r="E9">
        <v>733.029</v>
      </c>
      <c r="F9">
        <v>14.4346</v>
      </c>
      <c r="G9">
        <v>176.077</v>
      </c>
      <c r="H9">
        <v>2.9665900000000001</v>
      </c>
      <c r="I9">
        <v>2.9665900000000001</v>
      </c>
      <c r="J9">
        <v>2.7143199999999998</v>
      </c>
      <c r="K9">
        <v>222.774</v>
      </c>
      <c r="L9">
        <v>524.69000000000005</v>
      </c>
      <c r="M9">
        <v>14.521699999999999</v>
      </c>
      <c r="N9">
        <v>548.30499999999995</v>
      </c>
      <c r="P9" s="2">
        <f>D9*$W$4</f>
        <v>52687.925432999997</v>
      </c>
      <c r="Q9" s="2">
        <f>E9*$X$4</f>
        <v>8927.5601910000005</v>
      </c>
      <c r="R9" s="2">
        <v>0</v>
      </c>
      <c r="S9" s="3">
        <f>G9*$S$4</f>
        <v>18850.803619999999</v>
      </c>
      <c r="T9" s="3">
        <f>H9*$T$4</f>
        <v>238.98849040000002</v>
      </c>
      <c r="U9" s="3">
        <f>I9*$U$4</f>
        <v>245.27766120000001</v>
      </c>
      <c r="V9" s="3">
        <f>J9*$V$4</f>
        <v>175.97289421599999</v>
      </c>
      <c r="W9" s="6">
        <v>0</v>
      </c>
      <c r="X9" s="3">
        <f>L9*$X$4</f>
        <v>6390.1995100000004</v>
      </c>
      <c r="Y9" s="3">
        <f>N9*$W$4</f>
        <v>39410.518484999993</v>
      </c>
      <c r="AA9" s="7">
        <f>SUM(S9:Y9)-SUM(P9:Q9)</f>
        <v>3696.2750368159977</v>
      </c>
      <c r="AB9" s="7">
        <f>AA9*8000</f>
        <v>29570200.294527981</v>
      </c>
    </row>
    <row r="10" spans="1:28">
      <c r="A10">
        <v>346.85</v>
      </c>
      <c r="B10">
        <f t="shared" ref="B10:B20" si="0">A10+273.15</f>
        <v>620</v>
      </c>
      <c r="C10">
        <v>408.94099999999997</v>
      </c>
      <c r="D10">
        <v>738.93</v>
      </c>
      <c r="E10">
        <v>733.029</v>
      </c>
      <c r="F10">
        <v>14.4346</v>
      </c>
      <c r="G10">
        <v>176.04300000000001</v>
      </c>
      <c r="H10">
        <v>3.4291800000000001</v>
      </c>
      <c r="I10">
        <v>3.4291800000000001</v>
      </c>
      <c r="J10">
        <v>3.3072699999999999</v>
      </c>
      <c r="K10">
        <v>224.78700000000001</v>
      </c>
      <c r="L10">
        <v>522.67700000000002</v>
      </c>
      <c r="M10">
        <v>15.379</v>
      </c>
      <c r="N10">
        <v>552.72199999999998</v>
      </c>
      <c r="P10" s="2">
        <f>D10*$W$4</f>
        <v>53112.071609999992</v>
      </c>
      <c r="Q10" s="2">
        <f>E10*$X$4</f>
        <v>8927.5601910000005</v>
      </c>
      <c r="R10" s="2">
        <v>0</v>
      </c>
      <c r="S10" s="3">
        <f>G10*$S$4</f>
        <v>18847.16358</v>
      </c>
      <c r="T10" s="3">
        <f>H10*$T$4</f>
        <v>276.25474080000004</v>
      </c>
      <c r="U10" s="3">
        <f>I10*$U$4</f>
        <v>283.52460240000005</v>
      </c>
      <c r="V10" s="3">
        <f>J10*$V$4</f>
        <v>214.414613551</v>
      </c>
      <c r="W10" s="6">
        <v>0</v>
      </c>
      <c r="X10" s="3">
        <f>L10*$X$4</f>
        <v>6365.6831830000001</v>
      </c>
      <c r="Y10" s="3">
        <f>N10*$W$4</f>
        <v>39727.999193999996</v>
      </c>
      <c r="AA10" s="7">
        <f t="shared" ref="AA10:AA20" si="1">SUM(S10:Y10)-SUM(P10:Q10)</f>
        <v>3675.4081127509999</v>
      </c>
      <c r="AB10" s="7">
        <f t="shared" ref="AB10:AB20" si="2">AA10*8000</f>
        <v>29403264.902007997</v>
      </c>
    </row>
    <row r="11" spans="1:28">
      <c r="A11">
        <v>366.85</v>
      </c>
      <c r="B11">
        <f t="shared" si="0"/>
        <v>640</v>
      </c>
      <c r="C11">
        <v>427.33300000000003</v>
      </c>
      <c r="D11">
        <v>746.58699999999999</v>
      </c>
      <c r="E11">
        <v>746.495</v>
      </c>
      <c r="F11">
        <v>15.266400000000001</v>
      </c>
      <c r="G11">
        <v>176.16900000000001</v>
      </c>
      <c r="H11">
        <v>3.9657800000000001</v>
      </c>
      <c r="I11">
        <v>3.9657800000000001</v>
      </c>
      <c r="J11">
        <v>4.0196199999999997</v>
      </c>
      <c r="K11">
        <v>228.12299999999999</v>
      </c>
      <c r="L11">
        <v>533.63800000000003</v>
      </c>
      <c r="M11">
        <v>16.388000000000002</v>
      </c>
      <c r="N11">
        <v>558.46699999999998</v>
      </c>
      <c r="P11" s="2">
        <f>D11*$W$4</f>
        <v>53662.433798999999</v>
      </c>
      <c r="Q11" s="2">
        <f>E11*$X$4</f>
        <v>9091.562605000001</v>
      </c>
      <c r="R11" s="2">
        <v>0</v>
      </c>
      <c r="S11" s="3">
        <f>G11*$S$4</f>
        <v>18860.653140000002</v>
      </c>
      <c r="T11" s="3">
        <f>H11*$T$4</f>
        <v>319.48323680000004</v>
      </c>
      <c r="U11" s="3">
        <f>I11*$U$4</f>
        <v>327.89069040000004</v>
      </c>
      <c r="V11" s="3">
        <f>J11*$V$4</f>
        <v>260.59719010599997</v>
      </c>
      <c r="W11" s="6">
        <v>0</v>
      </c>
      <c r="X11" s="3">
        <f>L11*$X$4</f>
        <v>6499.1772020000008</v>
      </c>
      <c r="Y11" s="3">
        <f>N11*$W$4</f>
        <v>40140.932558999993</v>
      </c>
      <c r="AA11" s="7">
        <f t="shared" si="1"/>
        <v>3654.7376143059882</v>
      </c>
      <c r="AB11" s="7">
        <f t="shared" si="2"/>
        <v>29237900.914447907</v>
      </c>
    </row>
    <row r="12" spans="1:28">
      <c r="A12">
        <v>386.85</v>
      </c>
      <c r="B12">
        <f t="shared" si="0"/>
        <v>660</v>
      </c>
      <c r="C12">
        <v>445.87700000000001</v>
      </c>
      <c r="D12">
        <v>755.87199999999996</v>
      </c>
      <c r="E12">
        <v>754.92700000000002</v>
      </c>
      <c r="F12">
        <v>15.266400000000001</v>
      </c>
      <c r="G12">
        <v>176.179</v>
      </c>
      <c r="H12">
        <v>4.6754800000000003</v>
      </c>
      <c r="I12">
        <v>4.6754800000000003</v>
      </c>
      <c r="J12">
        <v>4.9481099999999998</v>
      </c>
      <c r="K12">
        <v>231.58500000000001</v>
      </c>
      <c r="L12">
        <v>538.60799999999995</v>
      </c>
      <c r="M12">
        <v>17.868200000000002</v>
      </c>
      <c r="N12">
        <v>565.39400000000001</v>
      </c>
      <c r="P12" s="2">
        <f>D12*$W$4</f>
        <v>54329.811743999991</v>
      </c>
      <c r="Q12" s="2">
        <f>E12*$X$4</f>
        <v>9194.2559330000004</v>
      </c>
      <c r="R12" s="2">
        <v>0</v>
      </c>
      <c r="S12" s="3">
        <f>G12*$S$4</f>
        <v>18861.723740000001</v>
      </c>
      <c r="T12" s="3">
        <f>H12*$T$4</f>
        <v>376.65666880000003</v>
      </c>
      <c r="U12" s="3">
        <f>I12*$U$4</f>
        <v>386.56868640000005</v>
      </c>
      <c r="V12" s="3">
        <f>J12*$V$4</f>
        <v>320.79240384299999</v>
      </c>
      <c r="W12" s="6">
        <v>0</v>
      </c>
      <c r="X12" s="3">
        <f>L12*$X$4</f>
        <v>6559.7068319999998</v>
      </c>
      <c r="Y12" s="3">
        <f>N12*$W$4</f>
        <v>40638.824538000001</v>
      </c>
      <c r="AA12" s="7">
        <f t="shared" si="1"/>
        <v>3620.2051920430022</v>
      </c>
      <c r="AB12" s="7">
        <f t="shared" si="2"/>
        <v>28961641.536344018</v>
      </c>
    </row>
    <row r="13" spans="1:28">
      <c r="A13">
        <v>406.85</v>
      </c>
      <c r="B13">
        <f t="shared" si="0"/>
        <v>680</v>
      </c>
      <c r="C13">
        <v>464.34100000000001</v>
      </c>
      <c r="D13">
        <v>767.49599999999998</v>
      </c>
      <c r="E13">
        <v>766.62</v>
      </c>
      <c r="F13">
        <v>15.266400000000001</v>
      </c>
      <c r="G13">
        <v>176.136</v>
      </c>
      <c r="H13">
        <v>5.5495799999999997</v>
      </c>
      <c r="I13">
        <v>5.5495799999999997</v>
      </c>
      <c r="J13">
        <v>6.1688799999999997</v>
      </c>
      <c r="K13">
        <v>235.745</v>
      </c>
      <c r="L13">
        <v>546.14099999999996</v>
      </c>
      <c r="M13">
        <v>19.706199999999999</v>
      </c>
      <c r="N13">
        <v>574.09100000000001</v>
      </c>
      <c r="P13" s="2">
        <f>D13*$W$4</f>
        <v>55165.309991999995</v>
      </c>
      <c r="Q13" s="2">
        <f>E13*$X$4</f>
        <v>9336.6649799999996</v>
      </c>
      <c r="R13" s="2">
        <v>0</v>
      </c>
      <c r="S13" s="3">
        <f>G13*$S$4</f>
        <v>18857.120159999999</v>
      </c>
      <c r="T13" s="3">
        <f>H13*$T$4</f>
        <v>447.07416480000001</v>
      </c>
      <c r="U13" s="3">
        <f>I13*$U$4</f>
        <v>458.83927440000002</v>
      </c>
      <c r="V13" s="3">
        <f>J13*$V$4</f>
        <v>399.93650994399997</v>
      </c>
      <c r="W13" s="6">
        <v>0</v>
      </c>
      <c r="X13" s="3">
        <f>L13*$X$4</f>
        <v>6651.451239</v>
      </c>
      <c r="Y13" s="3">
        <f>N13*$W$4</f>
        <v>41263.938806999999</v>
      </c>
      <c r="AA13" s="7">
        <f t="shared" si="1"/>
        <v>3576.3851831440115</v>
      </c>
      <c r="AB13" s="7">
        <f t="shared" si="2"/>
        <v>28611081.465152092</v>
      </c>
    </row>
    <row r="14" spans="1:28">
      <c r="A14">
        <v>426.85</v>
      </c>
      <c r="B14">
        <f t="shared" si="0"/>
        <v>700</v>
      </c>
      <c r="C14">
        <v>482.67</v>
      </c>
      <c r="D14">
        <v>781.41399999999999</v>
      </c>
      <c r="E14">
        <v>787.78899999999999</v>
      </c>
      <c r="F14">
        <v>15.266400000000001</v>
      </c>
      <c r="G14">
        <v>176.316</v>
      </c>
      <c r="H14">
        <v>6.5158699999999996</v>
      </c>
      <c r="I14">
        <v>6.5158699999999996</v>
      </c>
      <c r="J14">
        <v>7.5788500000000001</v>
      </c>
      <c r="K14">
        <v>240.21600000000001</v>
      </c>
      <c r="L14">
        <v>562.83900000000006</v>
      </c>
      <c r="M14">
        <v>21.59</v>
      </c>
      <c r="N14">
        <v>584.48699999999997</v>
      </c>
      <c r="P14" s="2">
        <f>D14*$W$4</f>
        <v>56165.694077999993</v>
      </c>
      <c r="Q14" s="2">
        <f>E14*$X$4</f>
        <v>9594.482231</v>
      </c>
      <c r="R14" s="2">
        <v>0</v>
      </c>
      <c r="S14" s="3">
        <f>G14*$S$4</f>
        <v>18876.390960000001</v>
      </c>
      <c r="T14" s="3">
        <f>H14*$T$4</f>
        <v>524.91848719999996</v>
      </c>
      <c r="U14" s="3">
        <f>I14*$U$4</f>
        <v>538.7321316</v>
      </c>
      <c r="V14" s="3">
        <f>J14*$V$4</f>
        <v>491.34669800500001</v>
      </c>
      <c r="W14" s="6">
        <v>0</v>
      </c>
      <c r="X14" s="3">
        <f>L14*$X$4</f>
        <v>6854.8161810000011</v>
      </c>
      <c r="Y14" s="3">
        <f>N14*$W$4</f>
        <v>42011.172098999996</v>
      </c>
      <c r="AA14" s="7">
        <f t="shared" si="1"/>
        <v>3537.2002478050126</v>
      </c>
      <c r="AB14" s="7">
        <f t="shared" si="2"/>
        <v>28297601.982440099</v>
      </c>
    </row>
    <row r="15" spans="1:28">
      <c r="A15">
        <v>446.85</v>
      </c>
      <c r="B15">
        <f t="shared" si="0"/>
        <v>720</v>
      </c>
      <c r="C15">
        <v>501.25900000000001</v>
      </c>
      <c r="D15">
        <v>795.10599999999999</v>
      </c>
      <c r="E15">
        <v>787.78899999999999</v>
      </c>
      <c r="F15">
        <v>16.172799999999999</v>
      </c>
      <c r="G15">
        <v>175.64500000000001</v>
      </c>
      <c r="H15">
        <v>7.6754699999999998</v>
      </c>
      <c r="I15">
        <v>7.6754699999999998</v>
      </c>
      <c r="J15">
        <v>9.3381399999999992</v>
      </c>
      <c r="K15">
        <v>245.41</v>
      </c>
      <c r="L15">
        <v>558.55100000000004</v>
      </c>
      <c r="M15">
        <v>23.7898</v>
      </c>
      <c r="N15">
        <v>594.77200000000005</v>
      </c>
      <c r="P15" s="2">
        <f>D15*$W$4</f>
        <v>57149.833961999997</v>
      </c>
      <c r="Q15" s="2">
        <f>E15*$X$4</f>
        <v>9594.482231</v>
      </c>
      <c r="R15" s="2">
        <v>0</v>
      </c>
      <c r="S15" s="3">
        <f>G15*$S$4</f>
        <v>18804.5537</v>
      </c>
      <c r="T15" s="3">
        <f>H15*$T$4</f>
        <v>618.33586319999995</v>
      </c>
      <c r="U15" s="3">
        <f>I15*$U$4</f>
        <v>634.60785959999998</v>
      </c>
      <c r="V15" s="3">
        <f>J15*$V$4</f>
        <v>605.40375578199996</v>
      </c>
      <c r="W15" s="6">
        <v>0</v>
      </c>
      <c r="X15" s="3">
        <f>L15*$X$4</f>
        <v>6802.5926290000007</v>
      </c>
      <c r="Y15" s="3">
        <f>N15*$W$4</f>
        <v>42750.427044000004</v>
      </c>
      <c r="AA15" s="7">
        <f t="shared" si="1"/>
        <v>3471.604658582015</v>
      </c>
      <c r="AB15" s="7">
        <f t="shared" si="2"/>
        <v>27772837.26865612</v>
      </c>
    </row>
    <row r="16" spans="1:28">
      <c r="A16">
        <v>456.85</v>
      </c>
      <c r="B16">
        <f t="shared" si="0"/>
        <v>730</v>
      </c>
      <c r="C16">
        <v>510.42399999999998</v>
      </c>
      <c r="D16">
        <v>804.08299999999997</v>
      </c>
      <c r="E16">
        <v>801.69899999999996</v>
      </c>
      <c r="F16">
        <v>15.760899999999999</v>
      </c>
      <c r="G16">
        <v>176.25</v>
      </c>
      <c r="H16">
        <v>8.1189400000000003</v>
      </c>
      <c r="I16">
        <v>8.1189400000000003</v>
      </c>
      <c r="J16">
        <v>10.1114</v>
      </c>
      <c r="K16">
        <v>246.91399999999999</v>
      </c>
      <c r="L16">
        <v>570.54600000000005</v>
      </c>
      <c r="M16">
        <v>24.3886</v>
      </c>
      <c r="N16">
        <v>601.48400000000004</v>
      </c>
      <c r="P16" s="2">
        <f>D16*$W$4</f>
        <v>57795.073790999995</v>
      </c>
      <c r="Q16" s="2">
        <f>E16*$X$4</f>
        <v>9763.892120999999</v>
      </c>
      <c r="R16" s="2">
        <v>0</v>
      </c>
      <c r="S16" s="3">
        <f>G16*$S$4</f>
        <v>18869.325000000001</v>
      </c>
      <c r="T16" s="3">
        <f>H16*$T$4</f>
        <v>654.06180640000002</v>
      </c>
      <c r="U16" s="3">
        <f>I16*$U$4</f>
        <v>671.27395920000004</v>
      </c>
      <c r="V16" s="3">
        <f>J16*$V$4</f>
        <v>655.53520681999998</v>
      </c>
      <c r="W16" s="6">
        <v>0</v>
      </c>
      <c r="X16" s="3">
        <f>L16*$X$4</f>
        <v>6948.6797340000012</v>
      </c>
      <c r="Y16" s="3">
        <f>N16*$W$4</f>
        <v>43232.865467999996</v>
      </c>
      <c r="AA16" s="7">
        <f t="shared" si="1"/>
        <v>3472.7752624199929</v>
      </c>
      <c r="AB16" s="7">
        <f t="shared" si="2"/>
        <v>27782202.099359944</v>
      </c>
    </row>
    <row r="17" spans="1:28">
      <c r="A17">
        <v>466.85</v>
      </c>
      <c r="B17">
        <f t="shared" si="0"/>
        <v>740</v>
      </c>
      <c r="C17">
        <v>519.76700000000005</v>
      </c>
      <c r="D17">
        <v>807.14099999999996</v>
      </c>
      <c r="E17">
        <v>799.38699999999994</v>
      </c>
      <c r="F17">
        <v>16.172799999999999</v>
      </c>
      <c r="G17">
        <v>175.512</v>
      </c>
      <c r="H17">
        <v>8.5216200000000004</v>
      </c>
      <c r="I17">
        <v>8.5216200000000004</v>
      </c>
      <c r="J17">
        <v>10.8278</v>
      </c>
      <c r="K17">
        <v>247.52099999999999</v>
      </c>
      <c r="L17">
        <v>568.03800000000001</v>
      </c>
      <c r="M17">
        <v>24.810400000000001</v>
      </c>
      <c r="N17">
        <v>603.75800000000004</v>
      </c>
      <c r="P17" s="2">
        <f>D17*$W$4</f>
        <v>58014.873656999996</v>
      </c>
      <c r="Q17" s="2">
        <f>E17*$X$4</f>
        <v>9735.734273</v>
      </c>
      <c r="R17" s="2">
        <v>0</v>
      </c>
      <c r="S17" s="3">
        <f>G17*$S$4</f>
        <v>18790.314720000002</v>
      </c>
      <c r="T17" s="3">
        <f>H17*$T$4</f>
        <v>686.50170720000006</v>
      </c>
      <c r="U17" s="3">
        <f>I17*$U$4</f>
        <v>704.56754160000014</v>
      </c>
      <c r="V17" s="3">
        <f>J17*$V$4</f>
        <v>701.98035013999993</v>
      </c>
      <c r="W17" s="6">
        <v>0</v>
      </c>
      <c r="X17" s="3">
        <f>L17*$X$4</f>
        <v>6918.1348020000005</v>
      </c>
      <c r="Y17" s="3">
        <f>N17*$W$4</f>
        <v>43396.313765999999</v>
      </c>
      <c r="AA17" s="7">
        <f t="shared" si="1"/>
        <v>3447.2049569399969</v>
      </c>
      <c r="AB17" s="7">
        <f t="shared" si="2"/>
        <v>27577639.655519977</v>
      </c>
    </row>
    <row r="18" spans="1:28">
      <c r="A18">
        <v>486.85</v>
      </c>
      <c r="B18">
        <f t="shared" si="0"/>
        <v>760</v>
      </c>
      <c r="C18">
        <v>538.45100000000002</v>
      </c>
      <c r="D18">
        <v>814.36199999999997</v>
      </c>
      <c r="E18">
        <v>808.95600000000002</v>
      </c>
      <c r="F18">
        <v>16.172799999999999</v>
      </c>
      <c r="G18">
        <v>175.84899999999999</v>
      </c>
      <c r="H18">
        <v>8.8146299999999993</v>
      </c>
      <c r="I18">
        <v>8.8146299999999993</v>
      </c>
      <c r="J18">
        <v>11.7653</v>
      </c>
      <c r="K18">
        <v>246.26900000000001</v>
      </c>
      <c r="L18">
        <v>578.86</v>
      </c>
      <c r="M18">
        <v>24.191600000000001</v>
      </c>
      <c r="N18">
        <v>609.11900000000003</v>
      </c>
      <c r="P18" s="2">
        <f>D18*$W$4</f>
        <v>58533.89747399999</v>
      </c>
      <c r="Q18" s="2">
        <f>E18*$X$4</f>
        <v>9852.2751239999998</v>
      </c>
      <c r="R18" s="2">
        <v>0</v>
      </c>
      <c r="S18" s="3">
        <f>G18*$S$4</f>
        <v>18826.393939999998</v>
      </c>
      <c r="T18" s="3">
        <f>H18*$T$4</f>
        <v>710.10659279999993</v>
      </c>
      <c r="U18" s="3">
        <f>I18*$U$4</f>
        <v>728.79360840000004</v>
      </c>
      <c r="V18" s="3">
        <f>J18*$V$4</f>
        <v>762.75969388999999</v>
      </c>
      <c r="W18" s="6">
        <v>0</v>
      </c>
      <c r="X18" s="3">
        <f>L18*$X$4</f>
        <v>7049.9359400000003</v>
      </c>
      <c r="Y18" s="3">
        <f>N18*$W$4</f>
        <v>43781.646363</v>
      </c>
      <c r="AA18" s="7">
        <f t="shared" si="1"/>
        <v>3473.4635400900006</v>
      </c>
      <c r="AB18" s="7">
        <f t="shared" si="2"/>
        <v>27787708.320720006</v>
      </c>
    </row>
    <row r="19" spans="1:28">
      <c r="A19">
        <v>506.85</v>
      </c>
      <c r="B19">
        <f t="shared" si="0"/>
        <v>780</v>
      </c>
      <c r="C19">
        <v>557.55399999999997</v>
      </c>
      <c r="D19">
        <v>814.36199999999997</v>
      </c>
      <c r="E19">
        <v>808.95600000000002</v>
      </c>
      <c r="F19">
        <v>16.172799999999999</v>
      </c>
      <c r="G19">
        <v>176.69</v>
      </c>
      <c r="H19">
        <v>8.4099799999999991</v>
      </c>
      <c r="I19">
        <v>8.4099799999999991</v>
      </c>
      <c r="J19">
        <v>11.714399999999999</v>
      </c>
      <c r="K19">
        <v>241.56800000000001</v>
      </c>
      <c r="L19">
        <v>583.56200000000001</v>
      </c>
      <c r="M19">
        <v>21.799600000000002</v>
      </c>
      <c r="N19">
        <v>609.13800000000003</v>
      </c>
      <c r="P19" s="2">
        <f>D19*$W$4</f>
        <v>58533.89747399999</v>
      </c>
      <c r="Q19" s="2">
        <f>E19*$X$4</f>
        <v>9852.2751239999998</v>
      </c>
      <c r="R19" s="2">
        <v>0</v>
      </c>
      <c r="S19" s="3">
        <f>G19*$S$4</f>
        <v>18916.431400000001</v>
      </c>
      <c r="T19" s="3">
        <f>H19*$T$4</f>
        <v>677.50798879999991</v>
      </c>
      <c r="U19" s="3">
        <f>I19*$U$4</f>
        <v>695.33714639999994</v>
      </c>
      <c r="V19" s="3">
        <f>J19*$V$4</f>
        <v>759.45978071999991</v>
      </c>
      <c r="W19" s="6">
        <v>0</v>
      </c>
      <c r="X19" s="3">
        <f>L19*$X$4</f>
        <v>7107.2015980000006</v>
      </c>
      <c r="Y19" s="3">
        <f>N19*$W$4</f>
        <v>43783.012025999997</v>
      </c>
      <c r="AA19" s="7">
        <f t="shared" si="1"/>
        <v>3552.7773419200093</v>
      </c>
      <c r="AB19" s="7">
        <f t="shared" si="2"/>
        <v>28422218.735360075</v>
      </c>
    </row>
    <row r="20" spans="1:28">
      <c r="A20">
        <v>526.85</v>
      </c>
      <c r="B20">
        <f t="shared" si="0"/>
        <v>800</v>
      </c>
      <c r="C20">
        <v>577.07799999999997</v>
      </c>
      <c r="D20">
        <v>799.05399999999997</v>
      </c>
      <c r="E20">
        <v>793.56500000000005</v>
      </c>
      <c r="F20">
        <v>15.760899999999999</v>
      </c>
      <c r="G20">
        <v>176.12200000000001</v>
      </c>
      <c r="H20">
        <v>7.3276300000000001</v>
      </c>
      <c r="I20">
        <v>7.3276300000000001</v>
      </c>
      <c r="J20">
        <v>10.5815</v>
      </c>
      <c r="K20">
        <v>231.904</v>
      </c>
      <c r="L20">
        <v>577.42200000000003</v>
      </c>
      <c r="M20">
        <v>17.973700000000001</v>
      </c>
      <c r="N20">
        <v>597.69600000000003</v>
      </c>
      <c r="P20" s="2">
        <f>D20*$W$4</f>
        <v>57433.604357999997</v>
      </c>
      <c r="Q20" s="2">
        <f>E20*$X$4</f>
        <v>9664.8281350000016</v>
      </c>
      <c r="R20" s="2">
        <v>0</v>
      </c>
      <c r="S20" s="3">
        <f>G20*$S$4</f>
        <v>18855.621320000002</v>
      </c>
      <c r="T20" s="3">
        <f>H20*$T$4</f>
        <v>590.31387280000001</v>
      </c>
      <c r="U20" s="3">
        <f>I20*$U$4</f>
        <v>605.84844840000005</v>
      </c>
      <c r="V20" s="3">
        <f>J20*$V$4</f>
        <v>686.01240095000003</v>
      </c>
      <c r="W20" s="6">
        <v>0</v>
      </c>
      <c r="X20" s="3">
        <f>L20*$X$4</f>
        <v>7032.4225380000007</v>
      </c>
      <c r="Y20" s="3">
        <f>N20*$W$4</f>
        <v>42960.595391999996</v>
      </c>
      <c r="AA20" s="7">
        <f t="shared" si="1"/>
        <v>3632.3814791500045</v>
      </c>
      <c r="AB20" s="7">
        <f t="shared" si="2"/>
        <v>29059051.833200037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0A1-D6B8-4892-8E26-294A2F68EFBA}">
  <dimension ref="A1:AB20"/>
  <sheetViews>
    <sheetView workbookViewId="0">
      <selection activeCell="C21" sqref="C21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409.31799999999998</v>
      </c>
      <c r="D9">
        <v>582.351</v>
      </c>
      <c r="E9">
        <v>582.351</v>
      </c>
      <c r="F9">
        <v>11.885999999999999</v>
      </c>
      <c r="G9">
        <v>176.15299999999999</v>
      </c>
      <c r="H9">
        <v>5.6119300000000001</v>
      </c>
      <c r="I9">
        <v>5.6119300000000001</v>
      </c>
      <c r="J9">
        <v>3.6446999999999998</v>
      </c>
      <c r="K9">
        <v>245.93899999999999</v>
      </c>
      <c r="L9">
        <v>348.29899999999998</v>
      </c>
      <c r="M9">
        <v>25.160399999999999</v>
      </c>
      <c r="N9">
        <v>391.33</v>
      </c>
      <c r="P9" s="2">
        <f>D9*$W$4</f>
        <v>41857.642826999996</v>
      </c>
      <c r="Q9" s="2">
        <f>E9*$X$4</f>
        <v>7092.4528289999998</v>
      </c>
      <c r="R9" s="2">
        <v>0</v>
      </c>
      <c r="S9" s="3">
        <f>G9*$S$4</f>
        <v>18858.940179999998</v>
      </c>
      <c r="T9" s="3">
        <f>H9*$T$4</f>
        <v>452.09708080000001</v>
      </c>
      <c r="U9" s="3">
        <f>I9*$U$4</f>
        <v>463.99437240000003</v>
      </c>
      <c r="V9" s="3">
        <f>J9*$V$4</f>
        <v>236.29063910999997</v>
      </c>
      <c r="W9" s="6">
        <v>0</v>
      </c>
      <c r="X9" s="3">
        <f>L9*$X$4</f>
        <v>4241.9335209999999</v>
      </c>
      <c r="Y9" s="3">
        <f>N9*$W$4</f>
        <v>28127.626409999997</v>
      </c>
      <c r="AA9" s="7">
        <f>SUM(S9:Y9)-SUM(P9:Q9)</f>
        <v>3430.7865473099955</v>
      </c>
      <c r="AB9" s="7">
        <f>AA9*8000</f>
        <v>27446292.378479965</v>
      </c>
    </row>
    <row r="10" spans="1:28">
      <c r="A10">
        <v>346.85</v>
      </c>
      <c r="B10">
        <f t="shared" ref="B10:B20" si="0">A10+273.15</f>
        <v>620</v>
      </c>
      <c r="C10">
        <v>427.39</v>
      </c>
      <c r="D10">
        <v>590.62699999999995</v>
      </c>
      <c r="E10">
        <v>590.04700000000003</v>
      </c>
      <c r="F10">
        <v>11.885999999999999</v>
      </c>
      <c r="G10">
        <v>176.077</v>
      </c>
      <c r="H10">
        <v>6.5727599999999997</v>
      </c>
      <c r="I10">
        <v>6.5727599999999997</v>
      </c>
      <c r="J10">
        <v>4.4817400000000003</v>
      </c>
      <c r="K10">
        <v>250.95599999999999</v>
      </c>
      <c r="L10">
        <v>350.976</v>
      </c>
      <c r="M10">
        <v>27.164999999999999</v>
      </c>
      <c r="N10">
        <v>396.923</v>
      </c>
      <c r="P10" s="2">
        <f>D10*$W$4</f>
        <v>42452.496878999991</v>
      </c>
      <c r="Q10" s="2">
        <f>E10*$X$4</f>
        <v>7186.1824130000005</v>
      </c>
      <c r="R10" s="2">
        <v>0</v>
      </c>
      <c r="S10" s="3">
        <f>G10*$S$4</f>
        <v>18850.803619999999</v>
      </c>
      <c r="T10" s="3">
        <f>H10*$T$4</f>
        <v>529.50154559999999</v>
      </c>
      <c r="U10" s="3">
        <f>I10*$U$4</f>
        <v>543.43579680000005</v>
      </c>
      <c r="V10" s="3">
        <f>J10*$V$4</f>
        <v>290.557030462</v>
      </c>
      <c r="W10" s="6">
        <v>0</v>
      </c>
      <c r="X10" s="3">
        <f>L10*$X$4</f>
        <v>4274.5367040000001</v>
      </c>
      <c r="Y10" s="3">
        <f>N10*$W$4</f>
        <v>28529.634470999998</v>
      </c>
      <c r="AA10" s="7">
        <f t="shared" ref="AA10:AA20" si="1">SUM(S10:Y10)-SUM(P10:Q10)</f>
        <v>3379.7898758620067</v>
      </c>
      <c r="AB10" s="7">
        <f t="shared" ref="AB10:AB20" si="2">AA10*8000</f>
        <v>27038319.006896053</v>
      </c>
    </row>
    <row r="11" spans="1:28">
      <c r="A11">
        <v>366.85</v>
      </c>
      <c r="B11">
        <f t="shared" si="0"/>
        <v>640</v>
      </c>
      <c r="C11">
        <v>445.471</v>
      </c>
      <c r="D11">
        <v>601.52800000000002</v>
      </c>
      <c r="E11">
        <v>600.77</v>
      </c>
      <c r="F11">
        <v>11.885999999999999</v>
      </c>
      <c r="G11">
        <v>176.02099999999999</v>
      </c>
      <c r="H11">
        <v>7.8492300000000004</v>
      </c>
      <c r="I11">
        <v>7.8492300000000004</v>
      </c>
      <c r="J11">
        <v>5.60168</v>
      </c>
      <c r="K11">
        <v>258.05</v>
      </c>
      <c r="L11">
        <v>354.60500000000002</v>
      </c>
      <c r="M11">
        <v>30.023499999999999</v>
      </c>
      <c r="N11">
        <v>404.20699999999999</v>
      </c>
      <c r="P11" s="2">
        <f>D11*$W$4</f>
        <v>43236.028055999996</v>
      </c>
      <c r="Q11" s="2">
        <f>E11*$X$4</f>
        <v>7316.77783</v>
      </c>
      <c r="R11" s="2">
        <v>0</v>
      </c>
      <c r="S11" s="3">
        <f>G11*$S$4</f>
        <v>18844.808259999998</v>
      </c>
      <c r="T11" s="3">
        <f>H11*$T$4</f>
        <v>632.33396880000009</v>
      </c>
      <c r="U11" s="3">
        <f>I11*$U$4</f>
        <v>648.97433640000008</v>
      </c>
      <c r="V11" s="3">
        <f>J11*$V$4</f>
        <v>363.16419658399997</v>
      </c>
      <c r="W11" s="6">
        <v>0</v>
      </c>
      <c r="X11" s="3">
        <f>L11*$X$4</f>
        <v>4318.7342950000002</v>
      </c>
      <c r="Y11" s="3">
        <f>N11*$W$4</f>
        <v>29053.186538999998</v>
      </c>
      <c r="AA11" s="7">
        <f t="shared" si="1"/>
        <v>3308.3957097839957</v>
      </c>
      <c r="AB11" s="7">
        <f t="shared" si="2"/>
        <v>26467165.678271964</v>
      </c>
    </row>
    <row r="12" spans="1:28">
      <c r="A12">
        <v>386.85</v>
      </c>
      <c r="B12">
        <f t="shared" si="0"/>
        <v>660</v>
      </c>
      <c r="C12">
        <v>463.36700000000002</v>
      </c>
      <c r="D12">
        <v>616.92100000000005</v>
      </c>
      <c r="E12">
        <v>620.16999999999996</v>
      </c>
      <c r="F12">
        <v>12.571199999999999</v>
      </c>
      <c r="G12">
        <v>176.42699999999999</v>
      </c>
      <c r="H12">
        <v>9.4479199999999999</v>
      </c>
      <c r="I12">
        <v>9.4479199999999999</v>
      </c>
      <c r="J12">
        <v>7.0211699999999997</v>
      </c>
      <c r="K12">
        <v>268.05799999999999</v>
      </c>
      <c r="L12">
        <v>364.68299999999999</v>
      </c>
      <c r="M12">
        <v>33.592599999999997</v>
      </c>
      <c r="N12">
        <v>414.577</v>
      </c>
      <c r="P12" s="2">
        <f>D12*$W$4</f>
        <v>44342.430717000003</v>
      </c>
      <c r="Q12" s="2">
        <f>E12*$X$4</f>
        <v>7553.0504299999993</v>
      </c>
      <c r="R12" s="2">
        <v>0</v>
      </c>
      <c r="S12" s="3">
        <f>G12*$S$4</f>
        <v>18888.27462</v>
      </c>
      <c r="T12" s="3">
        <f>H12*$T$4</f>
        <v>761.12443519999999</v>
      </c>
      <c r="U12" s="3">
        <f>I12*$U$4</f>
        <v>781.15402560000007</v>
      </c>
      <c r="V12" s="3">
        <f>J12*$V$4</f>
        <v>455.19157862099996</v>
      </c>
      <c r="W12" s="6">
        <v>0</v>
      </c>
      <c r="X12" s="3">
        <f>L12*$X$4</f>
        <v>4441.4742569999999</v>
      </c>
      <c r="Y12" s="3">
        <f>N12*$W$4</f>
        <v>29798.551028999998</v>
      </c>
      <c r="AA12" s="7">
        <f t="shared" si="1"/>
        <v>3230.2887984209956</v>
      </c>
      <c r="AB12" s="7">
        <f t="shared" si="2"/>
        <v>25842310.387367964</v>
      </c>
    </row>
    <row r="13" spans="1:28">
      <c r="A13">
        <v>406.85</v>
      </c>
      <c r="B13">
        <f t="shared" si="0"/>
        <v>680</v>
      </c>
      <c r="C13">
        <v>481.34800000000001</v>
      </c>
      <c r="D13">
        <v>634.13900000000001</v>
      </c>
      <c r="E13">
        <v>633.95100000000002</v>
      </c>
      <c r="F13">
        <v>12.571199999999999</v>
      </c>
      <c r="G13">
        <v>175.779</v>
      </c>
      <c r="H13">
        <v>11.582000000000001</v>
      </c>
      <c r="I13">
        <v>11.582000000000001</v>
      </c>
      <c r="J13">
        <v>9.0345200000000006</v>
      </c>
      <c r="K13">
        <v>279.34100000000001</v>
      </c>
      <c r="L13">
        <v>367.18099999999998</v>
      </c>
      <c r="M13">
        <v>38.430700000000002</v>
      </c>
      <c r="N13">
        <v>426.161</v>
      </c>
      <c r="P13" s="2">
        <f>D13*$W$4</f>
        <v>45580.008902999994</v>
      </c>
      <c r="Q13" s="2">
        <f>E13*$X$4</f>
        <v>7720.8892290000003</v>
      </c>
      <c r="R13" s="2">
        <v>0</v>
      </c>
      <c r="S13" s="3">
        <f>G13*$S$4</f>
        <v>18818.899740000001</v>
      </c>
      <c r="T13" s="3">
        <f>H13*$T$4</f>
        <v>933.04592000000014</v>
      </c>
      <c r="U13" s="3">
        <f>I13*$U$4</f>
        <v>957.59976000000017</v>
      </c>
      <c r="V13" s="3">
        <f>J13*$V$4</f>
        <v>585.71967647600002</v>
      </c>
      <c r="W13" s="6">
        <v>0</v>
      </c>
      <c r="X13" s="3">
        <f>L13*$X$4</f>
        <v>4471.8973989999995</v>
      </c>
      <c r="Y13" s="3">
        <f>N13*$W$4</f>
        <v>30631.174196999997</v>
      </c>
      <c r="AA13" s="7">
        <f t="shared" si="1"/>
        <v>3097.43856047601</v>
      </c>
      <c r="AB13" s="7">
        <f t="shared" si="2"/>
        <v>24779508.483808082</v>
      </c>
    </row>
    <row r="14" spans="1:28">
      <c r="A14">
        <v>426.85</v>
      </c>
      <c r="B14">
        <f t="shared" si="0"/>
        <v>700</v>
      </c>
      <c r="C14">
        <v>499.00700000000001</v>
      </c>
      <c r="D14">
        <v>657.83500000000004</v>
      </c>
      <c r="E14">
        <v>664.096</v>
      </c>
      <c r="F14">
        <v>13.446400000000001</v>
      </c>
      <c r="G14">
        <v>176.76599999999999</v>
      </c>
      <c r="H14">
        <v>13.8385</v>
      </c>
      <c r="I14">
        <v>13.8385</v>
      </c>
      <c r="J14">
        <v>11.317500000000001</v>
      </c>
      <c r="K14">
        <v>292.71199999999999</v>
      </c>
      <c r="L14">
        <v>384.83</v>
      </c>
      <c r="M14">
        <v>43.070500000000003</v>
      </c>
      <c r="N14">
        <v>442.07499999999999</v>
      </c>
      <c r="P14" s="2">
        <f>D14*$W$4</f>
        <v>47283.206294999996</v>
      </c>
      <c r="Q14" s="2">
        <f>E14*$X$4</f>
        <v>8088.0251840000001</v>
      </c>
      <c r="R14" s="2">
        <v>0</v>
      </c>
      <c r="S14" s="3">
        <f>G14*$S$4</f>
        <v>18924.56796</v>
      </c>
      <c r="T14" s="3">
        <f>H14*$T$4</f>
        <v>1114.8295600000001</v>
      </c>
      <c r="U14" s="3">
        <f>I14*$U$4</f>
        <v>1144.1671800000001</v>
      </c>
      <c r="V14" s="3">
        <f>J14*$V$4</f>
        <v>733.72823775000006</v>
      </c>
      <c r="W14" s="6">
        <v>0</v>
      </c>
      <c r="X14" s="3">
        <f>L14*$X$4</f>
        <v>4686.8445700000002</v>
      </c>
      <c r="Y14" s="3">
        <f>N14*$W$4</f>
        <v>31775.024774999998</v>
      </c>
      <c r="AA14" s="7">
        <f t="shared" si="1"/>
        <v>3007.9308037500014</v>
      </c>
      <c r="AB14" s="7">
        <f t="shared" si="2"/>
        <v>24063446.430000011</v>
      </c>
    </row>
    <row r="15" spans="1:28">
      <c r="A15">
        <v>446.85</v>
      </c>
      <c r="B15">
        <f t="shared" si="0"/>
        <v>720</v>
      </c>
      <c r="C15">
        <v>516.91200000000003</v>
      </c>
      <c r="D15">
        <v>676.25800000000004</v>
      </c>
      <c r="E15">
        <v>675.96199999999999</v>
      </c>
      <c r="F15">
        <v>13.446400000000001</v>
      </c>
      <c r="G15">
        <v>175.446</v>
      </c>
      <c r="H15">
        <v>16.220400000000001</v>
      </c>
      <c r="I15">
        <v>16.220400000000001</v>
      </c>
      <c r="J15">
        <v>13.929</v>
      </c>
      <c r="K15">
        <v>302.339</v>
      </c>
      <c r="L15">
        <v>387.06900000000002</v>
      </c>
      <c r="M15">
        <v>47.467500000000001</v>
      </c>
      <c r="N15">
        <v>454.44200000000001</v>
      </c>
      <c r="P15" s="2">
        <f>D15*$W$4</f>
        <v>48607.396265999996</v>
      </c>
      <c r="Q15" s="2">
        <f>E15*$X$4</f>
        <v>8232.5411980000008</v>
      </c>
      <c r="R15" s="2">
        <v>0</v>
      </c>
      <c r="S15" s="3">
        <f>G15*$S$4</f>
        <v>18783.248759999999</v>
      </c>
      <c r="T15" s="3">
        <f>H15*$T$4</f>
        <v>1306.7154240000002</v>
      </c>
      <c r="U15" s="3">
        <f>I15*$U$4</f>
        <v>1341.1026720000002</v>
      </c>
      <c r="V15" s="3">
        <f>J15*$V$4</f>
        <v>903.03517769999996</v>
      </c>
      <c r="W15" s="6">
        <v>0</v>
      </c>
      <c r="X15" s="3">
        <f>L15*$X$4</f>
        <v>4714.113351</v>
      </c>
      <c r="Y15" s="3">
        <f>N15*$W$4</f>
        <v>32663.927634</v>
      </c>
      <c r="AA15" s="7">
        <f t="shared" si="1"/>
        <v>2872.2055547000055</v>
      </c>
      <c r="AB15" s="7">
        <f t="shared" si="2"/>
        <v>22977644.437600043</v>
      </c>
    </row>
    <row r="16" spans="1:28">
      <c r="A16">
        <v>456.85</v>
      </c>
      <c r="B16">
        <f t="shared" si="0"/>
        <v>730</v>
      </c>
      <c r="C16">
        <v>525.774</v>
      </c>
      <c r="D16">
        <v>687.51199999999994</v>
      </c>
      <c r="E16">
        <v>690.69600000000003</v>
      </c>
      <c r="F16">
        <v>14.115399999999999</v>
      </c>
      <c r="G16">
        <v>176.548</v>
      </c>
      <c r="H16">
        <v>16.982700000000001</v>
      </c>
      <c r="I16">
        <v>16.982700000000001</v>
      </c>
      <c r="J16">
        <v>14.966900000000001</v>
      </c>
      <c r="K16">
        <v>306.24299999999999</v>
      </c>
      <c r="L16">
        <v>398.56900000000002</v>
      </c>
      <c r="M16">
        <v>48.290300000000002</v>
      </c>
      <c r="N16">
        <v>462.03100000000001</v>
      </c>
      <c r="P16" s="2">
        <f>D16*$W$4</f>
        <v>49416.300023999989</v>
      </c>
      <c r="Q16" s="2">
        <f>E16*$X$4</f>
        <v>8411.9865840000002</v>
      </c>
      <c r="R16" s="2">
        <v>0</v>
      </c>
      <c r="S16" s="3">
        <f>G16*$S$4</f>
        <v>18901.228880000002</v>
      </c>
      <c r="T16" s="3">
        <f>H16*$T$4</f>
        <v>1368.1263120000001</v>
      </c>
      <c r="U16" s="3">
        <f>I16*$U$4</f>
        <v>1404.1296360000001</v>
      </c>
      <c r="V16" s="3">
        <f>J16*$V$4</f>
        <v>970.32358397000007</v>
      </c>
      <c r="W16" s="6">
        <v>0</v>
      </c>
      <c r="X16" s="3">
        <f>L16*$X$4</f>
        <v>4854.1718510000001</v>
      </c>
      <c r="Y16" s="3">
        <f>N16*$W$4</f>
        <v>33209.402187</v>
      </c>
      <c r="AA16" s="7">
        <f t="shared" si="1"/>
        <v>2879.095841970011</v>
      </c>
      <c r="AB16" s="7">
        <f t="shared" si="2"/>
        <v>23032766.735760089</v>
      </c>
    </row>
    <row r="17" spans="1:28">
      <c r="A17">
        <v>466.85</v>
      </c>
      <c r="B17">
        <f t="shared" si="0"/>
        <v>740</v>
      </c>
      <c r="C17">
        <v>534.88</v>
      </c>
      <c r="D17">
        <v>689.61900000000003</v>
      </c>
      <c r="E17">
        <v>689.16899999999998</v>
      </c>
      <c r="F17">
        <v>14.302199999999999</v>
      </c>
      <c r="G17">
        <v>175.54300000000001</v>
      </c>
      <c r="H17">
        <v>17.4573</v>
      </c>
      <c r="I17">
        <v>17.4573</v>
      </c>
      <c r="J17">
        <v>15.7372</v>
      </c>
      <c r="K17">
        <v>305.46899999999999</v>
      </c>
      <c r="L17">
        <v>398.00299999999999</v>
      </c>
      <c r="M17">
        <v>48.223100000000002</v>
      </c>
      <c r="N17">
        <v>463.42500000000001</v>
      </c>
      <c r="P17" s="2">
        <f>D17*$W$4</f>
        <v>49567.744863</v>
      </c>
      <c r="Q17" s="2">
        <f>E17*$X$4</f>
        <v>8393.3892510000005</v>
      </c>
      <c r="R17" s="2">
        <v>0</v>
      </c>
      <c r="S17" s="3">
        <f>G17*$S$4</f>
        <v>18793.633580000002</v>
      </c>
      <c r="T17" s="3">
        <f>H17*$T$4</f>
        <v>1406.3600880000001</v>
      </c>
      <c r="U17" s="3">
        <f>I17*$U$4</f>
        <v>1443.3695640000001</v>
      </c>
      <c r="V17" s="3">
        <f>J17*$V$4</f>
        <v>1020.26313436</v>
      </c>
      <c r="W17" s="6">
        <v>0</v>
      </c>
      <c r="X17" s="3">
        <f>L17*$X$4</f>
        <v>4847.2785370000001</v>
      </c>
      <c r="Y17" s="3">
        <f>N17*$W$4</f>
        <v>33309.598724999996</v>
      </c>
      <c r="AA17" s="7">
        <f t="shared" si="1"/>
        <v>2859.369514359998</v>
      </c>
      <c r="AB17" s="7">
        <f t="shared" si="2"/>
        <v>22874956.114879984</v>
      </c>
    </row>
    <row r="18" spans="1:28">
      <c r="A18">
        <v>486.85</v>
      </c>
      <c r="B18">
        <f t="shared" si="0"/>
        <v>760</v>
      </c>
      <c r="C18">
        <v>553.28599999999994</v>
      </c>
      <c r="D18">
        <v>689.61900000000003</v>
      </c>
      <c r="E18">
        <v>689.16899999999998</v>
      </c>
      <c r="F18">
        <v>14.302199999999999</v>
      </c>
      <c r="G18">
        <v>176.09</v>
      </c>
      <c r="H18">
        <v>16.989599999999999</v>
      </c>
      <c r="I18">
        <v>16.989599999999999</v>
      </c>
      <c r="J18">
        <v>16.152000000000001</v>
      </c>
      <c r="K18">
        <v>297.11099999999999</v>
      </c>
      <c r="L18">
        <v>406.36</v>
      </c>
      <c r="M18">
        <v>44.445500000000003</v>
      </c>
      <c r="N18">
        <v>463.39800000000002</v>
      </c>
      <c r="P18" s="2">
        <f>D18*$W$4</f>
        <v>49567.744863</v>
      </c>
      <c r="Q18" s="2">
        <f>E18*$X$4</f>
        <v>8393.3892510000005</v>
      </c>
      <c r="R18" s="2">
        <v>0</v>
      </c>
      <c r="S18" s="3">
        <f>G18*$S$4</f>
        <v>18852.195400000001</v>
      </c>
      <c r="T18" s="3">
        <f>H18*$T$4</f>
        <v>1368.682176</v>
      </c>
      <c r="U18" s="3">
        <f>I18*$U$4</f>
        <v>1404.7001280000002</v>
      </c>
      <c r="V18" s="3">
        <f>J18*$V$4</f>
        <v>1047.1551575999999</v>
      </c>
      <c r="W18" s="6">
        <v>0</v>
      </c>
      <c r="X18" s="3">
        <f>L18*$X$4</f>
        <v>4949.0584400000007</v>
      </c>
      <c r="Y18" s="3">
        <f>N18*$W$4</f>
        <v>33307.658045999997</v>
      </c>
      <c r="AA18" s="7">
        <f t="shared" si="1"/>
        <v>2968.3152335999912</v>
      </c>
      <c r="AB18" s="7">
        <f t="shared" si="2"/>
        <v>23746521.868799929</v>
      </c>
    </row>
    <row r="19" spans="1:28">
      <c r="A19">
        <v>506.85</v>
      </c>
      <c r="B19">
        <f t="shared" si="0"/>
        <v>780</v>
      </c>
      <c r="C19">
        <v>572.298</v>
      </c>
      <c r="D19">
        <v>673.02800000000002</v>
      </c>
      <c r="E19">
        <v>675.36900000000003</v>
      </c>
      <c r="F19">
        <v>14.302199999999999</v>
      </c>
      <c r="G19">
        <v>176.38399999999999</v>
      </c>
      <c r="H19">
        <v>14.827400000000001</v>
      </c>
      <c r="I19">
        <v>14.827400000000001</v>
      </c>
      <c r="J19">
        <v>14.7354</v>
      </c>
      <c r="K19">
        <v>279.17500000000001</v>
      </c>
      <c r="L19">
        <v>410.49599999999998</v>
      </c>
      <c r="M19">
        <v>36.784799999999997</v>
      </c>
      <c r="N19">
        <v>452.25400000000002</v>
      </c>
      <c r="P19" s="2">
        <f>D19*$W$4</f>
        <v>48375.233555999999</v>
      </c>
      <c r="Q19" s="2">
        <f>E19*$X$4</f>
        <v>8225.3190510000004</v>
      </c>
      <c r="R19" s="2">
        <v>0</v>
      </c>
      <c r="S19" s="3">
        <f>G19*$S$4</f>
        <v>18883.671039999997</v>
      </c>
      <c r="T19" s="3">
        <f>H19*$T$4</f>
        <v>1194.4953440000002</v>
      </c>
      <c r="U19" s="3">
        <f>I19*$U$4</f>
        <v>1225.9294320000001</v>
      </c>
      <c r="V19" s="3">
        <f>J19*$V$4</f>
        <v>955.31513801999995</v>
      </c>
      <c r="W19" s="6">
        <v>0</v>
      </c>
      <c r="X19" s="3">
        <f>L19*$X$4</f>
        <v>4999.4307840000001</v>
      </c>
      <c r="Y19" s="3">
        <f>N19*$W$4</f>
        <v>32506.660757999998</v>
      </c>
      <c r="AA19" s="7">
        <f t="shared" si="1"/>
        <v>3164.9498890199975</v>
      </c>
      <c r="AB19" s="7">
        <f t="shared" si="2"/>
        <v>25319599.112159979</v>
      </c>
    </row>
    <row r="20" spans="1:28">
      <c r="A20">
        <v>526.85</v>
      </c>
      <c r="B20">
        <f t="shared" si="0"/>
        <v>800</v>
      </c>
      <c r="C20">
        <v>591.89200000000005</v>
      </c>
      <c r="D20">
        <v>647.245</v>
      </c>
      <c r="E20">
        <v>648.43799999999999</v>
      </c>
      <c r="F20">
        <v>13.126899999999999</v>
      </c>
      <c r="G20">
        <v>175.91</v>
      </c>
      <c r="H20">
        <v>11.989800000000001</v>
      </c>
      <c r="I20">
        <v>11.989800000000001</v>
      </c>
      <c r="J20">
        <v>12.3872</v>
      </c>
      <c r="K20">
        <v>257.12599999999998</v>
      </c>
      <c r="L20">
        <v>404.43900000000002</v>
      </c>
      <c r="M20">
        <v>28.248000000000001</v>
      </c>
      <c r="N20">
        <v>434.96800000000002</v>
      </c>
      <c r="P20" s="2">
        <f>D20*$W$4</f>
        <v>46522.028865</v>
      </c>
      <c r="Q20" s="2">
        <f>E20*$X$4</f>
        <v>7897.3264019999997</v>
      </c>
      <c r="R20" s="2">
        <v>0</v>
      </c>
      <c r="S20" s="3">
        <f>G20*$S$4</f>
        <v>18832.924599999998</v>
      </c>
      <c r="T20" s="3">
        <f>H20*$T$4</f>
        <v>965.89828800000009</v>
      </c>
      <c r="U20" s="3">
        <f>I20*$U$4</f>
        <v>991.31666400000017</v>
      </c>
      <c r="V20" s="3">
        <f>J20*$V$4</f>
        <v>803.07827936000001</v>
      </c>
      <c r="W20" s="6">
        <v>0</v>
      </c>
      <c r="X20" s="3">
        <f>L20*$X$4</f>
        <v>4925.6625810000005</v>
      </c>
      <c r="Y20" s="3">
        <f>N20*$W$4</f>
        <v>31264.194936</v>
      </c>
      <c r="AA20" s="7">
        <f t="shared" si="1"/>
        <v>3363.7200813599993</v>
      </c>
      <c r="AB20" s="7">
        <f t="shared" si="2"/>
        <v>26909760.650879994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BE5C-A4FE-471F-992F-361B2FF1067E}">
  <dimension ref="A1:AB20"/>
  <sheetViews>
    <sheetView topLeftCell="A4" workbookViewId="0">
      <selection activeCell="F22" sqref="F22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3" t="s">
        <v>30</v>
      </c>
      <c r="Q6" s="14"/>
      <c r="R6" s="15"/>
      <c r="S6" s="16" t="s">
        <v>31</v>
      </c>
      <c r="T6" s="17"/>
      <c r="U6" s="17"/>
      <c r="V6" s="17"/>
      <c r="W6" s="17"/>
      <c r="X6" s="17"/>
      <c r="Y6" s="18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9" t="s">
        <v>32</v>
      </c>
      <c r="AB7" s="20"/>
    </row>
    <row r="8" spans="1:28">
      <c r="A8" t="s">
        <v>8</v>
      </c>
      <c r="B8" t="s">
        <v>33</v>
      </c>
      <c r="C8" t="s">
        <v>8</v>
      </c>
      <c r="D8" t="s">
        <v>33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431.70600000000002</v>
      </c>
      <c r="D9">
        <f>C9+273.15</f>
        <v>704.85599999999999</v>
      </c>
      <c r="E9">
        <v>803.33100000000002</v>
      </c>
      <c r="F9">
        <v>804.76700000000005</v>
      </c>
      <c r="G9">
        <v>16.98</v>
      </c>
      <c r="H9">
        <v>176.101</v>
      </c>
      <c r="I9">
        <v>60.207500000000003</v>
      </c>
      <c r="J9">
        <v>60.207500000000003</v>
      </c>
      <c r="K9">
        <v>24.815100000000001</v>
      </c>
      <c r="L9">
        <v>716.11599999999999</v>
      </c>
      <c r="M9">
        <v>105.631</v>
      </c>
      <c r="N9">
        <v>213.71799999999999</v>
      </c>
      <c r="O9">
        <v>482</v>
      </c>
      <c r="P9" s="2">
        <f>E9*$W$4</f>
        <v>57741.022287</v>
      </c>
      <c r="Q9" s="2">
        <f>F9*$X$4</f>
        <v>9801.2572930000006</v>
      </c>
      <c r="R9" s="2">
        <v>0</v>
      </c>
      <c r="S9" s="3">
        <f>H9*$S$4</f>
        <v>18853.373060000002</v>
      </c>
      <c r="T9" s="3">
        <f>I9*$T$4</f>
        <v>4850.3162000000002</v>
      </c>
      <c r="U9" s="3">
        <f>J9*$U$4</f>
        <v>4977.9561000000003</v>
      </c>
      <c r="V9" s="3">
        <f>K9*$V$4</f>
        <v>1608.79519263</v>
      </c>
      <c r="W9" s="6">
        <v>0</v>
      </c>
      <c r="X9" s="3">
        <f>M9*$X$4</f>
        <v>1286.479949</v>
      </c>
      <c r="Y9" s="3">
        <f>O9*$W$4</f>
        <v>34644.714</v>
      </c>
      <c r="AA9" s="7">
        <f>SUM(S9:Y9)-SUM(P9:Q9)</f>
        <v>-1320.6450783699984</v>
      </c>
      <c r="AB9" s="7">
        <f>AA9*8000</f>
        <v>-10565160.626959987</v>
      </c>
    </row>
    <row r="10" spans="1:28">
      <c r="A10">
        <v>346.85</v>
      </c>
      <c r="B10">
        <f t="shared" ref="B10:B20" si="0">A10+273.15</f>
        <v>620</v>
      </c>
      <c r="C10">
        <v>447.82600000000002</v>
      </c>
      <c r="D10">
        <f t="shared" ref="D10:D20" si="1">C10+273.15</f>
        <v>720.976</v>
      </c>
      <c r="E10">
        <v>809.15200000000004</v>
      </c>
      <c r="F10">
        <v>804.76700000000005</v>
      </c>
      <c r="G10">
        <v>16.98</v>
      </c>
      <c r="H10">
        <v>176.18799999999999</v>
      </c>
      <c r="I10">
        <v>60.209899999999998</v>
      </c>
      <c r="J10">
        <v>60.209899999999998</v>
      </c>
      <c r="K10">
        <v>27.062999999999999</v>
      </c>
      <c r="L10">
        <v>696.24300000000005</v>
      </c>
      <c r="M10">
        <v>125.504</v>
      </c>
      <c r="N10">
        <v>204.85900000000001</v>
      </c>
      <c r="O10">
        <v>485.48200000000003</v>
      </c>
      <c r="P10" s="2">
        <f>E10*$W$4</f>
        <v>58159.418303999999</v>
      </c>
      <c r="Q10" s="2">
        <f>F10*$X$4</f>
        <v>9801.2572930000006</v>
      </c>
      <c r="R10" s="2">
        <v>0</v>
      </c>
      <c r="S10" s="3">
        <f>H10*$S$4</f>
        <v>18862.687279999998</v>
      </c>
      <c r="T10" s="3">
        <f>I10*$T$4</f>
        <v>4850.5095439999996</v>
      </c>
      <c r="U10" s="3">
        <f>J10*$U$4</f>
        <v>4978.1545320000005</v>
      </c>
      <c r="V10" s="3">
        <f>K10*$V$4</f>
        <v>1754.5294718999999</v>
      </c>
      <c r="W10" s="6">
        <v>0</v>
      </c>
      <c r="X10" s="3">
        <f>M10*$X$4</f>
        <v>1528.5132160000001</v>
      </c>
      <c r="Y10" s="3">
        <f>O10*$W$4</f>
        <v>34894.989714000003</v>
      </c>
      <c r="AA10" s="7">
        <f t="shared" ref="AA10:AA20" si="2">SUM(S10:Y10)-SUM(P10:Q10)</f>
        <v>-1091.2918390999839</v>
      </c>
      <c r="AB10" s="7">
        <f t="shared" ref="AB10:AB20" si="3">AA10*8000</f>
        <v>-8730334.7127998713</v>
      </c>
    </row>
    <row r="11" spans="1:28">
      <c r="A11">
        <v>366.85</v>
      </c>
      <c r="B11">
        <f t="shared" si="0"/>
        <v>640</v>
      </c>
      <c r="C11">
        <v>463.94099999999997</v>
      </c>
      <c r="D11">
        <f t="shared" si="1"/>
        <v>737.09099999999989</v>
      </c>
      <c r="E11">
        <v>810.40899999999999</v>
      </c>
      <c r="F11">
        <v>804.76700000000005</v>
      </c>
      <c r="G11">
        <v>16.98</v>
      </c>
      <c r="H11">
        <v>176.47200000000001</v>
      </c>
      <c r="I11">
        <v>59.332900000000002</v>
      </c>
      <c r="J11">
        <v>59.332900000000002</v>
      </c>
      <c r="K11">
        <v>29.036899999999999</v>
      </c>
      <c r="L11">
        <v>670.38800000000003</v>
      </c>
      <c r="M11">
        <v>151.36000000000001</v>
      </c>
      <c r="N11">
        <v>193.654</v>
      </c>
      <c r="O11">
        <v>486.23399999999998</v>
      </c>
      <c r="P11" s="2">
        <f>E11*$W$4</f>
        <v>58249.767692999994</v>
      </c>
      <c r="Q11" s="2">
        <f>F11*$X$4</f>
        <v>9801.2572930000006</v>
      </c>
      <c r="R11" s="2">
        <v>0</v>
      </c>
      <c r="S11" s="3">
        <f>H11*$S$4</f>
        <v>18893.09232</v>
      </c>
      <c r="T11" s="3">
        <f>I11*$T$4</f>
        <v>4779.858424</v>
      </c>
      <c r="U11" s="3">
        <f>J11*$U$4</f>
        <v>4905.6441720000003</v>
      </c>
      <c r="V11" s="3">
        <f>K11*$V$4</f>
        <v>1882.4999749699998</v>
      </c>
      <c r="W11" s="6">
        <v>0</v>
      </c>
      <c r="X11" s="3">
        <f>M11*$X$4</f>
        <v>1843.4134400000003</v>
      </c>
      <c r="Y11" s="3">
        <f>O11*$W$4</f>
        <v>34949.041217999998</v>
      </c>
      <c r="AA11" s="7">
        <f t="shared" si="2"/>
        <v>-797.47543702999246</v>
      </c>
      <c r="AB11" s="7">
        <f t="shared" si="3"/>
        <v>-6379803.4962399397</v>
      </c>
    </row>
    <row r="12" spans="1:28">
      <c r="A12">
        <v>386.85</v>
      </c>
      <c r="B12">
        <f t="shared" si="0"/>
        <v>660</v>
      </c>
      <c r="C12">
        <v>459.99</v>
      </c>
      <c r="D12">
        <f t="shared" si="1"/>
        <v>733.14</v>
      </c>
      <c r="E12">
        <v>1069.79</v>
      </c>
      <c r="F12">
        <v>1066.55</v>
      </c>
      <c r="G12">
        <v>21.826799999999999</v>
      </c>
      <c r="H12">
        <v>34.802700000000002</v>
      </c>
      <c r="I12">
        <v>137.727</v>
      </c>
      <c r="J12">
        <v>137.727</v>
      </c>
      <c r="K12">
        <v>117.602</v>
      </c>
      <c r="L12">
        <v>1067.1300000000001</v>
      </c>
      <c r="M12">
        <v>21.241</v>
      </c>
      <c r="N12">
        <v>426.32600000000002</v>
      </c>
      <c r="O12">
        <v>641.92700000000002</v>
      </c>
      <c r="P12" s="2">
        <f>E12*$W$4</f>
        <v>76893.295829999988</v>
      </c>
      <c r="Q12" s="2">
        <f>F12*$X$4</f>
        <v>12989.51245</v>
      </c>
      <c r="R12" s="2">
        <v>0</v>
      </c>
      <c r="S12" s="3">
        <f>H12*$S$4</f>
        <v>3725.9770620000004</v>
      </c>
      <c r="T12" s="3">
        <f>I12*$T$4</f>
        <v>11095.287120000001</v>
      </c>
      <c r="U12" s="3">
        <f>J12*$U$4</f>
        <v>11387.268360000002</v>
      </c>
      <c r="V12" s="3">
        <f>K12*$V$4</f>
        <v>7624.2905425999998</v>
      </c>
      <c r="W12" s="6">
        <v>0</v>
      </c>
      <c r="X12" s="3">
        <f>M12*$X$4</f>
        <v>258.69413900000001</v>
      </c>
      <c r="Y12" s="3">
        <f>O12*$W$4</f>
        <v>46139.786978999997</v>
      </c>
      <c r="AA12" s="7">
        <f t="shared" si="2"/>
        <v>-9651.504077399979</v>
      </c>
      <c r="AB12" s="7">
        <f t="shared" si="3"/>
        <v>-77212032.619199827</v>
      </c>
    </row>
    <row r="13" spans="1:28">
      <c r="A13">
        <v>406.85</v>
      </c>
      <c r="B13">
        <f t="shared" si="0"/>
        <v>680</v>
      </c>
      <c r="C13">
        <v>485.346</v>
      </c>
      <c r="D13">
        <f t="shared" si="1"/>
        <v>758.49599999999998</v>
      </c>
      <c r="E13">
        <v>2376.69</v>
      </c>
      <c r="F13">
        <v>2375.5</v>
      </c>
      <c r="G13">
        <v>47.993600000000001</v>
      </c>
      <c r="H13">
        <v>170.51</v>
      </c>
      <c r="I13">
        <v>285.47500000000002</v>
      </c>
      <c r="J13">
        <v>285.47500000000002</v>
      </c>
      <c r="K13">
        <v>209.089</v>
      </c>
      <c r="L13">
        <v>2261.12</v>
      </c>
      <c r="M13">
        <v>162.37</v>
      </c>
      <c r="N13">
        <v>840.38</v>
      </c>
      <c r="O13">
        <v>1426.14</v>
      </c>
      <c r="P13" s="2">
        <f>E13*$W$4</f>
        <v>170829.34712999998</v>
      </c>
      <c r="Q13" s="2">
        <f>F13*$X$4</f>
        <v>28931.214500000002</v>
      </c>
      <c r="R13" s="2">
        <v>0</v>
      </c>
      <c r="S13" s="3">
        <f>H13*$S$4</f>
        <v>18254.800599999999</v>
      </c>
      <c r="T13" s="3">
        <f>I13*$T$4</f>
        <v>22997.866000000002</v>
      </c>
      <c r="U13" s="3">
        <f>J13*$U$4</f>
        <v>23603.073000000004</v>
      </c>
      <c r="V13" s="3">
        <f>K13*$V$4</f>
        <v>13555.511685699999</v>
      </c>
      <c r="W13" s="6">
        <v>0</v>
      </c>
      <c r="X13" s="3">
        <f>M13*$X$4</f>
        <v>1977.50423</v>
      </c>
      <c r="Y13" s="3">
        <f>O13*$W$4</f>
        <v>102506.66478000001</v>
      </c>
      <c r="AA13" s="7">
        <f t="shared" si="2"/>
        <v>-16865.141334299959</v>
      </c>
      <c r="AB13" s="7">
        <f t="shared" si="3"/>
        <v>-134921130.67439967</v>
      </c>
    </row>
    <row r="14" spans="1:28">
      <c r="A14">
        <v>426.85</v>
      </c>
      <c r="B14">
        <f t="shared" si="0"/>
        <v>700</v>
      </c>
      <c r="C14">
        <v>511.553</v>
      </c>
      <c r="D14">
        <f t="shared" si="1"/>
        <v>784.70299999999997</v>
      </c>
      <c r="E14">
        <v>1132.27</v>
      </c>
      <c r="F14">
        <v>1143.44</v>
      </c>
      <c r="G14">
        <v>23.9117</v>
      </c>
      <c r="H14">
        <v>210.19200000000001</v>
      </c>
      <c r="I14">
        <v>92.340400000000002</v>
      </c>
      <c r="J14">
        <v>92.340400000000002</v>
      </c>
      <c r="K14">
        <v>58.1</v>
      </c>
      <c r="L14">
        <v>886.02200000000005</v>
      </c>
      <c r="M14">
        <v>281.32499999999999</v>
      </c>
      <c r="N14">
        <v>262.66899999999998</v>
      </c>
      <c r="O14">
        <v>679.29300000000001</v>
      </c>
      <c r="P14" s="2">
        <f>E14*$W$4</f>
        <v>81384.170789999989</v>
      </c>
      <c r="Q14" s="2">
        <f>F14*$X$4</f>
        <v>13925.955760000001</v>
      </c>
      <c r="R14" s="2">
        <v>0</v>
      </c>
      <c r="S14" s="3">
        <f>H14*$S$4</f>
        <v>22503.15552</v>
      </c>
      <c r="T14" s="3">
        <f>I14*$T$4</f>
        <v>7438.9426240000003</v>
      </c>
      <c r="U14" s="3">
        <f>J14*$U$4</f>
        <v>7634.7042720000009</v>
      </c>
      <c r="V14" s="3">
        <f>K14*$V$4</f>
        <v>3766.6985300000001</v>
      </c>
      <c r="W14" s="6">
        <v>0</v>
      </c>
      <c r="X14" s="3">
        <f>M14*$X$4</f>
        <v>3426.2571749999997</v>
      </c>
      <c r="Y14" s="3">
        <f>O14*$W$4</f>
        <v>48825.542960999999</v>
      </c>
      <c r="AA14" s="7">
        <f t="shared" si="2"/>
        <v>-1714.8254679999955</v>
      </c>
      <c r="AB14" s="7">
        <f t="shared" si="3"/>
        <v>-13718603.743999964</v>
      </c>
    </row>
    <row r="15" spans="1:28">
      <c r="A15">
        <v>446.85</v>
      </c>
      <c r="B15">
        <f t="shared" si="0"/>
        <v>720</v>
      </c>
      <c r="C15">
        <v>528.32299999999998</v>
      </c>
      <c r="D15">
        <f t="shared" si="1"/>
        <v>801.47299999999996</v>
      </c>
      <c r="E15">
        <v>948.01700000000005</v>
      </c>
      <c r="F15">
        <v>948.75599999999997</v>
      </c>
      <c r="G15">
        <v>19.6067</v>
      </c>
      <c r="H15">
        <v>176.786</v>
      </c>
      <c r="I15">
        <v>75.721400000000003</v>
      </c>
      <c r="J15">
        <v>75.721400000000003</v>
      </c>
      <c r="K15">
        <v>50.980499999999999</v>
      </c>
      <c r="L15">
        <v>708.70500000000004</v>
      </c>
      <c r="M15">
        <v>259.65800000000002</v>
      </c>
      <c r="N15">
        <v>205.92500000000001</v>
      </c>
      <c r="O15">
        <v>568.80700000000002</v>
      </c>
      <c r="P15" s="2">
        <f>E15*$W$4</f>
        <v>68140.617908999993</v>
      </c>
      <c r="Q15" s="2">
        <f>F15*$X$4</f>
        <v>11554.899324</v>
      </c>
      <c r="R15" s="2">
        <v>0</v>
      </c>
      <c r="S15" s="3">
        <f>H15*$S$4</f>
        <v>18926.709160000002</v>
      </c>
      <c r="T15" s="3">
        <f>I15*$T$4</f>
        <v>6100.115984</v>
      </c>
      <c r="U15" s="3">
        <f>J15*$U$4</f>
        <v>6260.6453520000005</v>
      </c>
      <c r="V15" s="3">
        <f>K15*$V$4</f>
        <v>3305.1320896499997</v>
      </c>
      <c r="W15" s="6">
        <v>0</v>
      </c>
      <c r="X15" s="3">
        <f>M15*$X$4</f>
        <v>3162.3747820000003</v>
      </c>
      <c r="Y15" s="3">
        <f>O15*$W$4</f>
        <v>40884.140738999995</v>
      </c>
      <c r="AA15" s="7">
        <f t="shared" si="2"/>
        <v>-1056.3991263500066</v>
      </c>
      <c r="AB15" s="7">
        <f t="shared" si="3"/>
        <v>-8451193.0108000524</v>
      </c>
    </row>
    <row r="16" spans="1:28">
      <c r="A16">
        <v>456.85</v>
      </c>
      <c r="B16">
        <f t="shared" si="0"/>
        <v>730</v>
      </c>
      <c r="C16">
        <v>537.17600000000004</v>
      </c>
      <c r="D16">
        <f t="shared" si="1"/>
        <v>810.32600000000002</v>
      </c>
      <c r="E16">
        <v>915.63099999999997</v>
      </c>
      <c r="F16">
        <v>910.52099999999996</v>
      </c>
      <c r="G16">
        <v>18.3292</v>
      </c>
      <c r="H16">
        <v>175.48099999999999</v>
      </c>
      <c r="I16">
        <v>70.886200000000002</v>
      </c>
      <c r="J16">
        <v>70.886200000000002</v>
      </c>
      <c r="K16">
        <v>48.947299999999998</v>
      </c>
      <c r="L16">
        <v>663.37900000000002</v>
      </c>
      <c r="M16">
        <v>265.471</v>
      </c>
      <c r="N16">
        <v>188.37200000000001</v>
      </c>
      <c r="O16">
        <v>549.42999999999995</v>
      </c>
      <c r="P16" s="2">
        <f>E16*$W$4</f>
        <v>65812.809386999987</v>
      </c>
      <c r="Q16" s="2">
        <f>F16*$X$4</f>
        <v>11089.235258999999</v>
      </c>
      <c r="R16" s="2">
        <v>0</v>
      </c>
      <c r="S16" s="3">
        <f>H16*$S$4</f>
        <v>18786.995859999999</v>
      </c>
      <c r="T16" s="3">
        <f>I16*$T$4</f>
        <v>5710.5922720000008</v>
      </c>
      <c r="U16" s="3">
        <f>J16*$U$4</f>
        <v>5860.871016000001</v>
      </c>
      <c r="V16" s="3">
        <f>K16*$V$4</f>
        <v>3173.3170904899998</v>
      </c>
      <c r="W16" s="6">
        <v>0</v>
      </c>
      <c r="X16" s="3">
        <f>M16*$X$4</f>
        <v>3233.1713090000003</v>
      </c>
      <c r="Y16" s="3">
        <f>O16*$W$4</f>
        <v>39491.380109999991</v>
      </c>
      <c r="AA16" s="7">
        <f t="shared" si="2"/>
        <v>-645.7169885100011</v>
      </c>
      <c r="AB16" s="7">
        <f t="shared" si="3"/>
        <v>-5165735.9080800088</v>
      </c>
    </row>
    <row r="17" spans="1:28">
      <c r="A17">
        <v>466.85</v>
      </c>
      <c r="B17">
        <f t="shared" si="0"/>
        <v>740</v>
      </c>
      <c r="C17">
        <v>546.86699999999996</v>
      </c>
      <c r="D17">
        <f t="shared" si="1"/>
        <v>820.01699999999994</v>
      </c>
      <c r="E17">
        <v>856.495</v>
      </c>
      <c r="F17">
        <v>861.83199999999999</v>
      </c>
      <c r="G17">
        <v>17.1374</v>
      </c>
      <c r="H17">
        <v>182.88200000000001</v>
      </c>
      <c r="I17">
        <v>59.2271</v>
      </c>
      <c r="J17">
        <v>59.2271</v>
      </c>
      <c r="K17">
        <v>41.325600000000001</v>
      </c>
      <c r="L17">
        <v>585.25300000000004</v>
      </c>
      <c r="M17">
        <v>293.71600000000001</v>
      </c>
      <c r="N17">
        <v>154.05199999999999</v>
      </c>
      <c r="O17">
        <v>513.83299999999997</v>
      </c>
      <c r="P17" s="2">
        <f>E17*$W$4</f>
        <v>61562.291114999993</v>
      </c>
      <c r="Q17" s="2">
        <f>F17*$X$4</f>
        <v>10496.251928</v>
      </c>
      <c r="R17" s="2">
        <v>0</v>
      </c>
      <c r="S17" s="3">
        <f>H17*$S$4</f>
        <v>19579.34692</v>
      </c>
      <c r="T17" s="3">
        <f>I17*$T$4</f>
        <v>4771.3351760000005</v>
      </c>
      <c r="U17" s="3">
        <f>J17*$U$4</f>
        <v>4896.8966280000004</v>
      </c>
      <c r="V17" s="3">
        <f>K17*$V$4</f>
        <v>2679.1923712799999</v>
      </c>
      <c r="W17" s="6">
        <v>0</v>
      </c>
      <c r="X17" s="3">
        <f>M17*$X$4</f>
        <v>3577.167164</v>
      </c>
      <c r="Y17" s="3">
        <f>O17*$W$4</f>
        <v>36932.774540999999</v>
      </c>
      <c r="AA17" s="7">
        <f t="shared" si="2"/>
        <v>378.16975727998943</v>
      </c>
      <c r="AB17" s="7">
        <f t="shared" si="3"/>
        <v>3025358.0582399154</v>
      </c>
    </row>
    <row r="18" spans="1:28">
      <c r="A18">
        <v>486.85</v>
      </c>
      <c r="B18">
        <f t="shared" si="0"/>
        <v>760</v>
      </c>
      <c r="C18">
        <v>566.00300000000004</v>
      </c>
      <c r="D18">
        <f t="shared" si="1"/>
        <v>839.15300000000002</v>
      </c>
      <c r="E18">
        <v>733.69399999999996</v>
      </c>
      <c r="F18">
        <v>733.54399999999998</v>
      </c>
      <c r="G18">
        <v>14.8629</v>
      </c>
      <c r="H18">
        <v>175.90299999999999</v>
      </c>
      <c r="I18">
        <v>43.180599999999998</v>
      </c>
      <c r="J18">
        <v>43.180599999999998</v>
      </c>
      <c r="K18">
        <v>31.188400000000001</v>
      </c>
      <c r="L18">
        <v>460.18099999999998</v>
      </c>
      <c r="M18">
        <v>288.226</v>
      </c>
      <c r="N18">
        <v>107.121</v>
      </c>
      <c r="O18">
        <v>440.24200000000002</v>
      </c>
      <c r="P18" s="2">
        <f>E18*$W$4</f>
        <v>52735.723637999996</v>
      </c>
      <c r="Q18" s="2">
        <f>F18*$X$4</f>
        <v>8933.8323760000003</v>
      </c>
      <c r="R18" s="2">
        <v>0</v>
      </c>
      <c r="S18" s="3">
        <f>H18*$S$4</f>
        <v>18832.175179999998</v>
      </c>
      <c r="T18" s="3">
        <f>I18*$T$4</f>
        <v>3478.629136</v>
      </c>
      <c r="U18" s="3">
        <f>J18*$U$4</f>
        <v>3570.172008</v>
      </c>
      <c r="V18" s="3">
        <f>K18*$V$4</f>
        <v>2021.98451692</v>
      </c>
      <c r="W18" s="6">
        <v>0</v>
      </c>
      <c r="X18" s="3">
        <f>M18*$X$4</f>
        <v>3510.3044540000001</v>
      </c>
      <c r="Y18" s="3">
        <f>O18*$W$4</f>
        <v>31643.274234</v>
      </c>
      <c r="AA18" s="7">
        <f t="shared" si="2"/>
        <v>1386.983514920008</v>
      </c>
      <c r="AB18" s="7">
        <f t="shared" si="3"/>
        <v>11095868.119360063</v>
      </c>
    </row>
    <row r="19" spans="1:28">
      <c r="A19">
        <v>506.85</v>
      </c>
      <c r="B19">
        <f t="shared" si="0"/>
        <v>780</v>
      </c>
      <c r="C19">
        <v>585.85599999999999</v>
      </c>
      <c r="D19">
        <f t="shared" si="1"/>
        <v>859.00599999999997</v>
      </c>
      <c r="E19">
        <v>643.798</v>
      </c>
      <c r="F19">
        <v>643.32500000000005</v>
      </c>
      <c r="G19">
        <v>12.8528</v>
      </c>
      <c r="H19">
        <v>175.43299999999999</v>
      </c>
      <c r="I19">
        <v>29.88</v>
      </c>
      <c r="J19">
        <v>29.88</v>
      </c>
      <c r="K19">
        <v>22.325099999999999</v>
      </c>
      <c r="L19">
        <v>367.15899999999999</v>
      </c>
      <c r="M19">
        <v>289.01900000000001</v>
      </c>
      <c r="N19">
        <v>70.718699999999998</v>
      </c>
      <c r="O19">
        <v>386.279</v>
      </c>
      <c r="P19" s="2">
        <f>E19*$W$4</f>
        <v>46274.268845999999</v>
      </c>
      <c r="Q19" s="2">
        <f>F19*$X$4</f>
        <v>7835.0551750000004</v>
      </c>
      <c r="R19" s="2">
        <v>0</v>
      </c>
      <c r="S19" s="3">
        <f>H19*$S$4</f>
        <v>18781.85698</v>
      </c>
      <c r="T19" s="3">
        <f>I19*$T$4</f>
        <v>2407.1327999999999</v>
      </c>
      <c r="U19" s="3">
        <f>J19*$U$4</f>
        <v>2470.4784</v>
      </c>
      <c r="V19" s="3">
        <f>K19*$V$4</f>
        <v>1447.3652556299999</v>
      </c>
      <c r="W19" s="6">
        <v>0</v>
      </c>
      <c r="X19" s="3">
        <f>M19*$X$4</f>
        <v>3519.9624010000002</v>
      </c>
      <c r="Y19" s="3">
        <f>O19*$W$4</f>
        <v>27764.575682999999</v>
      </c>
      <c r="AA19" s="7">
        <f t="shared" si="2"/>
        <v>2282.0474986300032</v>
      </c>
      <c r="AB19" s="7">
        <f t="shared" si="3"/>
        <v>18256379.989040025</v>
      </c>
    </row>
    <row r="20" spans="1:28">
      <c r="A20">
        <v>526.85</v>
      </c>
      <c r="B20">
        <f t="shared" si="0"/>
        <v>800</v>
      </c>
      <c r="C20">
        <v>605.85599999999999</v>
      </c>
      <c r="D20">
        <f t="shared" si="1"/>
        <v>879.00599999999997</v>
      </c>
      <c r="E20">
        <v>583.01300000000003</v>
      </c>
      <c r="F20">
        <v>583.78099999999995</v>
      </c>
      <c r="G20">
        <v>11.668900000000001</v>
      </c>
      <c r="H20">
        <v>176.24</v>
      </c>
      <c r="I20">
        <v>20.504799999999999</v>
      </c>
      <c r="J20">
        <v>20.504799999999999</v>
      </c>
      <c r="K20">
        <v>15.956899999999999</v>
      </c>
      <c r="L20">
        <v>305.62900000000002</v>
      </c>
      <c r="M20">
        <v>289.82</v>
      </c>
      <c r="N20">
        <v>46.333599999999997</v>
      </c>
      <c r="O20">
        <v>349.80599999999998</v>
      </c>
      <c r="P20" s="2">
        <f>E20*$W$4</f>
        <v>41905.225401000003</v>
      </c>
      <c r="Q20" s="2">
        <f>F20*$X$4</f>
        <v>7109.8687989999999</v>
      </c>
      <c r="R20" s="2">
        <v>0</v>
      </c>
      <c r="S20" s="3">
        <f>H20*$S$4</f>
        <v>18868.254400000002</v>
      </c>
      <c r="T20" s="3">
        <f>I20*$T$4</f>
        <v>1651.8666880000001</v>
      </c>
      <c r="U20" s="3">
        <f>J20*$U$4</f>
        <v>1695.3368640000001</v>
      </c>
      <c r="V20" s="3">
        <f>K20*$V$4</f>
        <v>1034.50657097</v>
      </c>
      <c r="W20" s="6">
        <v>0</v>
      </c>
      <c r="X20" s="3">
        <f>M20*$X$4</f>
        <v>3529.7177799999999</v>
      </c>
      <c r="Y20" s="3">
        <f>O20*$W$4</f>
        <v>25143.005861999998</v>
      </c>
      <c r="AA20" s="7">
        <f t="shared" si="2"/>
        <v>2907.5939649699867</v>
      </c>
      <c r="AB20" s="7">
        <f t="shared" si="3"/>
        <v>23260751.719759893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7FB9-742E-4FE3-89D1-3E6CFECFED9A}">
  <dimension ref="A1:AB21"/>
  <sheetViews>
    <sheetView topLeftCell="A2" workbookViewId="0">
      <selection activeCell="C22" sqref="C22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408.48599999999999</v>
      </c>
      <c r="D9">
        <v>3045.62</v>
      </c>
      <c r="E9">
        <v>3051.75</v>
      </c>
      <c r="F9">
        <v>64.306299999999993</v>
      </c>
      <c r="G9">
        <v>176.542</v>
      </c>
      <c r="H9">
        <v>311.93099999999998</v>
      </c>
      <c r="I9">
        <v>311.93099999999998</v>
      </c>
      <c r="J9">
        <v>187.72300000000001</v>
      </c>
      <c r="K9">
        <v>3029.09</v>
      </c>
      <c r="L9">
        <v>86.963300000000004</v>
      </c>
      <c r="M9">
        <v>1176.05</v>
      </c>
      <c r="N9">
        <v>2057.4899999999998</v>
      </c>
      <c r="P9" s="2">
        <f>D9*$W$4</f>
        <v>218910.02873999998</v>
      </c>
      <c r="Q9" s="2">
        <f>E9*$X$4</f>
        <v>37167.263250000004</v>
      </c>
      <c r="R9" s="2">
        <v>0</v>
      </c>
      <c r="S9" s="3">
        <f>G9*$S$4</f>
        <v>18900.586520000001</v>
      </c>
      <c r="T9" s="3">
        <f>H9*$T$4</f>
        <v>25129.161359999998</v>
      </c>
      <c r="U9" s="3">
        <f>I9*$U$4</f>
        <v>25790.45508</v>
      </c>
      <c r="V9" s="3">
        <f>J9*$V$4</f>
        <v>12170.326129900001</v>
      </c>
      <c r="W9" s="6">
        <v>0</v>
      </c>
      <c r="X9" s="3">
        <f>L9*$X$4</f>
        <v>1059.1260307</v>
      </c>
      <c r="Y9" s="3">
        <f>N9*$W$4</f>
        <v>147886.20872999998</v>
      </c>
      <c r="AA9" s="7">
        <f>SUM(S9:Y9)-SUM(P9:Q9)</f>
        <v>-25141.428139400028</v>
      </c>
      <c r="AB9" s="7">
        <f>AA9*8000</f>
        <v>-201131425.11520022</v>
      </c>
    </row>
    <row r="10" spans="1:28">
      <c r="A10">
        <v>346.85</v>
      </c>
      <c r="B10">
        <f t="shared" ref="B10:B20" si="0">A10+273.15</f>
        <v>620</v>
      </c>
      <c r="C10">
        <v>425.56099999999998</v>
      </c>
      <c r="D10">
        <v>3340.41</v>
      </c>
      <c r="E10">
        <v>3326.25</v>
      </c>
      <c r="F10">
        <v>70.071600000000004</v>
      </c>
      <c r="G10">
        <v>175.37200000000001</v>
      </c>
      <c r="H10">
        <v>359.15100000000001</v>
      </c>
      <c r="I10">
        <v>359.15100000000001</v>
      </c>
      <c r="J10">
        <v>240.23400000000001</v>
      </c>
      <c r="K10">
        <v>3293.37</v>
      </c>
      <c r="L10">
        <v>102.95</v>
      </c>
      <c r="M10">
        <v>1284.93</v>
      </c>
      <c r="N10">
        <v>2206.5</v>
      </c>
      <c r="P10" s="2">
        <f>D10*$W$4</f>
        <v>240098.64956999998</v>
      </c>
      <c r="Q10" s="2">
        <f>E10*$X$4</f>
        <v>40510.39875</v>
      </c>
      <c r="R10" s="2">
        <v>0</v>
      </c>
      <c r="S10" s="3">
        <f>G10*$S$4</f>
        <v>18775.32632</v>
      </c>
      <c r="T10" s="3">
        <f>H10*$T$4</f>
        <v>28933.204560000002</v>
      </c>
      <c r="U10" s="3">
        <f>I10*$U$4</f>
        <v>29694.604680000004</v>
      </c>
      <c r="V10" s="3">
        <f>J10*$V$4</f>
        <v>15574.6825242</v>
      </c>
      <c r="W10" s="6">
        <v>0</v>
      </c>
      <c r="X10" s="3">
        <f>L10*$X$4</f>
        <v>1253.8280500000001</v>
      </c>
      <c r="Y10" s="3">
        <f>N10*$W$4</f>
        <v>158596.6005</v>
      </c>
      <c r="AA10" s="7">
        <f t="shared" ref="AA10:AA20" si="1">SUM(S10:Y10)-SUM(P10:Q10)</f>
        <v>-27780.80168579999</v>
      </c>
      <c r="AB10" s="7">
        <f t="shared" ref="AB10:AB20" si="2">AA10*8000</f>
        <v>-222246413.48639992</v>
      </c>
    </row>
    <row r="11" spans="1:28">
      <c r="A11">
        <v>366.85</v>
      </c>
      <c r="B11">
        <f t="shared" si="0"/>
        <v>640</v>
      </c>
      <c r="C11">
        <v>443.93</v>
      </c>
      <c r="D11">
        <v>3612.7</v>
      </c>
      <c r="E11">
        <v>3637.12</v>
      </c>
      <c r="F11">
        <v>74.847499999999997</v>
      </c>
      <c r="G11">
        <v>176.96100000000001</v>
      </c>
      <c r="H11">
        <v>414.92200000000003</v>
      </c>
      <c r="I11">
        <v>414.92200000000003</v>
      </c>
      <c r="J11">
        <v>302.98500000000001</v>
      </c>
      <c r="K11">
        <v>3584.88</v>
      </c>
      <c r="L11">
        <v>127.08499999999999</v>
      </c>
      <c r="M11">
        <v>1403.11</v>
      </c>
      <c r="N11">
        <v>2302.91</v>
      </c>
      <c r="P11" s="2">
        <f>D11*$W$4</f>
        <v>259670.03789999997</v>
      </c>
      <c r="Q11" s="2">
        <f>E11*$X$4</f>
        <v>44296.484479999999</v>
      </c>
      <c r="R11" s="2">
        <v>0</v>
      </c>
      <c r="S11" s="3">
        <f>G11*$S$4</f>
        <v>18945.444660000001</v>
      </c>
      <c r="T11" s="3">
        <f>H11*$T$4</f>
        <v>33426.116320000001</v>
      </c>
      <c r="U11" s="3">
        <f>I11*$U$4</f>
        <v>34305.750960000005</v>
      </c>
      <c r="V11" s="3">
        <f>J11*$V$4</f>
        <v>19642.9114305</v>
      </c>
      <c r="W11" s="6">
        <v>0</v>
      </c>
      <c r="X11" s="3">
        <f>L11*$X$4</f>
        <v>1547.7682150000001</v>
      </c>
      <c r="Y11" s="3">
        <f>N11*$W$4</f>
        <v>165526.26206999997</v>
      </c>
      <c r="AA11" s="7">
        <f t="shared" si="1"/>
        <v>-30572.268724499969</v>
      </c>
      <c r="AB11" s="7">
        <f t="shared" si="2"/>
        <v>-244578149.79599977</v>
      </c>
    </row>
    <row r="12" spans="1:28">
      <c r="A12">
        <v>386.85</v>
      </c>
      <c r="B12">
        <f t="shared" si="0"/>
        <v>660</v>
      </c>
      <c r="C12">
        <v>461.51799999999997</v>
      </c>
      <c r="D12">
        <v>3884.63</v>
      </c>
      <c r="E12">
        <v>3915.55</v>
      </c>
      <c r="F12">
        <v>79.009</v>
      </c>
      <c r="G12">
        <v>176.89400000000001</v>
      </c>
      <c r="H12">
        <v>470.26100000000002</v>
      </c>
      <c r="I12">
        <v>470.26100000000002</v>
      </c>
      <c r="J12">
        <v>377.60399999999998</v>
      </c>
      <c r="K12">
        <v>3840.68</v>
      </c>
      <c r="L12">
        <v>153.875</v>
      </c>
      <c r="M12">
        <v>1510.93</v>
      </c>
      <c r="N12">
        <v>2389.61</v>
      </c>
      <c r="P12" s="2">
        <f>D12*$W$4</f>
        <v>279215.55050999997</v>
      </c>
      <c r="Q12" s="2">
        <f>E12*$X$4</f>
        <v>47687.48345</v>
      </c>
      <c r="R12" s="2">
        <v>0</v>
      </c>
      <c r="S12" s="3">
        <f>G12*$S$4</f>
        <v>18938.271640000003</v>
      </c>
      <c r="T12" s="3">
        <f>H12*$T$4</f>
        <v>37884.226160000006</v>
      </c>
      <c r="U12" s="3">
        <f>I12*$U$4</f>
        <v>38881.179480000006</v>
      </c>
      <c r="V12" s="3">
        <f>J12*$V$4</f>
        <v>24480.558205199999</v>
      </c>
      <c r="W12" s="6">
        <v>0</v>
      </c>
      <c r="X12" s="3">
        <f>L12*$X$4</f>
        <v>1874.043625</v>
      </c>
      <c r="Y12" s="3">
        <f>N12*$W$4</f>
        <v>171757.99797</v>
      </c>
      <c r="AA12" s="7">
        <f t="shared" si="1"/>
        <v>-33086.756879799941</v>
      </c>
      <c r="AB12" s="7">
        <f t="shared" si="2"/>
        <v>-264694055.03839952</v>
      </c>
    </row>
    <row r="13" spans="1:28">
      <c r="A13">
        <v>406.85</v>
      </c>
      <c r="B13">
        <f t="shared" si="0"/>
        <v>680</v>
      </c>
      <c r="C13">
        <v>478.56099999999998</v>
      </c>
      <c r="D13">
        <v>4176.55</v>
      </c>
      <c r="E13">
        <v>4179.04</v>
      </c>
      <c r="F13">
        <v>86.268199999999993</v>
      </c>
      <c r="G13">
        <v>176.61699999999999</v>
      </c>
      <c r="H13">
        <v>527.94799999999998</v>
      </c>
      <c r="I13">
        <v>527.94799999999998</v>
      </c>
      <c r="J13">
        <v>466.55799999999999</v>
      </c>
      <c r="K13">
        <v>4084.24</v>
      </c>
      <c r="L13">
        <v>181.072</v>
      </c>
      <c r="M13">
        <v>1616.01</v>
      </c>
      <c r="N13">
        <v>2477.48</v>
      </c>
      <c r="P13" s="2">
        <f>D13*$W$4</f>
        <v>300197.88435000001</v>
      </c>
      <c r="Q13" s="2">
        <f>E13*$X$4</f>
        <v>50896.528160000002</v>
      </c>
      <c r="R13" s="2">
        <v>0</v>
      </c>
      <c r="S13" s="3">
        <f>G13*$S$4</f>
        <v>18908.616019999998</v>
      </c>
      <c r="T13" s="3">
        <f>H13*$T$4</f>
        <v>42531.490879999998</v>
      </c>
      <c r="U13" s="3">
        <f>I13*$U$4</f>
        <v>43650.740640000004</v>
      </c>
      <c r="V13" s="3">
        <f>J13*$V$4</f>
        <v>30247.5616654</v>
      </c>
      <c r="W13" s="6">
        <v>0</v>
      </c>
      <c r="X13" s="3">
        <f>L13*$X$4</f>
        <v>2205.2758880000001</v>
      </c>
      <c r="Y13" s="3">
        <f>N13*$W$4</f>
        <v>178073.82996</v>
      </c>
      <c r="AA13" s="7">
        <f t="shared" si="1"/>
        <v>-35476.897456599982</v>
      </c>
      <c r="AB13" s="7">
        <f t="shared" si="2"/>
        <v>-283815179.65279984</v>
      </c>
    </row>
    <row r="14" spans="1:28">
      <c r="A14">
        <v>426.85</v>
      </c>
      <c r="B14">
        <f t="shared" si="0"/>
        <v>700</v>
      </c>
      <c r="C14">
        <v>496.774</v>
      </c>
      <c r="D14">
        <v>4475.43</v>
      </c>
      <c r="E14">
        <v>4500.96</v>
      </c>
      <c r="F14">
        <v>88.489400000000003</v>
      </c>
      <c r="G14">
        <v>177.39500000000001</v>
      </c>
      <c r="H14">
        <v>600.62099999999998</v>
      </c>
      <c r="I14">
        <v>600.62099999999998</v>
      </c>
      <c r="J14">
        <v>570.08900000000006</v>
      </c>
      <c r="K14">
        <v>4379.91</v>
      </c>
      <c r="L14">
        <v>209.53299999999999</v>
      </c>
      <c r="M14">
        <v>1741.44</v>
      </c>
      <c r="N14">
        <v>2526.6999999999998</v>
      </c>
      <c r="P14" s="2">
        <f>D14*$W$4</f>
        <v>321680.48210999998</v>
      </c>
      <c r="Q14" s="2">
        <f>E14*$X$4</f>
        <v>54817.19184</v>
      </c>
      <c r="R14" s="2">
        <v>0</v>
      </c>
      <c r="S14" s="3">
        <f>G14*$S$4</f>
        <v>18991.9087</v>
      </c>
      <c r="T14" s="3">
        <f>H14*$T$4</f>
        <v>48386.027759999997</v>
      </c>
      <c r="U14" s="3">
        <f>I14*$U$4</f>
        <v>49659.344280000005</v>
      </c>
      <c r="V14" s="3">
        <f>J14*$V$4</f>
        <v>36959.610985700005</v>
      </c>
      <c r="W14" s="6">
        <v>0</v>
      </c>
      <c r="X14" s="3">
        <f>L14*$X$4</f>
        <v>2551.902407</v>
      </c>
      <c r="Y14" s="3">
        <f>N14*$W$4</f>
        <v>181611.61589999998</v>
      </c>
      <c r="AA14" s="7">
        <f t="shared" si="1"/>
        <v>-38337.263917300035</v>
      </c>
      <c r="AB14" s="7">
        <f t="shared" si="2"/>
        <v>-306698111.3384003</v>
      </c>
    </row>
    <row r="15" spans="1:28">
      <c r="A15">
        <v>446.85</v>
      </c>
      <c r="B15">
        <f t="shared" si="0"/>
        <v>720</v>
      </c>
      <c r="C15">
        <v>514.96199999999999</v>
      </c>
      <c r="D15">
        <v>4829.25</v>
      </c>
      <c r="E15">
        <v>4844.3100000000004</v>
      </c>
      <c r="F15">
        <v>101.69499999999999</v>
      </c>
      <c r="G15">
        <v>176.49100000000001</v>
      </c>
      <c r="H15">
        <v>686.303</v>
      </c>
      <c r="I15">
        <v>686.303</v>
      </c>
      <c r="J15">
        <v>692.28599999999994</v>
      </c>
      <c r="K15">
        <v>4723.68</v>
      </c>
      <c r="L15">
        <v>222.321</v>
      </c>
      <c r="M15">
        <v>1882.59</v>
      </c>
      <c r="N15">
        <v>2587.87</v>
      </c>
      <c r="P15" s="2">
        <f>D15*$W$4</f>
        <v>347112.00224999996</v>
      </c>
      <c r="Q15" s="2">
        <f>E15*$X$4</f>
        <v>58998.851490000008</v>
      </c>
      <c r="R15" s="2">
        <v>0</v>
      </c>
      <c r="S15" s="3">
        <f>G15*$S$4</f>
        <v>18895.126460000003</v>
      </c>
      <c r="T15" s="3">
        <f>H15*$T$4</f>
        <v>55288.569680000001</v>
      </c>
      <c r="U15" s="3">
        <f>I15*$U$4</f>
        <v>56743.532040000006</v>
      </c>
      <c r="V15" s="3">
        <f>J15*$V$4</f>
        <v>44881.801351799993</v>
      </c>
      <c r="W15" s="6">
        <v>0</v>
      </c>
      <c r="X15" s="3">
        <f>L15*$X$4</f>
        <v>2707.6474590000003</v>
      </c>
      <c r="Y15" s="3">
        <f>N15*$W$4</f>
        <v>186008.33198999998</v>
      </c>
      <c r="AA15" s="7">
        <f t="shared" si="1"/>
        <v>-41585.844759200001</v>
      </c>
      <c r="AB15" s="7">
        <f t="shared" si="2"/>
        <v>-332686758.07359999</v>
      </c>
    </row>
    <row r="16" spans="1:28">
      <c r="A16">
        <v>456.85</v>
      </c>
      <c r="B16">
        <f t="shared" si="0"/>
        <v>730</v>
      </c>
      <c r="C16">
        <v>526.17899999999997</v>
      </c>
      <c r="D16">
        <v>4120.91</v>
      </c>
      <c r="E16">
        <v>4127.82</v>
      </c>
      <c r="F16">
        <v>86.432299999999998</v>
      </c>
      <c r="G16">
        <v>176.42599999999999</v>
      </c>
      <c r="H16">
        <v>585.05700000000002</v>
      </c>
      <c r="I16">
        <v>585.05700000000002</v>
      </c>
      <c r="J16">
        <v>567.14</v>
      </c>
      <c r="K16">
        <v>3980.25</v>
      </c>
      <c r="L16">
        <v>234.006</v>
      </c>
      <c r="M16">
        <v>1557.21</v>
      </c>
      <c r="N16">
        <v>2207.23</v>
      </c>
      <c r="P16" s="2">
        <f>D16*$W$4</f>
        <v>296198.64807</v>
      </c>
      <c r="Q16" s="2">
        <f>E16*$X$4</f>
        <v>50272.719779999999</v>
      </c>
      <c r="R16" s="2">
        <v>0</v>
      </c>
      <c r="S16" s="3">
        <f>G16*$S$4</f>
        <v>18888.167559999998</v>
      </c>
      <c r="T16" s="3">
        <f>H16*$T$4</f>
        <v>47132.191920000005</v>
      </c>
      <c r="U16" s="3">
        <f>I16*$U$4</f>
        <v>48372.512760000005</v>
      </c>
      <c r="V16" s="3">
        <f>J16*$V$4</f>
        <v>36768.423481999998</v>
      </c>
      <c r="W16" s="6">
        <v>0</v>
      </c>
      <c r="X16" s="3">
        <f>L16*$X$4</f>
        <v>2849.9590739999999</v>
      </c>
      <c r="Y16" s="3">
        <f>N16*$W$4</f>
        <v>158649.07071</v>
      </c>
      <c r="AA16" s="7">
        <f t="shared" si="1"/>
        <v>-33811.042343999958</v>
      </c>
      <c r="AB16" s="7">
        <f t="shared" si="2"/>
        <v>-270488338.75199968</v>
      </c>
    </row>
    <row r="17" spans="1:28">
      <c r="A17">
        <v>466.85</v>
      </c>
      <c r="B17">
        <f t="shared" si="0"/>
        <v>740</v>
      </c>
      <c r="C17">
        <v>538.24300000000005</v>
      </c>
      <c r="D17">
        <v>3480.68</v>
      </c>
      <c r="E17">
        <v>3510.91</v>
      </c>
      <c r="F17">
        <v>72.992199999999997</v>
      </c>
      <c r="G17">
        <v>176.76599999999999</v>
      </c>
      <c r="H17">
        <v>496.24700000000001</v>
      </c>
      <c r="I17">
        <v>496.24700000000001</v>
      </c>
      <c r="J17">
        <v>455.43700000000001</v>
      </c>
      <c r="K17">
        <v>3342.29</v>
      </c>
      <c r="L17">
        <v>241.608</v>
      </c>
      <c r="M17">
        <v>1277.74</v>
      </c>
      <c r="N17">
        <v>1855.98</v>
      </c>
      <c r="P17" s="2">
        <f>D17*$W$4</f>
        <v>250180.83635999996</v>
      </c>
      <c r="Q17" s="2">
        <f>E17*$X$4</f>
        <v>42759.372889999999</v>
      </c>
      <c r="R17" s="2">
        <v>0</v>
      </c>
      <c r="S17" s="3">
        <f>G17*$S$4</f>
        <v>18924.56796</v>
      </c>
      <c r="T17" s="3">
        <f>H17*$T$4</f>
        <v>39977.658320000002</v>
      </c>
      <c r="U17" s="3">
        <f>I17*$U$4</f>
        <v>41029.701960000006</v>
      </c>
      <c r="V17" s="3">
        <f>J17*$V$4</f>
        <v>29526.572778099999</v>
      </c>
      <c r="W17" s="6">
        <v>0</v>
      </c>
      <c r="X17" s="3">
        <f>L17*$X$4</f>
        <v>2942.5438320000003</v>
      </c>
      <c r="Y17" s="3">
        <f>N17*$W$4</f>
        <v>133402.27445999999</v>
      </c>
      <c r="AA17" s="7">
        <f t="shared" si="1"/>
        <v>-27136.889939899964</v>
      </c>
      <c r="AB17" s="7">
        <f t="shared" si="2"/>
        <v>-217095119.5191997</v>
      </c>
    </row>
    <row r="18" spans="1:28">
      <c r="A18">
        <v>486.85</v>
      </c>
      <c r="B18">
        <f t="shared" si="0"/>
        <v>760</v>
      </c>
      <c r="C18">
        <v>560.27599999999995</v>
      </c>
      <c r="D18">
        <v>2891.97</v>
      </c>
      <c r="E18">
        <v>2875.17</v>
      </c>
      <c r="F18">
        <v>59.070399999999999</v>
      </c>
      <c r="G18">
        <v>175.94499999999999</v>
      </c>
      <c r="H18">
        <v>415.524</v>
      </c>
      <c r="I18">
        <v>415.524</v>
      </c>
      <c r="J18">
        <v>357.279</v>
      </c>
      <c r="K18">
        <v>2716.22</v>
      </c>
      <c r="L18">
        <v>218.023</v>
      </c>
      <c r="M18">
        <v>1003.72</v>
      </c>
      <c r="N18">
        <v>1527.69</v>
      </c>
      <c r="P18" s="2">
        <f>D18*$W$4</f>
        <v>207866.12768999996</v>
      </c>
      <c r="Q18" s="2">
        <f>E18*$X$4</f>
        <v>35016.69543</v>
      </c>
      <c r="R18" s="2">
        <v>0</v>
      </c>
      <c r="S18" s="3">
        <f>G18*$S$4</f>
        <v>18836.671699999999</v>
      </c>
      <c r="T18" s="3">
        <f>H18*$T$4</f>
        <v>33474.613440000001</v>
      </c>
      <c r="U18" s="3">
        <f>I18*$U$4</f>
        <v>34355.524320000004</v>
      </c>
      <c r="V18" s="3">
        <f>J18*$V$4</f>
        <v>23162.862032699999</v>
      </c>
      <c r="W18" s="6">
        <v>0</v>
      </c>
      <c r="X18" s="3">
        <f>L18*$X$4</f>
        <v>2655.3021170000002</v>
      </c>
      <c r="Y18" s="3">
        <f>N18*$W$4</f>
        <v>109805.77412999999</v>
      </c>
      <c r="AA18" s="7">
        <f t="shared" si="1"/>
        <v>-20592.075380299968</v>
      </c>
      <c r="AB18" s="7">
        <f t="shared" si="2"/>
        <v>-164736603.04239973</v>
      </c>
    </row>
    <row r="19" spans="1:28">
      <c r="A19">
        <v>506.85</v>
      </c>
      <c r="B19">
        <f t="shared" si="0"/>
        <v>780</v>
      </c>
      <c r="C19">
        <v>588.34500000000003</v>
      </c>
      <c r="D19">
        <v>1623.35</v>
      </c>
      <c r="E19">
        <v>1617.26</v>
      </c>
      <c r="F19">
        <v>34.137799999999999</v>
      </c>
      <c r="G19">
        <v>186.999</v>
      </c>
      <c r="H19">
        <v>211.04300000000001</v>
      </c>
      <c r="I19">
        <v>211.04300000000001</v>
      </c>
      <c r="J19">
        <v>146.47399999999999</v>
      </c>
      <c r="K19">
        <v>1447.09</v>
      </c>
      <c r="L19">
        <v>204.31</v>
      </c>
      <c r="M19">
        <v>475.17</v>
      </c>
      <c r="N19">
        <v>867.78800000000001</v>
      </c>
      <c r="P19" s="2">
        <f>D19*$W$4</f>
        <v>116681.52794999999</v>
      </c>
      <c r="Q19" s="2">
        <f>E19*$X$4</f>
        <v>19696.609540000001</v>
      </c>
      <c r="R19" s="2">
        <v>0</v>
      </c>
      <c r="S19" s="3">
        <f>G19*$S$4</f>
        <v>20020.112939999999</v>
      </c>
      <c r="T19" s="3">
        <f>H19*$T$4</f>
        <v>17001.624080000001</v>
      </c>
      <c r="U19" s="3">
        <f>I19*$U$4</f>
        <v>17449.035240000001</v>
      </c>
      <c r="V19" s="3">
        <f>J19*$V$4</f>
        <v>9496.0998361999991</v>
      </c>
      <c r="W19" s="6">
        <v>0</v>
      </c>
      <c r="X19" s="3">
        <f>L19*$X$4</f>
        <v>2488.2914900000001</v>
      </c>
      <c r="Y19" s="3">
        <f>N19*$W$4</f>
        <v>62373.998075999996</v>
      </c>
      <c r="AA19" s="7">
        <f t="shared" si="1"/>
        <v>-7548.9758277999936</v>
      </c>
      <c r="AB19" s="7">
        <f t="shared" si="2"/>
        <v>-60391806.622399949</v>
      </c>
    </row>
    <row r="20" spans="1:28">
      <c r="A20">
        <v>526.85</v>
      </c>
      <c r="B20">
        <f t="shared" si="0"/>
        <v>800</v>
      </c>
      <c r="C20">
        <v>617.48699999999997</v>
      </c>
      <c r="D20">
        <v>642.26900000000001</v>
      </c>
      <c r="E20">
        <v>644.21699999999998</v>
      </c>
      <c r="F20">
        <v>13.1038</v>
      </c>
      <c r="G20">
        <v>176.833</v>
      </c>
      <c r="H20">
        <v>46.814999999999998</v>
      </c>
      <c r="I20">
        <v>46.814999999999998</v>
      </c>
      <c r="J20">
        <v>28.130500000000001</v>
      </c>
      <c r="K20">
        <v>457.15699999999998</v>
      </c>
      <c r="L20">
        <v>200.16399999999999</v>
      </c>
      <c r="M20">
        <v>100.86</v>
      </c>
      <c r="N20">
        <v>343.67599999999999</v>
      </c>
      <c r="P20" s="2">
        <f>D20*$W$4</f>
        <v>46164.368912999998</v>
      </c>
      <c r="Q20" s="2">
        <f>E20*$X$4</f>
        <v>7845.9188430000004</v>
      </c>
      <c r="R20" s="2">
        <v>0</v>
      </c>
      <c r="S20" s="3">
        <f>G20*$S$4</f>
        <v>18931.740979999999</v>
      </c>
      <c r="T20" s="3">
        <f>H20*$T$4</f>
        <v>3771.4164000000001</v>
      </c>
      <c r="U20" s="3">
        <f>I20*$U$4</f>
        <v>3870.6642000000002</v>
      </c>
      <c r="V20" s="3">
        <f>J20*$V$4</f>
        <v>1823.7368846500001</v>
      </c>
      <c r="W20" s="6">
        <v>0</v>
      </c>
      <c r="X20" s="3">
        <f>L20*$X$4</f>
        <v>2437.797356</v>
      </c>
      <c r="Y20" s="3">
        <f>N20*$W$4</f>
        <v>24702.399851999999</v>
      </c>
      <c r="AA20" s="7">
        <f t="shared" si="1"/>
        <v>1527.4679166499918</v>
      </c>
      <c r="AB20" s="7">
        <f t="shared" si="2"/>
        <v>12219743.333199935</v>
      </c>
    </row>
    <row r="21" spans="1:28">
      <c r="C21">
        <f>C20+273</f>
        <v>890.48699999999997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441D-C721-4D0B-A2CF-ADB8AFC27AF4}">
  <dimension ref="A1:AB22"/>
  <sheetViews>
    <sheetView topLeftCell="A7" workbookViewId="0">
      <selection activeCell="C22" sqref="C22"/>
    </sheetView>
  </sheetViews>
  <sheetFormatPr defaultRowHeight="14.45"/>
  <sheetData>
    <row r="1" spans="1:28"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8">
      <c r="R2" s="1" t="s">
        <v>15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>
      <c r="R3" s="1" t="s">
        <v>16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R4" s="5" t="s">
        <v>29</v>
      </c>
      <c r="S4" s="5">
        <f>S3*S2</f>
        <v>107.06</v>
      </c>
      <c r="T4" s="5">
        <v>80.56</v>
      </c>
      <c r="U4" s="5">
        <v>82.68</v>
      </c>
      <c r="V4" s="5">
        <v>64.831299999999999</v>
      </c>
      <c r="W4" s="5">
        <v>71.876999999999995</v>
      </c>
      <c r="X4" s="5">
        <v>12.179</v>
      </c>
    </row>
    <row r="6" spans="1:28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0" t="s">
        <v>30</v>
      </c>
      <c r="Q6" s="10"/>
      <c r="R6" s="10"/>
      <c r="S6" s="11" t="s">
        <v>31</v>
      </c>
      <c r="T6" s="11"/>
      <c r="U6" s="11"/>
      <c r="V6" s="11"/>
      <c r="W6" s="11"/>
      <c r="X6" s="11"/>
      <c r="Y6" s="11"/>
    </row>
    <row r="7" spans="1:28">
      <c r="A7" t="s">
        <v>36</v>
      </c>
      <c r="P7" s="2" t="s">
        <v>18</v>
      </c>
      <c r="Q7" s="2" t="s">
        <v>19</v>
      </c>
      <c r="R7" s="2" t="s">
        <v>20</v>
      </c>
      <c r="S7" s="3" t="s">
        <v>21</v>
      </c>
      <c r="T7" s="3" t="s">
        <v>22</v>
      </c>
      <c r="U7" s="3" t="s">
        <v>23</v>
      </c>
      <c r="V7" s="3" t="s">
        <v>24</v>
      </c>
      <c r="W7" s="3" t="s">
        <v>25</v>
      </c>
      <c r="X7" s="3" t="s">
        <v>26</v>
      </c>
      <c r="Y7" s="3" t="s">
        <v>28</v>
      </c>
      <c r="AA7" s="12" t="s">
        <v>32</v>
      </c>
      <c r="AB7" s="12"/>
    </row>
    <row r="8" spans="1:28">
      <c r="A8" t="s">
        <v>8</v>
      </c>
      <c r="B8" t="s">
        <v>33</v>
      </c>
      <c r="C8" t="s">
        <v>8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P8" s="2" t="s">
        <v>35</v>
      </c>
      <c r="Q8" s="2" t="s">
        <v>35</v>
      </c>
      <c r="R8" s="2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AA8" s="7" t="s">
        <v>35</v>
      </c>
      <c r="AB8" s="7" t="s">
        <v>2</v>
      </c>
    </row>
    <row r="9" spans="1:28">
      <c r="A9">
        <v>326.85000000000002</v>
      </c>
      <c r="B9">
        <f>A9+273.15</f>
        <v>600</v>
      </c>
      <c r="C9">
        <v>386.87799999999999</v>
      </c>
      <c r="D9">
        <v>1000</v>
      </c>
      <c r="E9">
        <v>997.51499999999999</v>
      </c>
      <c r="F9">
        <v>19.673400000000001</v>
      </c>
      <c r="G9">
        <v>9.7749100000000002</v>
      </c>
      <c r="H9">
        <v>106.73</v>
      </c>
      <c r="I9">
        <v>106.73</v>
      </c>
      <c r="J9">
        <v>133.53399999999999</v>
      </c>
      <c r="K9">
        <v>1015.35</v>
      </c>
      <c r="L9">
        <v>1.83772</v>
      </c>
      <c r="M9">
        <v>452.988</v>
      </c>
      <c r="N9">
        <v>643.23</v>
      </c>
      <c r="P9" s="2">
        <f>D9*$W$4</f>
        <v>71877</v>
      </c>
      <c r="Q9" s="2">
        <f>E9*$X$4</f>
        <v>12148.735185</v>
      </c>
      <c r="R9" s="2">
        <v>0</v>
      </c>
      <c r="S9" s="3">
        <f>G9*$S$4</f>
        <v>1046.5018646000001</v>
      </c>
      <c r="T9" s="3">
        <f>H9*$T$4</f>
        <v>8598.1688000000013</v>
      </c>
      <c r="U9" s="3">
        <f>I9*$U$4</f>
        <v>8824.4364000000005</v>
      </c>
      <c r="V9" s="3">
        <f>J9*$V$4</f>
        <v>8657.1828141999995</v>
      </c>
      <c r="W9" s="6">
        <v>0</v>
      </c>
      <c r="X9" s="3">
        <f>L9*$X$4</f>
        <v>22.381591880000002</v>
      </c>
      <c r="Y9" s="3">
        <f>N9*$W$4</f>
        <v>46233.442709999996</v>
      </c>
      <c r="AA9" s="7">
        <f>SUM(S9:Y9)-SUM(P9:Q9)</f>
        <v>-10643.621004319997</v>
      </c>
      <c r="AB9" s="7">
        <f>AA9*8000</f>
        <v>-85148968.03455998</v>
      </c>
    </row>
    <row r="10" spans="1:28">
      <c r="A10">
        <v>346.85</v>
      </c>
      <c r="B10">
        <f t="shared" ref="B10:B20" si="0">A10+273.15</f>
        <v>620</v>
      </c>
      <c r="C10">
        <v>421.70800000000003</v>
      </c>
      <c r="D10">
        <v>3330.37</v>
      </c>
      <c r="E10">
        <v>3335.02</v>
      </c>
      <c r="F10">
        <v>71.388499999999993</v>
      </c>
      <c r="G10">
        <v>175.624</v>
      </c>
      <c r="H10">
        <v>329.46600000000001</v>
      </c>
      <c r="I10">
        <v>329.46600000000001</v>
      </c>
      <c r="J10">
        <v>238.03700000000001</v>
      </c>
      <c r="K10">
        <v>3238.19</v>
      </c>
      <c r="L10">
        <v>168.215</v>
      </c>
      <c r="M10">
        <v>1285.1400000000001</v>
      </c>
      <c r="N10">
        <v>2257.7800000000002</v>
      </c>
      <c r="P10" s="2">
        <f>D10*$W$4</f>
        <v>239377.00448999996</v>
      </c>
      <c r="Q10" s="2">
        <f>E10*$X$4</f>
        <v>40617.208579999999</v>
      </c>
      <c r="R10" s="2">
        <v>0</v>
      </c>
      <c r="S10" s="3">
        <f>G10*$S$4</f>
        <v>18802.30544</v>
      </c>
      <c r="T10" s="3">
        <f>H10*$T$4</f>
        <v>26541.78096</v>
      </c>
      <c r="U10" s="3">
        <f>I10*$U$4</f>
        <v>27240.248880000003</v>
      </c>
      <c r="V10" s="3">
        <f>J10*$V$4</f>
        <v>15432.248158099999</v>
      </c>
      <c r="W10" s="6">
        <v>0</v>
      </c>
      <c r="X10" s="3">
        <f>L10*$X$4</f>
        <v>2048.6904850000001</v>
      </c>
      <c r="Y10" s="3">
        <f>N10*$W$4</f>
        <v>162282.45306</v>
      </c>
      <c r="AA10" s="7">
        <f t="shared" ref="AA10:AA20" si="1">SUM(S10:Y10)-SUM(P10:Q10)</f>
        <v>-27646.486086899939</v>
      </c>
      <c r="AB10" s="7">
        <f t="shared" ref="AB10:AB20" si="2">AA10*8000</f>
        <v>-221171888.69519952</v>
      </c>
    </row>
    <row r="11" spans="1:28">
      <c r="A11">
        <v>366.85</v>
      </c>
      <c r="B11">
        <f t="shared" si="0"/>
        <v>640</v>
      </c>
      <c r="C11">
        <v>439.08499999999998</v>
      </c>
      <c r="D11">
        <v>3639.5</v>
      </c>
      <c r="E11">
        <v>3624.5</v>
      </c>
      <c r="F11">
        <v>75.990300000000005</v>
      </c>
      <c r="G11">
        <v>175.809</v>
      </c>
      <c r="H11">
        <v>381.09199999999998</v>
      </c>
      <c r="I11">
        <v>381.09199999999998</v>
      </c>
      <c r="J11">
        <v>303.82499999999999</v>
      </c>
      <c r="K11">
        <v>3506.81</v>
      </c>
      <c r="L11">
        <v>193.68</v>
      </c>
      <c r="M11">
        <v>1398.32</v>
      </c>
      <c r="N11">
        <v>2397.6799999999998</v>
      </c>
      <c r="P11" s="2">
        <f>D11*$W$4</f>
        <v>261596.34149999998</v>
      </c>
      <c r="Q11" s="2">
        <f>E11*$X$4</f>
        <v>44142.785499999998</v>
      </c>
      <c r="R11" s="2">
        <v>0</v>
      </c>
      <c r="S11" s="3">
        <f>G11*$S$4</f>
        <v>18822.111540000002</v>
      </c>
      <c r="T11" s="3">
        <f>H11*$T$4</f>
        <v>30700.771519999998</v>
      </c>
      <c r="U11" s="3">
        <f>I11*$U$4</f>
        <v>31508.686560000002</v>
      </c>
      <c r="V11" s="3">
        <f>J11*$V$4</f>
        <v>19697.3697225</v>
      </c>
      <c r="W11" s="6">
        <v>0</v>
      </c>
      <c r="X11" s="3">
        <f>L11*$X$4</f>
        <v>2358.82872</v>
      </c>
      <c r="Y11" s="3">
        <f>N11*$W$4</f>
        <v>172338.04535999999</v>
      </c>
      <c r="AA11" s="7">
        <f t="shared" si="1"/>
        <v>-30313.313577499997</v>
      </c>
      <c r="AB11" s="7">
        <f t="shared" si="2"/>
        <v>-242506508.61999997</v>
      </c>
    </row>
    <row r="12" spans="1:28">
      <c r="A12">
        <v>386.85</v>
      </c>
      <c r="B12">
        <f t="shared" si="0"/>
        <v>660</v>
      </c>
      <c r="C12">
        <v>457.101</v>
      </c>
      <c r="D12">
        <v>3934.05</v>
      </c>
      <c r="E12">
        <v>3931.57</v>
      </c>
      <c r="F12">
        <v>79.996399999999994</v>
      </c>
      <c r="G12">
        <v>175.911</v>
      </c>
      <c r="H12">
        <v>440.404</v>
      </c>
      <c r="I12">
        <v>440.404</v>
      </c>
      <c r="J12">
        <v>382.959</v>
      </c>
      <c r="K12">
        <v>3790.28</v>
      </c>
      <c r="L12">
        <v>221.28299999999999</v>
      </c>
      <c r="M12">
        <v>1518.26</v>
      </c>
      <c r="N12">
        <v>2494.37</v>
      </c>
      <c r="P12" s="2">
        <f>D12*$W$4</f>
        <v>282767.71185000002</v>
      </c>
      <c r="Q12" s="2">
        <f>E12*$X$4</f>
        <v>47882.591030000003</v>
      </c>
      <c r="R12" s="2">
        <v>0</v>
      </c>
      <c r="S12" s="3">
        <f>G12*$S$4</f>
        <v>18833.031660000001</v>
      </c>
      <c r="T12" s="3">
        <f>H12*$T$4</f>
        <v>35478.946239999997</v>
      </c>
      <c r="U12" s="3">
        <f>I12*$U$4</f>
        <v>36412.602720000003</v>
      </c>
      <c r="V12" s="3">
        <f>J12*$V$4</f>
        <v>24827.729816700001</v>
      </c>
      <c r="W12" s="6">
        <v>0</v>
      </c>
      <c r="X12" s="3">
        <f>L12*$X$4</f>
        <v>2695.0056569999997</v>
      </c>
      <c r="Y12" s="3">
        <f>N12*$W$4</f>
        <v>179287.83248999997</v>
      </c>
      <c r="AA12" s="7">
        <f t="shared" si="1"/>
        <v>-33115.154296300083</v>
      </c>
      <c r="AB12" s="7">
        <f t="shared" si="2"/>
        <v>-264921234.37040067</v>
      </c>
    </row>
    <row r="13" spans="1:28">
      <c r="A13">
        <v>406.85</v>
      </c>
      <c r="B13">
        <f t="shared" si="0"/>
        <v>680</v>
      </c>
      <c r="C13">
        <v>475.08600000000001</v>
      </c>
      <c r="D13">
        <v>4264.04</v>
      </c>
      <c r="E13">
        <v>4259.01</v>
      </c>
      <c r="F13">
        <v>86.076700000000002</v>
      </c>
      <c r="G13">
        <v>176.63300000000001</v>
      </c>
      <c r="H13">
        <v>508.66199999999998</v>
      </c>
      <c r="I13">
        <v>508.66199999999998</v>
      </c>
      <c r="J13">
        <v>478.68299999999999</v>
      </c>
      <c r="K13">
        <v>4099.82</v>
      </c>
      <c r="L13">
        <v>245.27199999999999</v>
      </c>
      <c r="M13">
        <v>1649.23</v>
      </c>
      <c r="N13">
        <v>2591.4</v>
      </c>
      <c r="P13" s="2">
        <f>D13*$W$4</f>
        <v>306486.40307999996</v>
      </c>
      <c r="Q13" s="2">
        <f>E13*$X$4</f>
        <v>51870.482790000002</v>
      </c>
      <c r="R13" s="2">
        <v>0</v>
      </c>
      <c r="S13" s="3">
        <f>G13*$S$4</f>
        <v>18910.328980000002</v>
      </c>
      <c r="T13" s="3">
        <f>H13*$T$4</f>
        <v>40977.810720000001</v>
      </c>
      <c r="U13" s="3">
        <f>I13*$U$4</f>
        <v>42056.174160000002</v>
      </c>
      <c r="V13" s="3">
        <f>J13*$V$4</f>
        <v>31033.641177899997</v>
      </c>
      <c r="W13" s="6">
        <v>0</v>
      </c>
      <c r="X13" s="3">
        <f>L13*$X$4</f>
        <v>2987.167688</v>
      </c>
      <c r="Y13" s="3">
        <f>N13*$W$4</f>
        <v>186262.05779999998</v>
      </c>
      <c r="AA13" s="7">
        <f t="shared" si="1"/>
        <v>-36129.705344099959</v>
      </c>
      <c r="AB13" s="7">
        <f t="shared" si="2"/>
        <v>-289037642.75279969</v>
      </c>
    </row>
    <row r="14" spans="1:28">
      <c r="A14">
        <v>426.85</v>
      </c>
      <c r="B14">
        <f t="shared" si="0"/>
        <v>700</v>
      </c>
      <c r="C14">
        <v>493.70100000000002</v>
      </c>
      <c r="D14">
        <v>4600.2</v>
      </c>
      <c r="E14">
        <v>4608.8599999999997</v>
      </c>
      <c r="F14">
        <v>93.117000000000004</v>
      </c>
      <c r="G14">
        <v>175.542</v>
      </c>
      <c r="H14">
        <v>589.548</v>
      </c>
      <c r="I14">
        <v>589.548</v>
      </c>
      <c r="J14">
        <v>590.29999999999995</v>
      </c>
      <c r="K14">
        <v>4446.05</v>
      </c>
      <c r="L14">
        <v>255.928</v>
      </c>
      <c r="M14">
        <v>1794.3</v>
      </c>
      <c r="N14">
        <v>2655.26</v>
      </c>
      <c r="P14" s="2">
        <f>D14*$W$4</f>
        <v>330648.57539999997</v>
      </c>
      <c r="Q14" s="2">
        <f>E14*$X$4</f>
        <v>56131.305939999998</v>
      </c>
      <c r="R14" s="2">
        <v>0</v>
      </c>
      <c r="S14" s="3">
        <f>G14*$S$4</f>
        <v>18793.526519999999</v>
      </c>
      <c r="T14" s="3">
        <f>H14*$T$4</f>
        <v>47493.986880000004</v>
      </c>
      <c r="U14" s="3">
        <f>I14*$U$4</f>
        <v>48743.828640000007</v>
      </c>
      <c r="V14" s="3">
        <f>J14*$V$4</f>
        <v>38269.916389999999</v>
      </c>
      <c r="W14" s="6">
        <v>0</v>
      </c>
      <c r="X14" s="3">
        <f>L14*$X$4</f>
        <v>3116.9471119999998</v>
      </c>
      <c r="Y14" s="3">
        <f>N14*$W$4</f>
        <v>190852.12302</v>
      </c>
      <c r="AA14" s="7">
        <f t="shared" si="1"/>
        <v>-39509.552778000012</v>
      </c>
      <c r="AB14" s="7">
        <f t="shared" si="2"/>
        <v>-316076422.2240001</v>
      </c>
    </row>
    <row r="15" spans="1:28">
      <c r="A15">
        <v>446.85</v>
      </c>
      <c r="B15">
        <f t="shared" si="0"/>
        <v>720</v>
      </c>
      <c r="C15">
        <v>513.15300000000002</v>
      </c>
      <c r="D15">
        <v>5021.1400000000003</v>
      </c>
      <c r="E15">
        <v>5047.67</v>
      </c>
      <c r="F15">
        <v>98.378699999999995</v>
      </c>
      <c r="G15">
        <v>176.55799999999999</v>
      </c>
      <c r="H15">
        <v>693.73</v>
      </c>
      <c r="I15">
        <v>693.73</v>
      </c>
      <c r="J15">
        <v>720.90800000000002</v>
      </c>
      <c r="K15">
        <v>4895.32</v>
      </c>
      <c r="L15">
        <v>250.721</v>
      </c>
      <c r="M15">
        <v>1976.92</v>
      </c>
      <c r="N15">
        <v>2736.22</v>
      </c>
      <c r="P15" s="2">
        <f>D15*$W$4</f>
        <v>360904.47977999999</v>
      </c>
      <c r="Q15" s="2">
        <f>E15*$X$4</f>
        <v>61475.572930000002</v>
      </c>
      <c r="R15" s="2">
        <v>0</v>
      </c>
      <c r="S15" s="3">
        <f>G15*$S$4</f>
        <v>18902.299479999998</v>
      </c>
      <c r="T15" s="3">
        <f>H15*$T$4</f>
        <v>55886.888800000001</v>
      </c>
      <c r="U15" s="3">
        <f>I15*$U$4</f>
        <v>57357.596400000009</v>
      </c>
      <c r="V15" s="3">
        <f>J15*$V$4</f>
        <v>46737.402820399999</v>
      </c>
      <c r="W15" s="6">
        <v>0</v>
      </c>
      <c r="X15" s="3">
        <f>L15*$X$4</f>
        <v>3053.5310589999999</v>
      </c>
      <c r="Y15" s="3">
        <f>N15*$W$4</f>
        <v>196671.28493999998</v>
      </c>
      <c r="AA15" s="7">
        <f t="shared" si="1"/>
        <v>-43771.049210600031</v>
      </c>
      <c r="AB15" s="7">
        <f t="shared" si="2"/>
        <v>-350168393.68480027</v>
      </c>
    </row>
    <row r="16" spans="1:28">
      <c r="A16">
        <v>456.85</v>
      </c>
      <c r="B16">
        <f t="shared" si="0"/>
        <v>730</v>
      </c>
      <c r="C16">
        <v>522.78899999999999</v>
      </c>
      <c r="D16">
        <v>5256.77</v>
      </c>
      <c r="E16">
        <v>5264.65</v>
      </c>
      <c r="F16">
        <v>104.56</v>
      </c>
      <c r="G16">
        <v>174.49</v>
      </c>
      <c r="H16">
        <v>752.05700000000002</v>
      </c>
      <c r="I16">
        <v>752.05700000000002</v>
      </c>
      <c r="J16">
        <v>794.10599999999999</v>
      </c>
      <c r="K16">
        <v>5136.63</v>
      </c>
      <c r="L16">
        <v>232.57599999999999</v>
      </c>
      <c r="M16">
        <v>2073.79</v>
      </c>
      <c r="N16">
        <v>2784.06</v>
      </c>
      <c r="P16" s="2">
        <f>D16*$W$4</f>
        <v>377840.85729000001</v>
      </c>
      <c r="Q16" s="2">
        <f>E16*$X$4</f>
        <v>64118.172349999993</v>
      </c>
      <c r="R16" s="2">
        <v>0</v>
      </c>
      <c r="S16" s="3">
        <f>G16*$S$4</f>
        <v>18680.899400000002</v>
      </c>
      <c r="T16" s="3">
        <f>H16*$T$4</f>
        <v>60585.711920000002</v>
      </c>
      <c r="U16" s="3">
        <f>I16*$U$4</f>
        <v>62180.07276000001</v>
      </c>
      <c r="V16" s="3">
        <f>J16*$V$4</f>
        <v>51482.924317799996</v>
      </c>
      <c r="W16" s="6">
        <v>0</v>
      </c>
      <c r="X16" s="3">
        <f>L16*$X$4</f>
        <v>2832.5431039999999</v>
      </c>
      <c r="Y16" s="3">
        <f>N16*$W$4</f>
        <v>200109.88061999998</v>
      </c>
      <c r="AA16" s="7">
        <f t="shared" si="1"/>
        <v>-46086.99751820002</v>
      </c>
      <c r="AB16" s="7">
        <f t="shared" si="2"/>
        <v>-368695980.14560014</v>
      </c>
    </row>
    <row r="17" spans="1:28">
      <c r="A17">
        <v>466.85</v>
      </c>
      <c r="B17">
        <f t="shared" si="0"/>
        <v>740</v>
      </c>
      <c r="C17">
        <v>533.48</v>
      </c>
      <c r="D17">
        <v>5542.54</v>
      </c>
      <c r="E17">
        <v>5584.34</v>
      </c>
      <c r="F17">
        <v>109.869</v>
      </c>
      <c r="G17">
        <v>176.577</v>
      </c>
      <c r="H17">
        <v>827.86</v>
      </c>
      <c r="I17">
        <v>827.86</v>
      </c>
      <c r="J17">
        <v>870.76800000000003</v>
      </c>
      <c r="K17">
        <v>5475.01</v>
      </c>
      <c r="L17">
        <v>219.2</v>
      </c>
      <c r="M17">
        <v>2201.81</v>
      </c>
      <c r="N17">
        <v>2839.48</v>
      </c>
      <c r="P17" s="2">
        <f>D17*$W$4</f>
        <v>398381.14757999999</v>
      </c>
      <c r="Q17" s="2">
        <f>E17*$X$4</f>
        <v>68011.676860000007</v>
      </c>
      <c r="R17" s="2">
        <v>0</v>
      </c>
      <c r="S17" s="3">
        <f>G17*$S$4</f>
        <v>18904.333620000001</v>
      </c>
      <c r="T17" s="3">
        <f>H17*$T$4</f>
        <v>66692.401599999997</v>
      </c>
      <c r="U17" s="3">
        <f>I17*$U$4</f>
        <v>68447.464800000002</v>
      </c>
      <c r="V17" s="3">
        <f>J17*$V$4</f>
        <v>56453.021438399999</v>
      </c>
      <c r="W17" s="6">
        <v>0</v>
      </c>
      <c r="X17" s="3">
        <f>L17*$X$4</f>
        <v>2669.6367999999998</v>
      </c>
      <c r="Y17" s="3">
        <f>N17*$W$4</f>
        <v>204093.30395999999</v>
      </c>
      <c r="AA17" s="7">
        <f t="shared" si="1"/>
        <v>-49132.662221600011</v>
      </c>
      <c r="AB17" s="7">
        <f t="shared" si="2"/>
        <v>-393061297.77280009</v>
      </c>
    </row>
    <row r="18" spans="1:28">
      <c r="A18">
        <v>486.85</v>
      </c>
      <c r="B18">
        <f t="shared" si="0"/>
        <v>760</v>
      </c>
      <c r="C18">
        <v>553.79200000000003</v>
      </c>
      <c r="D18">
        <v>6273.82</v>
      </c>
      <c r="E18">
        <v>6247.01</v>
      </c>
      <c r="F18">
        <v>128.874</v>
      </c>
      <c r="G18">
        <v>175.56700000000001</v>
      </c>
      <c r="H18">
        <v>1000.32</v>
      </c>
      <c r="I18">
        <v>1000.32</v>
      </c>
      <c r="J18">
        <v>1049.9100000000001</v>
      </c>
      <c r="K18">
        <v>6216.51</v>
      </c>
      <c r="L18">
        <v>159.37200000000001</v>
      </c>
      <c r="M18">
        <v>2480.67</v>
      </c>
      <c r="N18">
        <v>3047.72</v>
      </c>
      <c r="P18" s="2">
        <f>D18*$W$4</f>
        <v>450943.36013999995</v>
      </c>
      <c r="Q18" s="2">
        <f>E18*$X$4</f>
        <v>76082.334790000008</v>
      </c>
      <c r="R18" s="2">
        <v>0</v>
      </c>
      <c r="S18" s="3">
        <f>G18*$S$4</f>
        <v>18796.203020000001</v>
      </c>
      <c r="T18" s="3">
        <f>H18*$T$4</f>
        <v>80585.779200000004</v>
      </c>
      <c r="U18" s="3">
        <f>I18*$U$4</f>
        <v>82706.457600000009</v>
      </c>
      <c r="V18" s="3">
        <f>J18*$V$4</f>
        <v>68067.03018300001</v>
      </c>
      <c r="W18" s="6">
        <v>0</v>
      </c>
      <c r="X18" s="3">
        <f>L18*$X$4</f>
        <v>1940.9915880000003</v>
      </c>
      <c r="Y18" s="3">
        <f>N18*$W$4</f>
        <v>219060.97043999998</v>
      </c>
      <c r="AA18" s="7">
        <f t="shared" si="1"/>
        <v>-55868.262898999965</v>
      </c>
      <c r="AB18" s="7">
        <f t="shared" si="2"/>
        <v>-446946103.19199973</v>
      </c>
    </row>
    <row r="19" spans="1:28">
      <c r="A19">
        <v>506.85</v>
      </c>
      <c r="B19">
        <f t="shared" si="0"/>
        <v>780</v>
      </c>
      <c r="C19">
        <v>576.34699999999998</v>
      </c>
      <c r="D19">
        <v>7163.26</v>
      </c>
      <c r="E19">
        <v>7191.82</v>
      </c>
      <c r="F19">
        <v>148.08199999999999</v>
      </c>
      <c r="G19">
        <v>176.28299999999999</v>
      </c>
      <c r="H19">
        <v>1237.56</v>
      </c>
      <c r="I19">
        <v>1237.56</v>
      </c>
      <c r="J19">
        <v>1243.1400000000001</v>
      </c>
      <c r="K19">
        <v>7237.76</v>
      </c>
      <c r="L19">
        <v>102.14700000000001</v>
      </c>
      <c r="M19">
        <v>2840.7</v>
      </c>
      <c r="N19">
        <v>3268.7</v>
      </c>
      <c r="P19" s="2">
        <f>D19*$W$4</f>
        <v>514873.63902</v>
      </c>
      <c r="Q19" s="2">
        <f>E19*$X$4</f>
        <v>87589.175780000005</v>
      </c>
      <c r="R19" s="2">
        <v>0</v>
      </c>
      <c r="S19" s="3">
        <f>G19*$S$4</f>
        <v>18872.857980000001</v>
      </c>
      <c r="T19" s="3">
        <f>H19*$T$4</f>
        <v>99697.833599999998</v>
      </c>
      <c r="U19" s="3">
        <f>I19*$U$4</f>
        <v>102321.4608</v>
      </c>
      <c r="V19" s="3">
        <f>J19*$V$4</f>
        <v>80594.382282000006</v>
      </c>
      <c r="W19" s="6">
        <v>0</v>
      </c>
      <c r="X19" s="3">
        <f>L19*$X$4</f>
        <v>1244.048313</v>
      </c>
      <c r="Y19" s="3">
        <f>N19*$W$4</f>
        <v>234944.34989999997</v>
      </c>
      <c r="AA19" s="7">
        <f t="shared" si="1"/>
        <v>-64787.881925000111</v>
      </c>
      <c r="AB19" s="7">
        <f t="shared" si="2"/>
        <v>-518303055.40000087</v>
      </c>
    </row>
    <row r="20" spans="1:28">
      <c r="A20">
        <v>526.85</v>
      </c>
      <c r="B20">
        <f t="shared" si="0"/>
        <v>800</v>
      </c>
      <c r="C20">
        <v>597.91700000000003</v>
      </c>
      <c r="D20">
        <v>8316.5499999999993</v>
      </c>
      <c r="E20">
        <v>8277.5400000000009</v>
      </c>
      <c r="F20">
        <v>162.905</v>
      </c>
      <c r="G20">
        <v>176.786</v>
      </c>
      <c r="H20">
        <v>1520.21</v>
      </c>
      <c r="I20">
        <v>1520.21</v>
      </c>
      <c r="J20">
        <v>1469</v>
      </c>
      <c r="K20">
        <v>8393.2199999999993</v>
      </c>
      <c r="L20">
        <v>47.221699999999998</v>
      </c>
      <c r="M20">
        <v>3241.06</v>
      </c>
      <c r="N20">
        <v>3630.33</v>
      </c>
      <c r="P20" s="2">
        <f>D20*$W$4</f>
        <v>597768.66434999986</v>
      </c>
      <c r="Q20" s="2">
        <f>E20*$X$4</f>
        <v>100812.15966000002</v>
      </c>
      <c r="R20" s="2">
        <v>0</v>
      </c>
      <c r="S20" s="3">
        <f>G20*$S$4</f>
        <v>18926.709160000002</v>
      </c>
      <c r="T20" s="3">
        <f>H20*$T$4</f>
        <v>122468.11760000001</v>
      </c>
      <c r="U20" s="3">
        <f>I20*$U$4</f>
        <v>125690.96280000001</v>
      </c>
      <c r="V20" s="3">
        <f>J20*$V$4</f>
        <v>95237.179699999993</v>
      </c>
      <c r="W20" s="6">
        <v>0</v>
      </c>
      <c r="X20" s="3">
        <f>L20*$X$4</f>
        <v>575.11308429999997</v>
      </c>
      <c r="Y20" s="3">
        <f>N20*$W$4</f>
        <v>260937.22940999997</v>
      </c>
      <c r="AA20" s="7">
        <f t="shared" si="1"/>
        <v>-74745.512255699839</v>
      </c>
      <c r="AB20" s="7">
        <f t="shared" si="2"/>
        <v>-597964098.04559875</v>
      </c>
    </row>
    <row r="22" spans="1:28">
      <c r="C22">
        <f>C20+273.15</f>
        <v>871.06700000000001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7" ma:contentTypeDescription="Create a new document." ma:contentTypeScope="" ma:versionID="0d3ce7b1ddca1aa47ce76af82a9f4a4c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3c88bfbf298076b6619541e021589af8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88C5B2-7E1F-4980-9965-A6D8031D8006}"/>
</file>

<file path=customXml/itemProps2.xml><?xml version="1.0" encoding="utf-8"?>
<ds:datastoreItem xmlns:ds="http://schemas.openxmlformats.org/officeDocument/2006/customXml" ds:itemID="{A994B41C-4F34-45C9-9FDC-DD9F133AE1EF}"/>
</file>

<file path=customXml/itemProps3.xml><?xml version="1.0" encoding="utf-8"?>
<ds:datastoreItem xmlns:ds="http://schemas.openxmlformats.org/officeDocument/2006/customXml" ds:itemID="{A397C253-63F1-4FB6-A6A1-AFC58B43A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 Wongwaisayawan</dc:creator>
  <cp:keywords/>
  <dc:description/>
  <cp:lastModifiedBy/>
  <cp:revision/>
  <dcterms:created xsi:type="dcterms:W3CDTF">2020-03-03T15:48:08Z</dcterms:created>
  <dcterms:modified xsi:type="dcterms:W3CDTF">2020-03-07T21:52:19Z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