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ine_Docs\ABC-XYZ Analysis(Examples)\"/>
    </mc:Choice>
  </mc:AlternateContent>
  <xr:revisionPtr revIDLastSave="0" documentId="13_ncr:1_{14A92997-B392-446B-8417-54CE2B63E076}" xr6:coauthVersionLast="47" xr6:coauthVersionMax="47" xr10:uidLastSave="{00000000-0000-0000-0000-000000000000}"/>
  <bookViews>
    <workbookView xWindow="28680" yWindow="-120" windowWidth="20730" windowHeight="11160" xr2:uid="{BE503E53-6846-4551-AE33-C7897837408E}"/>
  </bookViews>
  <sheets>
    <sheet name="ABC Analysis" sheetId="1" r:id="rId1"/>
    <sheet name="XYZ Analysis" sheetId="2" r:id="rId2"/>
    <sheet name="ABC-XYZ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P5" i="2"/>
  <c r="P6" i="2"/>
  <c r="P7" i="2"/>
  <c r="P8" i="2"/>
  <c r="P9" i="2"/>
  <c r="P10" i="2"/>
  <c r="P11" i="2"/>
  <c r="P12" i="2"/>
  <c r="P13" i="2"/>
  <c r="P14" i="2"/>
  <c r="P15" i="2"/>
  <c r="P16" i="2"/>
  <c r="P4" i="2"/>
  <c r="O5" i="2"/>
  <c r="Q5" i="2" s="1"/>
  <c r="R5" i="2" s="1"/>
  <c r="O6" i="2"/>
  <c r="Q6" i="2" s="1"/>
  <c r="R6" i="2" s="1"/>
  <c r="O7" i="2"/>
  <c r="Q7" i="2" s="1"/>
  <c r="R7" i="2" s="1"/>
  <c r="O8" i="2"/>
  <c r="Q8" i="2" s="1"/>
  <c r="R8" i="2" s="1"/>
  <c r="O9" i="2"/>
  <c r="Q9" i="2" s="1"/>
  <c r="R9" i="2" s="1"/>
  <c r="O10" i="2"/>
  <c r="Q10" i="2" s="1"/>
  <c r="R10" i="2" s="1"/>
  <c r="O11" i="2"/>
  <c r="Q11" i="2" s="1"/>
  <c r="R11" i="2" s="1"/>
  <c r="O12" i="2"/>
  <c r="Q12" i="2" s="1"/>
  <c r="R12" i="2" s="1"/>
  <c r="O13" i="2"/>
  <c r="Q13" i="2" s="1"/>
  <c r="R13" i="2" s="1"/>
  <c r="O14" i="2"/>
  <c r="Q14" i="2" s="1"/>
  <c r="R14" i="2" s="1"/>
  <c r="O15" i="2"/>
  <c r="Q15" i="2" s="1"/>
  <c r="R15" i="2" s="1"/>
  <c r="O16" i="2"/>
  <c r="Q16" i="2" s="1"/>
  <c r="R16" i="2" s="1"/>
  <c r="O4" i="2"/>
  <c r="Q4" i="2" s="1"/>
  <c r="R4" i="2" s="1"/>
  <c r="N16" i="2"/>
  <c r="N15" i="2"/>
  <c r="N14" i="2"/>
  <c r="N13" i="2"/>
  <c r="N12" i="2"/>
  <c r="N11" i="2"/>
  <c r="N10" i="2"/>
  <c r="N9" i="2"/>
  <c r="N8" i="2"/>
  <c r="N7" i="2"/>
  <c r="N6" i="2"/>
  <c r="N5" i="2"/>
  <c r="D8" i="1"/>
  <c r="D13" i="1"/>
  <c r="D7" i="1"/>
  <c r="D11" i="1"/>
  <c r="D5" i="1"/>
  <c r="D4" i="1"/>
  <c r="D9" i="1"/>
  <c r="D15" i="1"/>
  <c r="D12" i="1"/>
  <c r="D16" i="1"/>
  <c r="D14" i="1"/>
  <c r="D6" i="1"/>
  <c r="D10" i="1"/>
  <c r="D18" i="1" l="1"/>
  <c r="E16" i="1" s="1"/>
  <c r="E13" i="1"/>
  <c r="E15" i="1"/>
  <c r="E8" i="1"/>
  <c r="E11" i="1" l="1"/>
  <c r="E6" i="1"/>
  <c r="E5" i="1"/>
  <c r="E12" i="1"/>
  <c r="E9" i="1"/>
  <c r="E10" i="1"/>
  <c r="E7" i="1"/>
  <c r="E4" i="1"/>
  <c r="F4" i="1" s="1"/>
  <c r="E14" i="1"/>
  <c r="G4" i="1" l="1"/>
  <c r="F5" i="1"/>
  <c r="G5" i="1" l="1"/>
  <c r="F6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6" i="1" s="1"/>
  <c r="G15" i="1"/>
</calcChain>
</file>

<file path=xl/sharedStrings.xml><?xml version="1.0" encoding="utf-8"?>
<sst xmlns="http://schemas.openxmlformats.org/spreadsheetml/2006/main" count="127" uniqueCount="47">
  <si>
    <t>ABC Analysis</t>
  </si>
  <si>
    <t>Product</t>
  </si>
  <si>
    <t>qty</t>
  </si>
  <si>
    <t>sales</t>
  </si>
  <si>
    <t>p1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</si>
  <si>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</si>
  <si>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</si>
  <si>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</si>
  <si>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</si>
  <si>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</si>
  <si>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</si>
  <si>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</si>
  <si>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</si>
  <si>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</si>
  <si>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</si>
  <si>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</si>
  <si>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p2</t>
  </si>
  <si>
    <t>sum</t>
  </si>
  <si>
    <t>%</t>
  </si>
  <si>
    <t>value</t>
  </si>
  <si>
    <t>cummulative %</t>
  </si>
  <si>
    <t>ABC</t>
  </si>
  <si>
    <t>XYZ Analysis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</si>
  <si>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</si>
  <si>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</si>
  <si>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</si>
  <si>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</si>
  <si>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</si>
  <si>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</si>
  <si>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</si>
  <si>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</si>
  <si>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</si>
  <si>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</si>
  <si>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</si>
  <si>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</si>
  <si>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std-dev</t>
  </si>
  <si>
    <t>mean</t>
  </si>
  <si>
    <t>cv</t>
  </si>
  <si>
    <t>XYZ</t>
  </si>
  <si>
    <t>ABC-XYZ analysis</t>
  </si>
  <si>
    <t>product</t>
  </si>
  <si>
    <t>A</t>
  </si>
  <si>
    <t>C</t>
  </si>
  <si>
    <t>B</t>
  </si>
  <si>
    <t>Y</t>
  </si>
  <si>
    <t>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</si>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</sst>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0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164" fontId="0" fillId="0" borderId="12" xfId="1" applyNumberFormat="1" applyFont="1" applyBorder="1"/>
    <xf numFmtId="164" fontId="0" fillId="0" borderId="1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'ABC Analysis'!$F$3</c:f>
              <c:strCache>
                <c:ptCount val="1"/>
                <c:pt idx="0">
                  <c:v>cummulative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'ABC Analysis'!$F$4:$F$16</c:f>
              <c:numCache>
                <c:formatCode>General</c:formatCode>
                <c:ptCount val="13"/>
                <c:pt idx="0">
                  <c:v>0.29537115009550824</c:v>
                </c:pt>
                <c:pt idx="1">
                  <c:v>0.59074230019101648</c:v>
                </c:pt>
                <c:pt idx="2">
                  <c:v>0.87975161013062153</c:v>
                </c:pt>
                <c:pt idx="3">
                  <c:v>0.90810724053979031</c:v>
                </c:pt>
                <c:pt idx="4">
                  <c:v>0.93641174901913482</c:v>
                </c:pt>
                <c:pt idx="5">
                  <c:v>0.96435840398970984</c:v>
                </c:pt>
                <c:pt idx="6">
                  <c:v>0.9921119316698378</c:v>
                </c:pt>
                <c:pt idx="7">
                  <c:v>0.99456578430140052</c:v>
                </c:pt>
                <c:pt idx="8">
                  <c:v>0.99701963693296325</c:v>
                </c:pt>
                <c:pt idx="9">
                  <c:v>0.99942293565614415</c:v>
                </c:pt>
                <c:pt idx="10">
                  <c:v>0.99971194496608373</c:v>
                </c:pt>
                <c:pt idx="11">
                  <c:v>0.99999754614736835</c:v>
                </c:pt>
                <c:pt idx="1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7-4583-B45B-B94F6B7C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57320"/>
        <c:axId val="519858960"/>
      </c:lineChart>
      <c:catAx>
        <c:axId val="51985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8960"/>
        <c:crosses val="autoZero"/>
        <c:auto val="1"/>
        <c:lblAlgn val="ctr"/>
        <c:lblOffset val="100"/>
        <c:noMultiLvlLbl val="0"/>
      </c:catAx>
      <c:valAx>
        <c:axId val="519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2</xdr:row>
      <xdr:rowOff>147637</xdr:rowOff>
    </xdr:from>
    <xdr:to>
      <xdr:col>21</xdr:col>
      <xdr:colOff>142875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85B31-BAAB-42EE-B4F9-8B62806D3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7D97-2B3D-467C-8C2A-3F9C99247390}">
  <dimension ref="A1:O18"/>
  <sheetViews>
    <sheetView showGridLines="0" tabSelected="1" workbookViewId="0"/>
  </sheetViews>
  <sheetFormatPr defaultRowHeight="14.4" x14ac:dyDescent="0.3"/>
  <cols>
    <col min="1" max="1" width="11.88671875" bestFit="1" customWidth="1"/>
    <col min="2" max="2" width="5" bestFit="1" customWidth="1"/>
    <col min="3" max="3" width="9.109375" bestFit="1" customWidth="1"/>
    <col min="4" max="4" width="14.33203125" bestFit="1" customWidth="1"/>
    <col min="5" max="5" width="12" bestFit="1" customWidth="1"/>
    <col min="6" max="6" width="14.33203125" bestFit="1" customWidth="1"/>
    <col min="7" max="7" width="4.44140625" bestFit="1" customWidth="1"/>
    <col min="10" max="10" width="7.6640625" bestFit="1" customWidth="1"/>
    <col min="11" max="11" width="5" bestFit="1" customWidth="1"/>
    <col min="12" max="12" width="9.109375" bestFit="1" customWidth="1"/>
    <col min="13" max="13" width="2.21875" bestFit="1" customWidth="1"/>
  </cols>
  <sheetData>
    <row r="1" spans="1:15" x14ac:dyDescent="0.3">
      <c r="A1" s="3" t="s">
        <v>0</v>
      </c>
      <c r="B1" s="3"/>
    </row>
    <row r="2" spans="1:15" ht="15" thickBot="1" x14ac:dyDescent="0.35"/>
    <row r="3" spans="1:15" ht="15" thickBot="1" x14ac:dyDescent="0.35">
      <c r="A3" s="13" t="s">
        <v>1</v>
      </c>
      <c r="B3" s="16" t="s">
        <v>2</v>
      </c>
      <c r="C3" s="14" t="s">
        <v>3</v>
      </c>
      <c r="D3" s="16" t="s">
        <v>19</v>
      </c>
      <c r="E3" s="14" t="s">
        <v>18</v>
      </c>
      <c r="F3" s="16" t="s">
        <v>20</v>
      </c>
      <c r="G3" s="15" t="s">
        <v>21</v>
      </c>
      <c r="J3" s="21" t="s">
        <v>1</v>
      </c>
      <c r="K3" s="21" t="s">
        <v>2</v>
      </c>
      <c r="L3" s="21" t="s">
        <v>3</v>
      </c>
      <c r="M3" s="21"/>
    </row>
    <row r="4" spans="1:15" x14ac:dyDescent="0.3">
      <c r="A4" s="4" t="s">
        <v>9</v>
      </c>
      <c r="B4" s="17">
        <v>5000</v>
      </c>
      <c r="C4" s="6">
        <v>104</v>
      </c>
      <c r="D4" s="19">
        <f t="shared" ref="D4:D16" si="0">B4*C4</f>
        <v>520000</v>
      </c>
      <c r="E4" s="5">
        <f t="shared" ref="E4:E16" si="1">D4/$D$18</f>
        <v>0.29537115009550824</v>
      </c>
      <c r="F4" s="17">
        <f>E4</f>
        <v>0.29537115009550824</v>
      </c>
      <c r="G4" s="7" t="str">
        <f>IF(F4&lt;=0.8,"A",IF(F4&gt;0.95,"C","B"))</f>
        <v>A</v>
      </c>
      <c r="J4" s="21" t="s">
        <v>4</v>
      </c>
      <c r="K4" s="21">
        <v>2443</v>
      </c>
      <c r="L4" s="22">
        <v>20</v>
      </c>
      <c r="M4" s="21" t="s">
        <v>42</v>
      </c>
      <c r="O4" s="1"/>
    </row>
    <row r="5" spans="1:15" x14ac:dyDescent="0.3">
      <c r="A5" s="4" t="s">
        <v>8</v>
      </c>
      <c r="B5" s="17">
        <v>1250</v>
      </c>
      <c r="C5" s="6">
        <v>416</v>
      </c>
      <c r="D5" s="19">
        <f t="shared" si="0"/>
        <v>520000</v>
      </c>
      <c r="E5" s="5">
        <f t="shared" si="1"/>
        <v>0.29537115009550824</v>
      </c>
      <c r="F5" s="17">
        <f>F4+E5</f>
        <v>0.59074230019101648</v>
      </c>
      <c r="G5" s="7" t="str">
        <f t="shared" ref="G5:G16" si="2">IF(F5&lt;=0.8,"A",IF(F5&gt;0.95,"C","B"))</f>
        <v>A</v>
      </c>
      <c r="J5" s="21" t="s">
        <v>16</v>
      </c>
      <c r="K5" s="21">
        <v>550</v>
      </c>
      <c r="L5" s="23">
        <v>90.6</v>
      </c>
      <c r="M5" s="21" t="s">
        <v>43</v>
      </c>
      <c r="O5" s="2"/>
    </row>
    <row r="6" spans="1:15" x14ac:dyDescent="0.3">
      <c r="A6" s="4" t="s">
        <v>15</v>
      </c>
      <c r="B6" s="17">
        <v>4800</v>
      </c>
      <c r="C6" s="6">
        <v>106</v>
      </c>
      <c r="D6" s="19">
        <f t="shared" si="0"/>
        <v>508800</v>
      </c>
      <c r="E6" s="5">
        <f t="shared" si="1"/>
        <v>0.289009309939605</v>
      </c>
      <c r="F6" s="17">
        <f t="shared" ref="F6:F16" si="3">F5+E6</f>
        <v>0.87975161013062153</v>
      </c>
      <c r="G6" s="7" t="str">
        <f t="shared" si="2"/>
        <v>B</v>
      </c>
      <c r="J6" s="21" t="s">
        <v>5</v>
      </c>
      <c r="K6" s="21">
        <v>10</v>
      </c>
      <c r="L6" s="23">
        <v>423.1</v>
      </c>
      <c r="M6" s="21" t="s">
        <v>42</v>
      </c>
      <c r="O6" s="2"/>
    </row>
    <row r="7" spans="1:15" x14ac:dyDescent="0.3">
      <c r="A7" s="4" t="s">
        <v>6</v>
      </c>
      <c r="B7" s="17">
        <v>256</v>
      </c>
      <c r="C7" s="6">
        <v>195</v>
      </c>
      <c r="D7" s="19">
        <f t="shared" si="0"/>
        <v>49920</v>
      </c>
      <c r="E7" s="5">
        <f t="shared" si="1"/>
        <v>2.8355630409168789E-2</v>
      </c>
      <c r="F7" s="17">
        <f t="shared" si="3"/>
        <v>0.90810724053979031</v>
      </c>
      <c r="G7" s="7" t="str">
        <f t="shared" si="2"/>
        <v>B</v>
      </c>
      <c r="J7" s="21" t="s">
        <v>6</v>
      </c>
      <c r="K7" s="21">
        <v>256</v>
      </c>
      <c r="L7" s="23">
        <v>195</v>
      </c>
      <c r="M7" s="21" t="s">
        <v>43</v>
      </c>
      <c r="O7" s="2"/>
    </row>
    <row r="8" spans="1:15" x14ac:dyDescent="0.3">
      <c r="A8" s="4" t="s">
        <v>16</v>
      </c>
      <c r="B8" s="17">
        <v>550</v>
      </c>
      <c r="C8" s="6">
        <v>90.6</v>
      </c>
      <c r="D8" s="19">
        <f t="shared" si="0"/>
        <v>49830</v>
      </c>
      <c r="E8" s="5">
        <f t="shared" si="1"/>
        <v>2.8304508479344567E-2</v>
      </c>
      <c r="F8" s="17">
        <f t="shared" si="3"/>
        <v>0.93641174901913482</v>
      </c>
      <c r="G8" s="7" t="str">
        <f t="shared" si="2"/>
        <v>B</v>
      </c>
      <c r="J8" s="21" t="s">
        <v>7</v>
      </c>
      <c r="K8" s="21">
        <v>216</v>
      </c>
      <c r="L8" s="23">
        <v>20</v>
      </c>
      <c r="M8" s="21" t="s">
        <v>42</v>
      </c>
      <c r="O8" s="2"/>
    </row>
    <row r="9" spans="1:15" x14ac:dyDescent="0.3">
      <c r="A9" s="4" t="s">
        <v>10</v>
      </c>
      <c r="B9" s="17">
        <v>246</v>
      </c>
      <c r="C9" s="6">
        <v>200</v>
      </c>
      <c r="D9" s="19">
        <f t="shared" si="0"/>
        <v>49200</v>
      </c>
      <c r="E9" s="5">
        <f t="shared" si="1"/>
        <v>2.7946654970575011E-2</v>
      </c>
      <c r="F9" s="17">
        <f t="shared" si="3"/>
        <v>0.96435840398970984</v>
      </c>
      <c r="G9" s="7" t="str">
        <f t="shared" si="2"/>
        <v>C</v>
      </c>
      <c r="J9" s="21" t="s">
        <v>8</v>
      </c>
      <c r="K9" s="21">
        <v>1250</v>
      </c>
      <c r="L9" s="23">
        <v>416</v>
      </c>
      <c r="M9" s="21" t="s">
        <v>41</v>
      </c>
      <c r="O9" s="2"/>
    </row>
    <row r="10" spans="1:15" x14ac:dyDescent="0.3">
      <c r="A10" s="4" t="s">
        <v>4</v>
      </c>
      <c r="B10" s="17">
        <v>2443</v>
      </c>
      <c r="C10" s="8">
        <v>20</v>
      </c>
      <c r="D10" s="19">
        <f t="shared" si="0"/>
        <v>48860</v>
      </c>
      <c r="E10" s="5">
        <f t="shared" si="1"/>
        <v>2.7753527680127947E-2</v>
      </c>
      <c r="F10" s="17">
        <f t="shared" si="3"/>
        <v>0.9921119316698378</v>
      </c>
      <c r="G10" s="7" t="str">
        <f t="shared" si="2"/>
        <v>C</v>
      </c>
      <c r="J10" s="21" t="s">
        <v>9</v>
      </c>
      <c r="K10" s="21">
        <v>5000</v>
      </c>
      <c r="L10" s="23">
        <v>104</v>
      </c>
      <c r="M10" s="21" t="s">
        <v>41</v>
      </c>
      <c r="O10" s="2"/>
    </row>
    <row r="11" spans="1:15" x14ac:dyDescent="0.3">
      <c r="A11" s="4" t="s">
        <v>7</v>
      </c>
      <c r="B11" s="17">
        <v>216</v>
      </c>
      <c r="C11" s="6">
        <v>20</v>
      </c>
      <c r="D11" s="19">
        <f t="shared" si="0"/>
        <v>4320</v>
      </c>
      <c r="E11" s="5">
        <f t="shared" si="1"/>
        <v>2.453852631562684E-3</v>
      </c>
      <c r="F11" s="17">
        <f t="shared" si="3"/>
        <v>0.99456578430140052</v>
      </c>
      <c r="G11" s="7" t="str">
        <f t="shared" si="2"/>
        <v>C</v>
      </c>
      <c r="J11" s="21" t="s">
        <v>10</v>
      </c>
      <c r="K11" s="21">
        <v>246</v>
      </c>
      <c r="L11" s="23">
        <v>200</v>
      </c>
      <c r="M11" s="21" t="s">
        <v>42</v>
      </c>
      <c r="O11" s="2"/>
    </row>
    <row r="12" spans="1:15" x14ac:dyDescent="0.3">
      <c r="A12" s="4" t="s">
        <v>12</v>
      </c>
      <c r="B12" s="17">
        <v>80</v>
      </c>
      <c r="C12" s="6">
        <v>54</v>
      </c>
      <c r="D12" s="19">
        <f t="shared" si="0"/>
        <v>4320</v>
      </c>
      <c r="E12" s="5">
        <f t="shared" si="1"/>
        <v>2.453852631562684E-3</v>
      </c>
      <c r="F12" s="17">
        <f t="shared" si="3"/>
        <v>0.99701963693296325</v>
      </c>
      <c r="G12" s="7" t="str">
        <f t="shared" si="2"/>
        <v>C</v>
      </c>
      <c r="J12" s="21" t="s">
        <v>11</v>
      </c>
      <c r="K12" s="21">
        <v>150</v>
      </c>
      <c r="L12" s="23">
        <v>3.3519999999999999</v>
      </c>
      <c r="M12" s="21" t="s">
        <v>42</v>
      </c>
      <c r="O12" s="2"/>
    </row>
    <row r="13" spans="1:15" x14ac:dyDescent="0.3">
      <c r="A13" s="4" t="s">
        <v>5</v>
      </c>
      <c r="B13" s="17">
        <v>10</v>
      </c>
      <c r="C13" s="6">
        <v>423.1</v>
      </c>
      <c r="D13" s="19">
        <f t="shared" si="0"/>
        <v>4231</v>
      </c>
      <c r="E13" s="5">
        <f t="shared" si="1"/>
        <v>2.4032987231809525E-3</v>
      </c>
      <c r="F13" s="17">
        <f t="shared" si="3"/>
        <v>0.99942293565614415</v>
      </c>
      <c r="G13" s="7" t="str">
        <f t="shared" si="2"/>
        <v>C</v>
      </c>
      <c r="J13" s="21" t="s">
        <v>12</v>
      </c>
      <c r="K13" s="21">
        <v>80</v>
      </c>
      <c r="L13" s="23">
        <v>54</v>
      </c>
      <c r="M13" s="21" t="s">
        <v>42</v>
      </c>
      <c r="O13" s="2"/>
    </row>
    <row r="14" spans="1:15" x14ac:dyDescent="0.3">
      <c r="A14" s="4" t="s">
        <v>14</v>
      </c>
      <c r="B14" s="17">
        <v>300</v>
      </c>
      <c r="C14" s="6">
        <v>1.696</v>
      </c>
      <c r="D14" s="19">
        <f t="shared" si="0"/>
        <v>508.8</v>
      </c>
      <c r="E14" s="5">
        <f t="shared" si="1"/>
        <v>2.8900930993960497E-4</v>
      </c>
      <c r="F14" s="17">
        <f t="shared" si="3"/>
        <v>0.99971194496608373</v>
      </c>
      <c r="G14" s="7" t="str">
        <f t="shared" si="2"/>
        <v>C</v>
      </c>
      <c r="J14" s="21" t="s">
        <v>13</v>
      </c>
      <c r="K14" s="21">
        <v>2</v>
      </c>
      <c r="L14" s="23">
        <v>2.16</v>
      </c>
      <c r="M14" s="21" t="s">
        <v>42</v>
      </c>
      <c r="O14" s="2"/>
    </row>
    <row r="15" spans="1:15" x14ac:dyDescent="0.3">
      <c r="A15" s="4" t="s">
        <v>11</v>
      </c>
      <c r="B15" s="17">
        <v>150</v>
      </c>
      <c r="C15" s="6">
        <v>3.3519999999999999</v>
      </c>
      <c r="D15" s="19">
        <f t="shared" si="0"/>
        <v>502.79999999999995</v>
      </c>
      <c r="E15" s="5">
        <f t="shared" si="1"/>
        <v>2.8560118128465679E-4</v>
      </c>
      <c r="F15" s="17">
        <f t="shared" si="3"/>
        <v>0.99999754614736835</v>
      </c>
      <c r="G15" s="7" t="str">
        <f t="shared" si="2"/>
        <v>C</v>
      </c>
      <c r="J15" s="21" t="s">
        <v>14</v>
      </c>
      <c r="K15" s="21">
        <v>300</v>
      </c>
      <c r="L15" s="23">
        <v>1.696</v>
      </c>
      <c r="M15" s="21" t="s">
        <v>42</v>
      </c>
      <c r="O15" s="2"/>
    </row>
    <row r="16" spans="1:15" ht="15" thickBot="1" x14ac:dyDescent="0.35">
      <c r="A16" s="9" t="s">
        <v>13</v>
      </c>
      <c r="B16" s="18">
        <v>2</v>
      </c>
      <c r="C16" s="11">
        <v>2.16</v>
      </c>
      <c r="D16" s="20">
        <f t="shared" si="0"/>
        <v>4.32</v>
      </c>
      <c r="E16" s="10">
        <f t="shared" si="1"/>
        <v>2.4538526315626841E-6</v>
      </c>
      <c r="F16" s="18">
        <f t="shared" si="3"/>
        <v>0.99999999999999989</v>
      </c>
      <c r="G16" s="12" t="str">
        <f t="shared" si="2"/>
        <v>C</v>
      </c>
      <c r="J16" s="21" t="s">
        <v>15</v>
      </c>
      <c r="K16" s="21">
        <v>4800</v>
      </c>
      <c r="L16" s="23">
        <v>106</v>
      </c>
      <c r="M16" s="21" t="s">
        <v>43</v>
      </c>
      <c r="O16" s="2"/>
    </row>
    <row r="18" spans="3:4" x14ac:dyDescent="0.3">
      <c r="C18" t="s">
        <v>17</v>
      </c>
      <c r="D18" s="2">
        <f>SUM(D4:D16)</f>
        <v>1760496.9200000002</v>
      </c>
    </row>
  </sheetData>
  <sortState xmlns:xlrd2="http://schemas.microsoft.com/office/spreadsheetml/2017/richdata2" ref="I4:K16">
    <sortCondition descending="1" ref="I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F080-3A83-401B-9B7D-44C0A43F6CC9}">
  <dimension ref="A1:R16"/>
  <sheetViews>
    <sheetView showGridLines="0" workbookViewId="0">
      <selection sqref="A1:XFD1048576"/>
    </sheetView>
  </sheetViews>
  <sheetFormatPr defaultRowHeight="14.4" x14ac:dyDescent="0.3"/>
  <cols>
    <col min="1" max="1" width="11.6640625" bestFit="1" customWidth="1"/>
    <col min="2" max="2" width="7" bestFit="1" customWidth="1"/>
    <col min="3" max="4" width="6" bestFit="1" customWidth="1"/>
    <col min="5" max="5" width="7" bestFit="1" customWidth="1"/>
    <col min="6" max="6" width="6" bestFit="1" customWidth="1"/>
    <col min="7" max="7" width="7" bestFit="1" customWidth="1"/>
    <col min="8" max="8" width="6" bestFit="1" customWidth="1"/>
    <col min="9" max="9" width="7" bestFit="1" customWidth="1"/>
    <col min="10" max="11" width="6" bestFit="1" customWidth="1"/>
    <col min="12" max="12" width="7" bestFit="1" customWidth="1"/>
    <col min="13" max="13" width="6" bestFit="1" customWidth="1"/>
    <col min="14" max="14" width="7" bestFit="1" customWidth="1"/>
    <col min="15" max="17" width="12" bestFit="1" customWidth="1"/>
    <col min="18" max="18" width="4" bestFit="1" customWidth="1"/>
  </cols>
  <sheetData>
    <row r="1" spans="1:18" x14ac:dyDescent="0.3">
      <c r="A1" s="3" t="s">
        <v>22</v>
      </c>
    </row>
    <row r="2" spans="1:18" ht="15" thickBot="1" x14ac:dyDescent="0.35"/>
    <row r="3" spans="1:18" ht="15" thickBot="1" x14ac:dyDescent="0.35">
      <c r="A3" s="13" t="s">
        <v>1</v>
      </c>
      <c r="B3" s="16" t="s">
        <v>23</v>
      </c>
      <c r="C3" s="14" t="s">
        <v>24</v>
      </c>
      <c r="D3" s="16" t="s">
        <v>25</v>
      </c>
      <c r="E3" s="14" t="s">
        <v>26</v>
      </c>
      <c r="F3" s="16" t="s">
        <v>27</v>
      </c>
      <c r="G3" s="14" t="s">
        <v>28</v>
      </c>
      <c r="H3" s="16" t="s">
        <v>29</v>
      </c>
      <c r="I3" s="14" t="s">
        <v>30</v>
      </c>
      <c r="J3" s="16" t="s">
        <v>31</v>
      </c>
      <c r="K3" s="14" t="s">
        <v>32</v>
      </c>
      <c r="L3" s="16" t="s">
        <v>33</v>
      </c>
      <c r="M3" s="14" t="s">
        <v>34</v>
      </c>
      <c r="N3" s="16" t="s">
        <v>17</v>
      </c>
      <c r="O3" s="14" t="s">
        <v>35</v>
      </c>
      <c r="P3" s="16" t="s">
        <v>36</v>
      </c>
      <c r="Q3" s="14" t="s">
        <v>37</v>
      </c>
      <c r="R3" s="16" t="s">
        <v>38</v>
      </c>
    </row>
    <row r="4" spans="1:18" x14ac:dyDescent="0.3">
      <c r="A4" s="4" t="s">
        <v>4</v>
      </c>
      <c r="B4" s="17">
        <v>1680</v>
      </c>
      <c r="C4" s="5">
        <v>2240</v>
      </c>
      <c r="D4" s="17">
        <v>5040</v>
      </c>
      <c r="E4" s="5">
        <v>3080</v>
      </c>
      <c r="F4" s="17">
        <v>4480</v>
      </c>
      <c r="G4" s="5">
        <v>3640</v>
      </c>
      <c r="H4" s="17">
        <v>4620</v>
      </c>
      <c r="I4" s="5">
        <v>6720</v>
      </c>
      <c r="J4" s="17">
        <v>3080</v>
      </c>
      <c r="K4" s="5">
        <v>5320</v>
      </c>
      <c r="L4" s="17">
        <v>5600</v>
      </c>
      <c r="M4" s="5">
        <v>3360</v>
      </c>
      <c r="N4" s="17">
        <f t="shared" ref="N4:N16" si="0">SUM(B4:M4)</f>
        <v>48860</v>
      </c>
      <c r="O4" s="5">
        <f>STDEV(B4:M4)</f>
        <v>1478.5609301758327</v>
      </c>
      <c r="P4" s="17">
        <f>AVERAGE(B4:M4)</f>
        <v>4071.6666666666665</v>
      </c>
      <c r="Q4" s="5">
        <f>O4/P4</f>
        <v>0.36313408027241084</v>
      </c>
      <c r="R4" s="17" t="str">
        <f>IF(Q4&lt;=0.2,"X",IF(Q4&gt;0.5,"Z","Y"))</f>
        <v>Y</v>
      </c>
    </row>
    <row r="5" spans="1:18" x14ac:dyDescent="0.3">
      <c r="A5" s="4" t="s">
        <v>16</v>
      </c>
      <c r="B5" s="17">
        <v>0</v>
      </c>
      <c r="C5" s="5">
        <v>0</v>
      </c>
      <c r="D5" s="17">
        <v>0</v>
      </c>
      <c r="E5" s="5">
        <v>0</v>
      </c>
      <c r="F5" s="17">
        <v>13830</v>
      </c>
      <c r="G5" s="5">
        <v>11200</v>
      </c>
      <c r="H5" s="17">
        <v>0</v>
      </c>
      <c r="I5" s="5">
        <v>0</v>
      </c>
      <c r="J5" s="17">
        <v>22000</v>
      </c>
      <c r="K5" s="5">
        <v>2800</v>
      </c>
      <c r="L5" s="17">
        <v>0</v>
      </c>
      <c r="M5" s="5">
        <v>0</v>
      </c>
      <c r="N5" s="17">
        <f t="shared" si="0"/>
        <v>49830</v>
      </c>
      <c r="O5" s="5">
        <f t="shared" ref="O5:O16" si="1">STDEV(B5:M5)</f>
        <v>7395.5135355528528</v>
      </c>
      <c r="P5" s="17">
        <f t="shared" ref="P5:P16" si="2">AVERAGE(B5:M5)</f>
        <v>4152.5</v>
      </c>
      <c r="Q5" s="5">
        <f t="shared" ref="Q5:Q16" si="3">O5/P5</f>
        <v>1.7809785756900307</v>
      </c>
      <c r="R5" s="17" t="str">
        <f t="shared" ref="R5:R16" si="4">IF(Q5&lt;=0.2,"X",IF(Q5&gt;0.5,"Z","Y"))</f>
        <v>Z</v>
      </c>
    </row>
    <row r="6" spans="1:18" x14ac:dyDescent="0.3">
      <c r="A6" s="4" t="s">
        <v>5</v>
      </c>
      <c r="B6" s="17">
        <v>301</v>
      </c>
      <c r="C6" s="5">
        <v>300</v>
      </c>
      <c r="D6" s="17">
        <v>360</v>
      </c>
      <c r="E6" s="5">
        <v>360</v>
      </c>
      <c r="F6" s="17">
        <v>420</v>
      </c>
      <c r="G6" s="5">
        <v>360</v>
      </c>
      <c r="H6" s="17">
        <v>540</v>
      </c>
      <c r="I6" s="5">
        <v>240</v>
      </c>
      <c r="J6" s="17">
        <v>480</v>
      </c>
      <c r="K6" s="5">
        <v>300</v>
      </c>
      <c r="L6" s="17">
        <v>480</v>
      </c>
      <c r="M6" s="5">
        <v>180</v>
      </c>
      <c r="N6" s="17">
        <f t="shared" si="0"/>
        <v>4321</v>
      </c>
      <c r="O6" s="5">
        <f t="shared" si="1"/>
        <v>105.43456250061921</v>
      </c>
      <c r="P6" s="17">
        <f t="shared" si="2"/>
        <v>360.08333333333331</v>
      </c>
      <c r="Q6" s="5">
        <f t="shared" si="3"/>
        <v>0.29280600555598946</v>
      </c>
      <c r="R6" s="17" t="str">
        <f t="shared" si="4"/>
        <v>Y</v>
      </c>
    </row>
    <row r="7" spans="1:18" x14ac:dyDescent="0.3">
      <c r="A7" s="4" t="s">
        <v>6</v>
      </c>
      <c r="B7" s="17">
        <v>3840</v>
      </c>
      <c r="C7" s="5">
        <v>1920</v>
      </c>
      <c r="D7" s="17">
        <v>5760</v>
      </c>
      <c r="E7" s="5">
        <v>3840</v>
      </c>
      <c r="F7" s="17">
        <v>3840</v>
      </c>
      <c r="G7" s="5">
        <v>7680</v>
      </c>
      <c r="H7" s="17">
        <v>3840</v>
      </c>
      <c r="I7" s="5">
        <v>1920</v>
      </c>
      <c r="J7" s="17">
        <v>5760</v>
      </c>
      <c r="K7" s="5">
        <v>3840</v>
      </c>
      <c r="L7" s="17">
        <v>7680</v>
      </c>
      <c r="M7" s="5">
        <v>0</v>
      </c>
      <c r="N7" s="17">
        <f t="shared" si="0"/>
        <v>49920</v>
      </c>
      <c r="O7" s="5">
        <f t="shared" si="1"/>
        <v>2291.3592631290435</v>
      </c>
      <c r="P7" s="17">
        <f t="shared" si="2"/>
        <v>4160</v>
      </c>
      <c r="Q7" s="5">
        <f t="shared" si="3"/>
        <v>0.55080751517525084</v>
      </c>
      <c r="R7" s="17" t="str">
        <f t="shared" si="4"/>
        <v>Z</v>
      </c>
    </row>
    <row r="8" spans="1:18" x14ac:dyDescent="0.3">
      <c r="A8" s="4" t="s">
        <v>7</v>
      </c>
      <c r="B8" s="17">
        <v>480</v>
      </c>
      <c r="C8" s="5">
        <v>288</v>
      </c>
      <c r="D8" s="17">
        <v>384</v>
      </c>
      <c r="E8" s="5">
        <v>384</v>
      </c>
      <c r="F8" s="17">
        <v>416</v>
      </c>
      <c r="G8" s="5">
        <v>416</v>
      </c>
      <c r="H8" s="17">
        <v>416</v>
      </c>
      <c r="I8" s="5">
        <v>288</v>
      </c>
      <c r="J8" s="17">
        <v>448</v>
      </c>
      <c r="K8" s="5">
        <v>288</v>
      </c>
      <c r="L8" s="17">
        <v>384</v>
      </c>
      <c r="M8" s="5">
        <v>128</v>
      </c>
      <c r="N8" s="17">
        <f t="shared" si="0"/>
        <v>4320</v>
      </c>
      <c r="O8" s="5">
        <f t="shared" si="1"/>
        <v>96.604159518954646</v>
      </c>
      <c r="P8" s="17">
        <f t="shared" si="2"/>
        <v>360</v>
      </c>
      <c r="Q8" s="5">
        <f t="shared" si="3"/>
        <v>0.26834488755265179</v>
      </c>
      <c r="R8" s="17" t="str">
        <f t="shared" si="4"/>
        <v>Y</v>
      </c>
    </row>
    <row r="9" spans="1:18" x14ac:dyDescent="0.3">
      <c r="A9" s="4" t="s">
        <v>8</v>
      </c>
      <c r="B9" s="17">
        <v>0</v>
      </c>
      <c r="C9" s="5">
        <v>80000</v>
      </c>
      <c r="D9" s="17">
        <v>0</v>
      </c>
      <c r="E9" s="5">
        <v>40000</v>
      </c>
      <c r="F9" s="17">
        <v>40000</v>
      </c>
      <c r="G9" s="5">
        <v>80000</v>
      </c>
      <c r="H9" s="17">
        <v>40000</v>
      </c>
      <c r="I9" s="5">
        <v>40000</v>
      </c>
      <c r="J9" s="17">
        <v>80000</v>
      </c>
      <c r="K9" s="5">
        <v>40000</v>
      </c>
      <c r="L9" s="17">
        <v>80000</v>
      </c>
      <c r="M9" s="5">
        <v>0</v>
      </c>
      <c r="N9" s="17">
        <f t="shared" si="0"/>
        <v>520000</v>
      </c>
      <c r="O9" s="5">
        <f t="shared" si="1"/>
        <v>31718.458443950363</v>
      </c>
      <c r="P9" s="17">
        <f t="shared" si="2"/>
        <v>43333.333333333336</v>
      </c>
      <c r="Q9" s="5">
        <f t="shared" si="3"/>
        <v>0.73196442562962372</v>
      </c>
      <c r="R9" s="17" t="str">
        <f t="shared" si="4"/>
        <v>Z</v>
      </c>
    </row>
    <row r="10" spans="1:18" x14ac:dyDescent="0.3">
      <c r="A10" s="4" t="s">
        <v>9</v>
      </c>
      <c r="B10" s="17">
        <v>104000</v>
      </c>
      <c r="C10" s="5">
        <v>0</v>
      </c>
      <c r="D10" s="17">
        <v>0</v>
      </c>
      <c r="E10" s="5">
        <v>104000</v>
      </c>
      <c r="F10" s="17">
        <v>0</v>
      </c>
      <c r="G10" s="5">
        <v>104000</v>
      </c>
      <c r="H10" s="17">
        <v>0</v>
      </c>
      <c r="I10" s="5">
        <v>104000</v>
      </c>
      <c r="J10" s="17">
        <v>0</v>
      </c>
      <c r="K10" s="5">
        <v>0</v>
      </c>
      <c r="L10" s="17">
        <v>104000</v>
      </c>
      <c r="M10" s="5">
        <v>0</v>
      </c>
      <c r="N10" s="17">
        <f t="shared" si="0"/>
        <v>520000</v>
      </c>
      <c r="O10" s="5">
        <f t="shared" si="1"/>
        <v>53552.57965662147</v>
      </c>
      <c r="P10" s="17">
        <f t="shared" si="2"/>
        <v>43333.333333333336</v>
      </c>
      <c r="Q10" s="5">
        <f t="shared" si="3"/>
        <v>1.2358287613066492</v>
      </c>
      <c r="R10" s="17" t="str">
        <f t="shared" si="4"/>
        <v>Z</v>
      </c>
    </row>
    <row r="11" spans="1:18" x14ac:dyDescent="0.3">
      <c r="A11" s="4" t="s">
        <v>10</v>
      </c>
      <c r="B11" s="17">
        <v>4080</v>
      </c>
      <c r="C11" s="5">
        <v>3840</v>
      </c>
      <c r="D11" s="17">
        <v>3840</v>
      </c>
      <c r="E11" s="5">
        <v>3840</v>
      </c>
      <c r="F11" s="17">
        <v>5280</v>
      </c>
      <c r="G11" s="5">
        <v>3840</v>
      </c>
      <c r="H11" s="17">
        <v>5280</v>
      </c>
      <c r="I11" s="5">
        <v>2160</v>
      </c>
      <c r="J11" s="17">
        <v>4560</v>
      </c>
      <c r="K11" s="5">
        <v>4080</v>
      </c>
      <c r="L11" s="17">
        <v>4560</v>
      </c>
      <c r="M11" s="5">
        <v>3840</v>
      </c>
      <c r="N11" s="17">
        <f t="shared" si="0"/>
        <v>49200</v>
      </c>
      <c r="O11" s="5">
        <f t="shared" si="1"/>
        <v>815.21887746900109</v>
      </c>
      <c r="P11" s="17">
        <f t="shared" si="2"/>
        <v>4100</v>
      </c>
      <c r="Q11" s="5">
        <f t="shared" si="3"/>
        <v>0.19883387255341489</v>
      </c>
      <c r="R11" s="17" t="str">
        <f t="shared" si="4"/>
        <v>X</v>
      </c>
    </row>
    <row r="12" spans="1:18" x14ac:dyDescent="0.3">
      <c r="A12" s="4" t="s">
        <v>11</v>
      </c>
      <c r="B12" s="17">
        <v>56400</v>
      </c>
      <c r="C12" s="5">
        <v>39600</v>
      </c>
      <c r="D12" s="17">
        <v>33600</v>
      </c>
      <c r="E12" s="5">
        <v>43200</v>
      </c>
      <c r="F12" s="17">
        <v>57600</v>
      </c>
      <c r="G12" s="5">
        <v>46800</v>
      </c>
      <c r="H12" s="17">
        <v>36000</v>
      </c>
      <c r="I12" s="5">
        <v>21600</v>
      </c>
      <c r="J12" s="17">
        <v>54000</v>
      </c>
      <c r="K12" s="5">
        <v>43200</v>
      </c>
      <c r="L12" s="17">
        <v>37200</v>
      </c>
      <c r="M12" s="5">
        <v>33600</v>
      </c>
      <c r="N12" s="17">
        <f t="shared" si="0"/>
        <v>502800</v>
      </c>
      <c r="O12" s="5">
        <f t="shared" si="1"/>
        <v>10628.435273530924</v>
      </c>
      <c r="P12" s="17">
        <f t="shared" si="2"/>
        <v>41900</v>
      </c>
      <c r="Q12" s="5">
        <f t="shared" si="3"/>
        <v>0.25366193970240869</v>
      </c>
      <c r="R12" s="17" t="str">
        <f t="shared" si="4"/>
        <v>Y</v>
      </c>
    </row>
    <row r="13" spans="1:18" x14ac:dyDescent="0.3">
      <c r="A13" s="4" t="s">
        <v>12</v>
      </c>
      <c r="B13" s="17">
        <v>2160</v>
      </c>
      <c r="C13" s="5">
        <v>0</v>
      </c>
      <c r="D13" s="17">
        <v>0</v>
      </c>
      <c r="E13" s="5">
        <v>0</v>
      </c>
      <c r="F13" s="17">
        <v>0</v>
      </c>
      <c r="G13" s="5">
        <v>0</v>
      </c>
      <c r="H13" s="17">
        <v>0</v>
      </c>
      <c r="I13" s="5">
        <v>0</v>
      </c>
      <c r="J13" s="17">
        <v>0</v>
      </c>
      <c r="K13" s="5">
        <v>0</v>
      </c>
      <c r="L13" s="17">
        <v>0</v>
      </c>
      <c r="M13" s="5">
        <v>2160</v>
      </c>
      <c r="N13" s="17">
        <f t="shared" si="0"/>
        <v>4320</v>
      </c>
      <c r="O13" s="5">
        <f t="shared" si="1"/>
        <v>840.7788596944448</v>
      </c>
      <c r="P13" s="17">
        <f t="shared" si="2"/>
        <v>360</v>
      </c>
      <c r="Q13" s="5">
        <f t="shared" si="3"/>
        <v>2.3354968324845689</v>
      </c>
      <c r="R13" s="17" t="str">
        <f t="shared" si="4"/>
        <v>Z</v>
      </c>
    </row>
    <row r="14" spans="1:18" x14ac:dyDescent="0.3">
      <c r="A14" s="4" t="s">
        <v>13</v>
      </c>
      <c r="B14" s="17">
        <v>1500</v>
      </c>
      <c r="C14" s="5">
        <v>0</v>
      </c>
      <c r="D14" s="17">
        <v>0</v>
      </c>
      <c r="E14" s="5">
        <v>1397</v>
      </c>
      <c r="F14" s="17">
        <v>0</v>
      </c>
      <c r="G14" s="5">
        <v>0</v>
      </c>
      <c r="H14" s="17">
        <v>0</v>
      </c>
      <c r="I14" s="5">
        <v>0</v>
      </c>
      <c r="J14" s="17">
        <v>0</v>
      </c>
      <c r="K14" s="5">
        <v>1446</v>
      </c>
      <c r="L14" s="17">
        <v>0</v>
      </c>
      <c r="M14" s="5">
        <v>0</v>
      </c>
      <c r="N14" s="17">
        <f t="shared" si="0"/>
        <v>4343</v>
      </c>
      <c r="O14" s="5">
        <f t="shared" si="1"/>
        <v>655.10033351365121</v>
      </c>
      <c r="P14" s="17">
        <f t="shared" si="2"/>
        <v>361.91666666666669</v>
      </c>
      <c r="Q14" s="5">
        <f t="shared" si="3"/>
        <v>1.8100861160865334</v>
      </c>
      <c r="R14" s="17" t="str">
        <f t="shared" si="4"/>
        <v>Z</v>
      </c>
    </row>
    <row r="15" spans="1:18" x14ac:dyDescent="0.3">
      <c r="A15" s="4" t="s">
        <v>14</v>
      </c>
      <c r="B15" s="17">
        <v>48000</v>
      </c>
      <c r="C15" s="5">
        <v>48000</v>
      </c>
      <c r="D15" s="17">
        <v>38400</v>
      </c>
      <c r="E15" s="5">
        <v>38400</v>
      </c>
      <c r="F15" s="17">
        <v>48000</v>
      </c>
      <c r="G15" s="5">
        <v>38400</v>
      </c>
      <c r="H15" s="17">
        <v>48000</v>
      </c>
      <c r="I15" s="5">
        <v>28800</v>
      </c>
      <c r="J15" s="17">
        <v>48000</v>
      </c>
      <c r="K15" s="5">
        <v>38400</v>
      </c>
      <c r="L15" s="17">
        <v>48000</v>
      </c>
      <c r="M15" s="5">
        <v>38400</v>
      </c>
      <c r="N15" s="17">
        <f t="shared" si="0"/>
        <v>508800</v>
      </c>
      <c r="O15" s="5">
        <f t="shared" si="1"/>
        <v>6418.1560648466066</v>
      </c>
      <c r="P15" s="17">
        <f t="shared" si="2"/>
        <v>42400</v>
      </c>
      <c r="Q15" s="5">
        <f t="shared" si="3"/>
        <v>0.15137160530298602</v>
      </c>
      <c r="R15" s="17" t="str">
        <f t="shared" si="4"/>
        <v>X</v>
      </c>
    </row>
    <row r="16" spans="1:18" ht="15" thickBot="1" x14ac:dyDescent="0.35">
      <c r="A16" s="9" t="s">
        <v>15</v>
      </c>
      <c r="B16" s="18">
        <v>57600</v>
      </c>
      <c r="C16" s="10">
        <v>48000</v>
      </c>
      <c r="D16" s="18">
        <v>38400</v>
      </c>
      <c r="E16" s="10">
        <v>38400</v>
      </c>
      <c r="F16" s="18">
        <v>48000</v>
      </c>
      <c r="G16" s="10">
        <v>38400</v>
      </c>
      <c r="H16" s="18">
        <v>48000</v>
      </c>
      <c r="I16" s="10">
        <v>28800</v>
      </c>
      <c r="J16" s="18">
        <v>48000</v>
      </c>
      <c r="K16" s="10">
        <v>38400</v>
      </c>
      <c r="L16" s="18">
        <v>48000</v>
      </c>
      <c r="M16" s="10">
        <v>28800</v>
      </c>
      <c r="N16" s="18">
        <f t="shared" si="0"/>
        <v>508800</v>
      </c>
      <c r="O16" s="10">
        <f t="shared" si="1"/>
        <v>8643.2317188337929</v>
      </c>
      <c r="P16" s="18">
        <f t="shared" si="2"/>
        <v>42400</v>
      </c>
      <c r="Q16" s="10">
        <f t="shared" si="3"/>
        <v>0.20384980468947625</v>
      </c>
      <c r="R16" s="18" t="str">
        <f t="shared" si="4"/>
        <v>Y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D0D3-BD2B-428B-9E28-1446BAEF981A}">
  <dimension ref="A1:D16"/>
  <sheetViews>
    <sheetView showGridLines="0" workbookViewId="0">
      <selection activeCell="E9" sqref="E9"/>
    </sheetView>
  </sheetViews>
  <sheetFormatPr defaultRowHeight="14.4" x14ac:dyDescent="0.3"/>
  <cols>
    <col min="1" max="1" width="15.6640625" bestFit="1" customWidth="1"/>
    <col min="2" max="2" width="7" bestFit="1" customWidth="1"/>
    <col min="3" max="3" width="4.44140625" bestFit="1" customWidth="1"/>
    <col min="4" max="4" width="4" bestFit="1" customWidth="1"/>
  </cols>
  <sheetData>
    <row r="1" spans="1:4" x14ac:dyDescent="0.3">
      <c r="A1" s="3" t="s">
        <v>39</v>
      </c>
    </row>
    <row r="2" spans="1:4" ht="15" thickBot="1" x14ac:dyDescent="0.35"/>
    <row r="3" spans="1:4" ht="15" thickBot="1" x14ac:dyDescent="0.35">
      <c r="A3" s="13" t="s">
        <v>40</v>
      </c>
      <c r="B3" s="16" t="s">
        <v>17</v>
      </c>
      <c r="C3" s="14" t="s">
        <v>21</v>
      </c>
      <c r="D3" s="16" t="s">
        <v>38</v>
      </c>
    </row>
    <row r="4" spans="1:4" x14ac:dyDescent="0.3">
      <c r="A4" s="4" t="s">
        <v>9</v>
      </c>
      <c r="B4" s="17">
        <v>520000</v>
      </c>
      <c r="C4" s="5" t="s">
        <v>41</v>
      </c>
      <c r="D4" s="17" t="s">
        <v>45</v>
      </c>
    </row>
    <row r="5" spans="1:4" x14ac:dyDescent="0.3">
      <c r="A5" s="4" t="s">
        <v>8</v>
      </c>
      <c r="B5" s="17">
        <v>520000</v>
      </c>
      <c r="C5" s="5" t="s">
        <v>41</v>
      </c>
      <c r="D5" s="17" t="s">
        <v>45</v>
      </c>
    </row>
    <row r="6" spans="1:4" x14ac:dyDescent="0.3">
      <c r="A6" s="4" t="s">
        <v>15</v>
      </c>
      <c r="B6" s="17">
        <v>508800</v>
      </c>
      <c r="C6" s="5" t="s">
        <v>43</v>
      </c>
      <c r="D6" s="17" t="s">
        <v>44</v>
      </c>
    </row>
    <row r="7" spans="1:4" x14ac:dyDescent="0.3">
      <c r="A7" s="4" t="s">
        <v>14</v>
      </c>
      <c r="B7" s="17">
        <v>508800</v>
      </c>
      <c r="C7" s="5" t="s">
        <v>42</v>
      </c>
      <c r="D7" s="17" t="s">
        <v>46</v>
      </c>
    </row>
    <row r="8" spans="1:4" x14ac:dyDescent="0.3">
      <c r="A8" s="4" t="s">
        <v>11</v>
      </c>
      <c r="B8" s="17">
        <v>502800</v>
      </c>
      <c r="C8" s="5" t="s">
        <v>42</v>
      </c>
      <c r="D8" s="17" t="s">
        <v>44</v>
      </c>
    </row>
    <row r="9" spans="1:4" x14ac:dyDescent="0.3">
      <c r="A9" s="4" t="s">
        <v>6</v>
      </c>
      <c r="B9" s="17">
        <v>49920</v>
      </c>
      <c r="C9" s="5" t="s">
        <v>43</v>
      </c>
      <c r="D9" s="17" t="s">
        <v>45</v>
      </c>
    </row>
    <row r="10" spans="1:4" x14ac:dyDescent="0.3">
      <c r="A10" s="4" t="s">
        <v>16</v>
      </c>
      <c r="B10" s="17">
        <v>49830</v>
      </c>
      <c r="C10" s="5" t="s">
        <v>43</v>
      </c>
      <c r="D10" s="17" t="s">
        <v>45</v>
      </c>
    </row>
    <row r="11" spans="1:4" x14ac:dyDescent="0.3">
      <c r="A11" s="4" t="s">
        <v>10</v>
      </c>
      <c r="B11" s="17">
        <v>49200</v>
      </c>
      <c r="C11" s="5" t="s">
        <v>42</v>
      </c>
      <c r="D11" s="17" t="s">
        <v>46</v>
      </c>
    </row>
    <row r="12" spans="1:4" x14ac:dyDescent="0.3">
      <c r="A12" s="4" t="s">
        <v>4</v>
      </c>
      <c r="B12" s="17">
        <v>48860</v>
      </c>
      <c r="C12" s="5" t="s">
        <v>42</v>
      </c>
      <c r="D12" s="17" t="s">
        <v>44</v>
      </c>
    </row>
    <row r="13" spans="1:4" x14ac:dyDescent="0.3">
      <c r="A13" s="4" t="s">
        <v>13</v>
      </c>
      <c r="B13" s="17">
        <v>4343</v>
      </c>
      <c r="C13" s="5" t="s">
        <v>42</v>
      </c>
      <c r="D13" s="17" t="s">
        <v>45</v>
      </c>
    </row>
    <row r="14" spans="1:4" x14ac:dyDescent="0.3">
      <c r="A14" s="4" t="s">
        <v>5</v>
      </c>
      <c r="B14" s="17">
        <v>4321</v>
      </c>
      <c r="C14" s="5" t="s">
        <v>42</v>
      </c>
      <c r="D14" s="17" t="s">
        <v>44</v>
      </c>
    </row>
    <row r="15" spans="1:4" x14ac:dyDescent="0.3">
      <c r="A15" s="4" t="s">
        <v>7</v>
      </c>
      <c r="B15" s="17">
        <v>4320</v>
      </c>
      <c r="C15" s="5" t="s">
        <v>42</v>
      </c>
      <c r="D15" s="17" t="s">
        <v>44</v>
      </c>
    </row>
    <row r="16" spans="1:4" ht="15" thickBot="1" x14ac:dyDescent="0.35">
      <c r="A16" s="9" t="s">
        <v>12</v>
      </c>
      <c r="B16" s="18">
        <v>4320</v>
      </c>
      <c r="C16" s="10" t="s">
        <v>42</v>
      </c>
      <c r="D16" s="18" t="s">
        <v>45</v>
      </c>
    </row>
  </sheetData>
  <sortState xmlns:xlrd2="http://schemas.microsoft.com/office/spreadsheetml/2017/richdata2" ref="A4:D16">
    <sortCondition descending="1"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Analysis</vt:lpstr>
      <vt:lpstr>XYZ Analysis</vt:lpstr>
      <vt:lpstr>ABC-XYZ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Pal</dc:creator>
  <cp:lastModifiedBy>User</cp:lastModifiedBy>
  <dcterms:created xsi:type="dcterms:W3CDTF">2018-04-24T18:36:42Z</dcterms:created>
  <dcterms:modified xsi:type="dcterms:W3CDTF">2021-09-25T06:29:26Z</dcterms:modified>
</cp:coreProperties>
</file>