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K SINGH\OneDrive\Desktop\"/>
    </mc:Choice>
  </mc:AlternateContent>
  <xr:revisionPtr revIDLastSave="1" documentId="8_{4DF2F465-1D60-4063-8EE3-A54D8D177646}" xr6:coauthVersionLast="36" xr6:coauthVersionMax="47" xr10:uidLastSave="{1AF77360-A0CC-4802-BC19-D5C91A36AA6C}"/>
  <bookViews>
    <workbookView xWindow="0" yWindow="0" windowWidth="21570" windowHeight="7980" xr2:uid="{B0D27EDA-5201-42B2-99F3-8B8F124CD3E1}"/>
  </bookViews>
  <sheets>
    <sheet name="2025-26" sheetId="1" r:id="rId1"/>
  </sheets>
  <definedNames>
    <definedName name="_xlnm._FilterDatabase" localSheetId="0" hidden="1">'2025-26'!$A$1:$R$94</definedName>
    <definedName name="_xlnm.Print_Area" localSheetId="0">'2025-26'!$A$1:$P$93</definedName>
    <definedName name="_xlnm.Print_Titles" localSheetId="0">'2025-26'!$1:$1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1" l="1"/>
  <c r="O93" i="1"/>
  <c r="F93" i="1"/>
  <c r="Q93" i="1" s="1"/>
  <c r="O92" i="1"/>
  <c r="F92" i="1"/>
  <c r="Q92" i="1" s="1"/>
  <c r="O91" i="1"/>
  <c r="F91" i="1"/>
  <c r="N91" i="1" s="1"/>
  <c r="O90" i="1"/>
  <c r="F90" i="1"/>
  <c r="Q90" i="1" s="1"/>
  <c r="O89" i="1"/>
  <c r="F89" i="1"/>
  <c r="Q89" i="1" s="1"/>
  <c r="O88" i="1"/>
  <c r="F88" i="1"/>
  <c r="Q88" i="1" s="1"/>
  <c r="O87" i="1"/>
  <c r="F87" i="1"/>
  <c r="N87" i="1" s="1"/>
  <c r="O86" i="1"/>
  <c r="F86" i="1"/>
  <c r="K86" i="1" s="1"/>
  <c r="O85" i="1"/>
  <c r="F85" i="1"/>
  <c r="Q85" i="1" s="1"/>
  <c r="O84" i="1"/>
  <c r="F84" i="1"/>
  <c r="Q84" i="1" s="1"/>
  <c r="O83" i="1"/>
  <c r="F83" i="1"/>
  <c r="N83" i="1" s="1"/>
  <c r="O82" i="1"/>
  <c r="F82" i="1"/>
  <c r="Q82" i="1" s="1"/>
  <c r="O81" i="1"/>
  <c r="F81" i="1"/>
  <c r="Q81" i="1" s="1"/>
  <c r="O80" i="1"/>
  <c r="F80" i="1"/>
  <c r="N80" i="1" s="1"/>
  <c r="O79" i="1"/>
  <c r="F79" i="1"/>
  <c r="N79" i="1" s="1"/>
  <c r="O78" i="1"/>
  <c r="F78" i="1"/>
  <c r="Q78" i="1" s="1"/>
  <c r="O77" i="1"/>
  <c r="F77" i="1"/>
  <c r="Q77" i="1" s="1"/>
  <c r="O76" i="1"/>
  <c r="F76" i="1"/>
  <c r="K76" i="1" s="1"/>
  <c r="O75" i="1"/>
  <c r="F75" i="1"/>
  <c r="N75" i="1" s="1"/>
  <c r="O74" i="1"/>
  <c r="F74" i="1"/>
  <c r="Q74" i="1" s="1"/>
  <c r="O73" i="1"/>
  <c r="F73" i="1"/>
  <c r="Q73" i="1" s="1"/>
  <c r="O72" i="1"/>
  <c r="F72" i="1"/>
  <c r="Q72" i="1" s="1"/>
  <c r="O71" i="1"/>
  <c r="F71" i="1"/>
  <c r="N71" i="1" s="1"/>
  <c r="O70" i="1"/>
  <c r="F70" i="1"/>
  <c r="K70" i="1" s="1"/>
  <c r="O69" i="1"/>
  <c r="F69" i="1"/>
  <c r="Q69" i="1" s="1"/>
  <c r="O67" i="1"/>
  <c r="F67" i="1"/>
  <c r="Q67" i="1" s="1"/>
  <c r="O66" i="1"/>
  <c r="F66" i="1"/>
  <c r="N66" i="1" s="1"/>
  <c r="O65" i="1"/>
  <c r="F65" i="1"/>
  <c r="Q65" i="1" s="1"/>
  <c r="O64" i="1"/>
  <c r="F64" i="1"/>
  <c r="Q64" i="1" s="1"/>
  <c r="O63" i="1"/>
  <c r="F63" i="1"/>
  <c r="N63" i="1" s="1"/>
  <c r="O62" i="1"/>
  <c r="F62" i="1"/>
  <c r="N62" i="1" s="1"/>
  <c r="O61" i="1"/>
  <c r="F61" i="1"/>
  <c r="Q61" i="1" s="1"/>
  <c r="O60" i="1"/>
  <c r="F60" i="1"/>
  <c r="Q60" i="1" s="1"/>
  <c r="O59" i="1"/>
  <c r="F59" i="1"/>
  <c r="Q59" i="1" s="1"/>
  <c r="O58" i="1"/>
  <c r="F58" i="1"/>
  <c r="N58" i="1" s="1"/>
  <c r="O57" i="1"/>
  <c r="F57" i="1"/>
  <c r="Q57" i="1" s="1"/>
  <c r="O56" i="1"/>
  <c r="F56" i="1"/>
  <c r="Q56" i="1" s="1"/>
  <c r="O55" i="1"/>
  <c r="F55" i="1"/>
  <c r="Q55" i="1" s="1"/>
  <c r="O54" i="1"/>
  <c r="F54" i="1"/>
  <c r="N54" i="1" s="1"/>
  <c r="O53" i="1"/>
  <c r="F53" i="1"/>
  <c r="K53" i="1" s="1"/>
  <c r="O52" i="1"/>
  <c r="F52" i="1"/>
  <c r="Q52" i="1" s="1"/>
  <c r="O51" i="1"/>
  <c r="F51" i="1"/>
  <c r="N51" i="1" s="1"/>
  <c r="O50" i="1"/>
  <c r="F50" i="1"/>
  <c r="N50" i="1" s="1"/>
  <c r="O49" i="1"/>
  <c r="F49" i="1"/>
  <c r="K49" i="1" s="1"/>
  <c r="O47" i="1"/>
  <c r="F47" i="1"/>
  <c r="Q47" i="1" s="1"/>
  <c r="O46" i="1"/>
  <c r="F46" i="1"/>
  <c r="N46" i="1" s="1"/>
  <c r="O45" i="1"/>
  <c r="F45" i="1"/>
  <c r="N45" i="1" s="1"/>
  <c r="O44" i="1"/>
  <c r="F44" i="1"/>
  <c r="Q44" i="1" s="1"/>
  <c r="O43" i="1"/>
  <c r="F43" i="1"/>
  <c r="Q43" i="1" s="1"/>
  <c r="O42" i="1"/>
  <c r="F42" i="1"/>
  <c r="Q42" i="1" s="1"/>
  <c r="O40" i="1"/>
  <c r="F40" i="1"/>
  <c r="N40" i="1" s="1"/>
  <c r="O39" i="1"/>
  <c r="F39" i="1"/>
  <c r="Q39" i="1" s="1"/>
  <c r="O38" i="1"/>
  <c r="F38" i="1"/>
  <c r="Q38" i="1" s="1"/>
  <c r="O35" i="1"/>
  <c r="F35" i="1"/>
  <c r="Q35" i="1" s="1"/>
  <c r="O34" i="1"/>
  <c r="F34" i="1"/>
  <c r="N34" i="1" s="1"/>
  <c r="O33" i="1"/>
  <c r="F33" i="1"/>
  <c r="K33" i="1" s="1"/>
  <c r="O32" i="1"/>
  <c r="F32" i="1"/>
  <c r="Q32" i="1" s="1"/>
  <c r="O31" i="1"/>
  <c r="F31" i="1"/>
  <c r="Q31" i="1" s="1"/>
  <c r="O30" i="1"/>
  <c r="F30" i="1"/>
  <c r="N30" i="1" s="1"/>
  <c r="Q29" i="1"/>
  <c r="O29" i="1"/>
  <c r="F29" i="1"/>
  <c r="N29" i="1" s="1"/>
  <c r="O28" i="1"/>
  <c r="F28" i="1"/>
  <c r="Q28" i="1" s="1"/>
  <c r="O27" i="1"/>
  <c r="F27" i="1"/>
  <c r="N27" i="1" s="1"/>
  <c r="O25" i="1"/>
  <c r="F25" i="1"/>
  <c r="N25" i="1" s="1"/>
  <c r="O24" i="1"/>
  <c r="F24" i="1"/>
  <c r="Q24" i="1" s="1"/>
  <c r="O23" i="1"/>
  <c r="F23" i="1"/>
  <c r="Q23" i="1" s="1"/>
  <c r="O21" i="1"/>
  <c r="F21" i="1"/>
  <c r="Q21" i="1" s="1"/>
  <c r="O20" i="1"/>
  <c r="F20" i="1"/>
  <c r="N20" i="1" s="1"/>
  <c r="O19" i="1"/>
  <c r="F19" i="1"/>
  <c r="Q19" i="1" s="1"/>
  <c r="O18" i="1"/>
  <c r="F18" i="1"/>
  <c r="Q18" i="1" s="1"/>
  <c r="O17" i="1"/>
  <c r="F17" i="1"/>
  <c r="Q17" i="1" s="1"/>
  <c r="O16" i="1"/>
  <c r="F16" i="1"/>
  <c r="N16" i="1" s="1"/>
  <c r="O41" i="1"/>
  <c r="F41" i="1"/>
  <c r="K41" i="1" s="1"/>
  <c r="O15" i="1"/>
  <c r="F15" i="1"/>
  <c r="Q15" i="1" s="1"/>
  <c r="O22" i="1"/>
  <c r="F22" i="1"/>
  <c r="Q22" i="1" s="1"/>
  <c r="O26" i="1"/>
  <c r="F26" i="1"/>
  <c r="N26" i="1" s="1"/>
  <c r="O14" i="1"/>
  <c r="F14" i="1"/>
  <c r="K14" i="1" s="1"/>
  <c r="O13" i="1"/>
  <c r="F13" i="1"/>
  <c r="Q13" i="1" s="1"/>
  <c r="O12" i="1"/>
  <c r="F12" i="1"/>
  <c r="N12" i="1" s="1"/>
  <c r="O11" i="1"/>
  <c r="F11" i="1"/>
  <c r="N11" i="1" s="1"/>
  <c r="O10" i="1"/>
  <c r="F10" i="1"/>
  <c r="Q10" i="1" s="1"/>
  <c r="O9" i="1"/>
  <c r="F9" i="1"/>
  <c r="Q9" i="1" s="1"/>
  <c r="O7" i="1"/>
  <c r="F7" i="1"/>
  <c r="Q7" i="1" s="1"/>
  <c r="O6" i="1"/>
  <c r="F6" i="1"/>
  <c r="N6" i="1" s="1"/>
  <c r="O5" i="1"/>
  <c r="F5" i="1"/>
  <c r="Q5" i="1" s="1"/>
  <c r="O4" i="1"/>
  <c r="F4" i="1"/>
  <c r="Q4" i="1" s="1"/>
  <c r="O8" i="1"/>
  <c r="F8" i="1"/>
  <c r="N8" i="1" s="1"/>
  <c r="O37" i="1"/>
  <c r="F37" i="1"/>
  <c r="N37" i="1" s="1"/>
  <c r="O36" i="1"/>
  <c r="F36" i="1"/>
  <c r="Q36" i="1" s="1"/>
  <c r="O3" i="1"/>
  <c r="F3" i="1"/>
  <c r="Q3" i="1" s="1"/>
  <c r="Q2" i="1"/>
  <c r="O2" i="1"/>
  <c r="N2" i="1"/>
  <c r="K2" i="1"/>
  <c r="N7" i="1" l="1"/>
  <c r="Q33" i="1"/>
  <c r="Q86" i="1"/>
  <c r="Q63" i="1"/>
  <c r="N76" i="1"/>
  <c r="K90" i="1"/>
  <c r="P90" i="1" s="1"/>
  <c r="Q76" i="1"/>
  <c r="K82" i="1"/>
  <c r="P82" i="1" s="1"/>
  <c r="P2" i="1"/>
  <c r="N65" i="1"/>
  <c r="K29" i="1"/>
  <c r="P29" i="1" s="1"/>
  <c r="Q51" i="1"/>
  <c r="K59" i="1"/>
  <c r="P59" i="1" s="1"/>
  <c r="N70" i="1"/>
  <c r="K84" i="1"/>
  <c r="P84" i="1" s="1"/>
  <c r="Q41" i="1"/>
  <c r="N59" i="1"/>
  <c r="N49" i="1"/>
  <c r="K36" i="1"/>
  <c r="P36" i="1" s="1"/>
  <c r="K21" i="1"/>
  <c r="P21" i="1" s="1"/>
  <c r="N42" i="1"/>
  <c r="N84" i="1"/>
  <c r="N21" i="1"/>
  <c r="K46" i="1"/>
  <c r="P46" i="1" s="1"/>
  <c r="N67" i="1"/>
  <c r="N14" i="1"/>
  <c r="K27" i="1"/>
  <c r="P27" i="1" s="1"/>
  <c r="N33" i="1"/>
  <c r="K65" i="1"/>
  <c r="P65" i="1" s="1"/>
  <c r="K12" i="1"/>
  <c r="P12" i="1" s="1"/>
  <c r="N86" i="1"/>
  <c r="K5" i="1"/>
  <c r="P5" i="1" s="1"/>
  <c r="Q14" i="1"/>
  <c r="K31" i="1"/>
  <c r="P31" i="1" s="1"/>
  <c r="K39" i="1"/>
  <c r="P39" i="1" s="1"/>
  <c r="Q49" i="1"/>
  <c r="N82" i="1"/>
  <c r="Q12" i="1"/>
  <c r="N31" i="1"/>
  <c r="Q46" i="1"/>
  <c r="K67" i="1"/>
  <c r="P67" i="1" s="1"/>
  <c r="Q70" i="1"/>
  <c r="K74" i="1"/>
  <c r="P74" i="1" s="1"/>
  <c r="K80" i="1"/>
  <c r="P80" i="1" s="1"/>
  <c r="N41" i="1"/>
  <c r="N53" i="1"/>
  <c r="Q80" i="1"/>
  <c r="K92" i="1"/>
  <c r="P92" i="1" s="1"/>
  <c r="K22" i="1"/>
  <c r="P22" i="1" s="1"/>
  <c r="K19" i="1"/>
  <c r="P19" i="1" s="1"/>
  <c r="K51" i="1"/>
  <c r="P51" i="1" s="1"/>
  <c r="K63" i="1"/>
  <c r="P63" i="1" s="1"/>
  <c r="K7" i="1"/>
  <c r="P7" i="1" s="1"/>
  <c r="N22" i="1"/>
  <c r="Q27" i="1"/>
  <c r="K42" i="1"/>
  <c r="P42" i="1" s="1"/>
  <c r="Q53" i="1"/>
  <c r="K57" i="1"/>
  <c r="P57" i="1" s="1"/>
  <c r="N36" i="1"/>
  <c r="K10" i="1"/>
  <c r="P10" i="1" s="1"/>
  <c r="P14" i="1"/>
  <c r="K24" i="1"/>
  <c r="P24" i="1" s="1"/>
  <c r="K44" i="1"/>
  <c r="P44" i="1" s="1"/>
  <c r="P49" i="1"/>
  <c r="K61" i="1"/>
  <c r="P61" i="1" s="1"/>
  <c r="K78" i="1"/>
  <c r="P78" i="1" s="1"/>
  <c r="N10" i="1"/>
  <c r="N24" i="1"/>
  <c r="N44" i="1"/>
  <c r="N61" i="1"/>
  <c r="N78" i="1"/>
  <c r="N92" i="1"/>
  <c r="N5" i="1"/>
  <c r="K17" i="1"/>
  <c r="P17" i="1" s="1"/>
  <c r="N19" i="1"/>
  <c r="K35" i="1"/>
  <c r="P35" i="1" s="1"/>
  <c r="N39" i="1"/>
  <c r="K55" i="1"/>
  <c r="P55" i="1" s="1"/>
  <c r="N57" i="1"/>
  <c r="K72" i="1"/>
  <c r="P72" i="1" s="1"/>
  <c r="N74" i="1"/>
  <c r="P76" i="1"/>
  <c r="K88" i="1"/>
  <c r="P88" i="1" s="1"/>
  <c r="N90" i="1"/>
  <c r="N17" i="1"/>
  <c r="N35" i="1"/>
  <c r="N55" i="1"/>
  <c r="N72" i="1"/>
  <c r="N88" i="1"/>
  <c r="P41" i="1"/>
  <c r="P33" i="1"/>
  <c r="P53" i="1"/>
  <c r="P70" i="1"/>
  <c r="P86" i="1"/>
  <c r="Q8" i="1"/>
  <c r="K8" i="1"/>
  <c r="P8" i="1" s="1"/>
  <c r="K9" i="1"/>
  <c r="P9" i="1" s="1"/>
  <c r="K13" i="1"/>
  <c r="P13" i="1" s="1"/>
  <c r="K52" i="1"/>
  <c r="P52" i="1" s="1"/>
  <c r="K60" i="1"/>
  <c r="P60" i="1" s="1"/>
  <c r="K3" i="1"/>
  <c r="P3" i="1" s="1"/>
  <c r="K4" i="1"/>
  <c r="P4" i="1" s="1"/>
  <c r="K28" i="1"/>
  <c r="P28" i="1" s="1"/>
  <c r="Q20" i="1"/>
  <c r="K15" i="1"/>
  <c r="P15" i="1" s="1"/>
  <c r="K18" i="1"/>
  <c r="P18" i="1" s="1"/>
  <c r="K23" i="1"/>
  <c r="P23" i="1" s="1"/>
  <c r="K32" i="1"/>
  <c r="P32" i="1" s="1"/>
  <c r="K38" i="1"/>
  <c r="P38" i="1" s="1"/>
  <c r="K43" i="1"/>
  <c r="P43" i="1" s="1"/>
  <c r="K47" i="1"/>
  <c r="P47" i="1" s="1"/>
  <c r="K56" i="1"/>
  <c r="P56" i="1" s="1"/>
  <c r="K64" i="1"/>
  <c r="P64" i="1" s="1"/>
  <c r="K69" i="1"/>
  <c r="P69" i="1" s="1"/>
  <c r="K73" i="1"/>
  <c r="P73" i="1" s="1"/>
  <c r="K77" i="1"/>
  <c r="P77" i="1" s="1"/>
  <c r="K81" i="1"/>
  <c r="P81" i="1" s="1"/>
  <c r="K85" i="1"/>
  <c r="P85" i="1" s="1"/>
  <c r="K89" i="1"/>
  <c r="P89" i="1" s="1"/>
  <c r="K93" i="1"/>
  <c r="P93" i="1" s="1"/>
  <c r="Q37" i="1"/>
  <c r="Q6" i="1"/>
  <c r="Q11" i="1"/>
  <c r="Q26" i="1"/>
  <c r="Q16" i="1"/>
  <c r="Q25" i="1"/>
  <c r="Q30" i="1"/>
  <c r="Q34" i="1"/>
  <c r="Q40" i="1"/>
  <c r="Q45" i="1"/>
  <c r="Q50" i="1"/>
  <c r="Q54" i="1"/>
  <c r="Q58" i="1"/>
  <c r="Q62" i="1"/>
  <c r="Q66" i="1"/>
  <c r="Q71" i="1"/>
  <c r="Q75" i="1"/>
  <c r="Q79" i="1"/>
  <c r="Q83" i="1"/>
  <c r="Q87" i="1"/>
  <c r="Q91" i="1"/>
  <c r="N3" i="1"/>
  <c r="N4" i="1"/>
  <c r="N9" i="1"/>
  <c r="N13" i="1"/>
  <c r="N15" i="1"/>
  <c r="N18" i="1"/>
  <c r="N23" i="1"/>
  <c r="N28" i="1"/>
  <c r="N32" i="1"/>
  <c r="N38" i="1"/>
  <c r="N43" i="1"/>
  <c r="N47" i="1"/>
  <c r="N52" i="1"/>
  <c r="N56" i="1"/>
  <c r="N60" i="1"/>
  <c r="N64" i="1"/>
  <c r="N69" i="1"/>
  <c r="N73" i="1"/>
  <c r="N77" i="1"/>
  <c r="N81" i="1"/>
  <c r="N85" i="1"/>
  <c r="N89" i="1"/>
  <c r="N93" i="1"/>
  <c r="K37" i="1"/>
  <c r="P37" i="1" s="1"/>
  <c r="K11" i="1"/>
  <c r="P11" i="1" s="1"/>
  <c r="K26" i="1"/>
  <c r="P26" i="1" s="1"/>
  <c r="K16" i="1"/>
  <c r="P16" i="1" s="1"/>
  <c r="K20" i="1"/>
  <c r="P20" i="1" s="1"/>
  <c r="K25" i="1"/>
  <c r="P25" i="1" s="1"/>
  <c r="K30" i="1"/>
  <c r="P30" i="1" s="1"/>
  <c r="K34" i="1"/>
  <c r="P34" i="1" s="1"/>
  <c r="K40" i="1"/>
  <c r="P40" i="1" s="1"/>
  <c r="K45" i="1"/>
  <c r="P45" i="1" s="1"/>
  <c r="K50" i="1"/>
  <c r="P50" i="1" s="1"/>
  <c r="K54" i="1"/>
  <c r="P54" i="1" s="1"/>
  <c r="K58" i="1"/>
  <c r="P58" i="1" s="1"/>
  <c r="K62" i="1"/>
  <c r="P62" i="1" s="1"/>
  <c r="K66" i="1"/>
  <c r="P66" i="1" s="1"/>
  <c r="K71" i="1"/>
  <c r="P71" i="1" s="1"/>
  <c r="K75" i="1"/>
  <c r="P75" i="1" s="1"/>
  <c r="K79" i="1"/>
  <c r="P79" i="1" s="1"/>
  <c r="K83" i="1"/>
  <c r="P83" i="1" s="1"/>
  <c r="K87" i="1"/>
  <c r="P87" i="1" s="1"/>
  <c r="K91" i="1"/>
  <c r="P91" i="1" s="1"/>
  <c r="K6" i="1"/>
  <c r="P6" i="1" s="1"/>
  <c r="Q94" i="1" l="1"/>
  <c r="N94" i="1"/>
  <c r="P94" i="1"/>
</calcChain>
</file>

<file path=xl/sharedStrings.xml><?xml version="1.0" encoding="utf-8"?>
<sst xmlns="http://schemas.openxmlformats.org/spreadsheetml/2006/main" count="565" uniqueCount="152">
  <si>
    <t>Sl No.</t>
  </si>
  <si>
    <t>प्रशिक्षण कार्यक्रम Programme</t>
  </si>
  <si>
    <t>प्रतिभागियो का स्तर Level of Participants</t>
  </si>
  <si>
    <t>आरंभ तिथी /Start date</t>
  </si>
  <si>
    <t>समाप्त तिथी /End Date</t>
  </si>
  <si>
    <t>दिवस संख्या Number of Days</t>
  </si>
  <si>
    <t>बैच सईज़ Batch Size</t>
  </si>
  <si>
    <t>पाठ्यक्रम समन्वयक Course Coordinator</t>
  </si>
  <si>
    <t>श्रेणी Category</t>
  </si>
  <si>
    <t>Mandays</t>
  </si>
  <si>
    <t xml:space="preserve">Course Type </t>
  </si>
  <si>
    <t>Course Fees (Per Day per participant)</t>
  </si>
  <si>
    <t>Total Course Fee (number of participants x training days)</t>
  </si>
  <si>
    <t>Course Fees Per Day Per Participant post 20 % group discount (rounded to nearest 50)</t>
  </si>
  <si>
    <t>Total course fees post 20 % group discount</t>
  </si>
  <si>
    <t>Hostel Charges</t>
  </si>
  <si>
    <t>Ab initio for JE (Airport Operation services)</t>
  </si>
  <si>
    <t xml:space="preserve">Newly recruited JE (AOS) </t>
  </si>
  <si>
    <t xml:space="preserve"> Pooja Bharti &amp; Vaishali Rawat</t>
  </si>
  <si>
    <t>AOS</t>
  </si>
  <si>
    <t>CTP</t>
  </si>
  <si>
    <t>Planning for Retirement</t>
  </si>
  <si>
    <t xml:space="preserve">Officers of all discipline Retiring within one year to five year from the date of the training </t>
  </si>
  <si>
    <t>Sushil Kumar and Ajay Kumar</t>
  </si>
  <si>
    <t>HR</t>
  </si>
  <si>
    <t xml:space="preserve">Others </t>
  </si>
  <si>
    <t>Right To Information Act, 2005</t>
  </si>
  <si>
    <t>Executives  from all cadre (JE and above but upto Jt.GM Level)</t>
  </si>
  <si>
    <t xml:space="preserve">Electrical &amp; Mechanical (E&amp;M) Installations,Maintenance and  Solar PV at Airports   </t>
  </si>
  <si>
    <t>Executives  from Engg. Electrical cadre (JE and above but upto Jt.GM Level)</t>
  </si>
  <si>
    <t xml:space="preserve">Himanshi </t>
  </si>
  <si>
    <t>Engineering</t>
  </si>
  <si>
    <t>System Engineering and Project Management</t>
  </si>
  <si>
    <t>Mayank Singh</t>
  </si>
  <si>
    <t>Aerodrome Licensing</t>
  </si>
  <si>
    <t>Executives  from all concerned cadre (JE and above but upto Jt.GM Level)</t>
  </si>
  <si>
    <t>Operations</t>
  </si>
  <si>
    <t>Safety Management System(SMS)</t>
  </si>
  <si>
    <t>GeM Procurement</t>
  </si>
  <si>
    <t xml:space="preserve">Munesh Kumar </t>
  </si>
  <si>
    <t xml:space="preserve">General </t>
  </si>
  <si>
    <t>Aviation Cyber Security</t>
  </si>
  <si>
    <t>Aerdrome Design &amp; Operations(Annex-14)</t>
  </si>
  <si>
    <t>Delegation of Power(DOP) &amp; Budget Preparation</t>
  </si>
  <si>
    <t>K C Meena</t>
  </si>
  <si>
    <t xml:space="preserve">Finance </t>
  </si>
  <si>
    <t>Infrastructure and facilities for Passengers with reduced mobilities</t>
  </si>
  <si>
    <t>ICAO</t>
  </si>
  <si>
    <t>STP</t>
  </si>
  <si>
    <t>Stress Management</t>
  </si>
  <si>
    <t xml:space="preserve">Human Factors </t>
  </si>
  <si>
    <t>Padma Rai</t>
  </si>
  <si>
    <t>Basic principles of Aerodrome Safeguarding(NOC)</t>
  </si>
  <si>
    <t>M. P Aggarwal</t>
  </si>
  <si>
    <t>ANS</t>
  </si>
  <si>
    <t>Wildlife Hazard Management</t>
  </si>
  <si>
    <t>Prevention of Sexual Harrasment (POSH) Workshop</t>
  </si>
  <si>
    <t>Workshop</t>
  </si>
  <si>
    <t>Data Analytics using Power Bi</t>
  </si>
  <si>
    <t>Executives  from all cadre (JE and above but upto AGM Level)</t>
  </si>
  <si>
    <t>Goods and Services Tax &amp; Statutory Taxation</t>
  </si>
  <si>
    <t>Executives  from Finance cadre (JE and above but upto Jt.GM Level)</t>
  </si>
  <si>
    <t>Airport Emergency Planning  &amp; Disabled Aircraft Removal</t>
  </si>
  <si>
    <t>Airfield pavement Marking(APM)</t>
  </si>
  <si>
    <t>Industrial Relations and Stakeholder management</t>
  </si>
  <si>
    <t>Executives  from HR cadre (DGM and above but upto Jt.GM Level)</t>
  </si>
  <si>
    <t>Global reporting Format</t>
  </si>
  <si>
    <t>Executives  from all concerned cadre (JE and above but upto AGM Level)</t>
  </si>
  <si>
    <t>Accounting &amp; Internal Audit</t>
  </si>
  <si>
    <t xml:space="preserve">Advance Excel &amp; Power BI </t>
  </si>
  <si>
    <t xml:space="preserve">Annex-9(Facilitation) </t>
  </si>
  <si>
    <t>Airfield Signs</t>
  </si>
  <si>
    <t>Design Thinking for nuturing innovation</t>
  </si>
  <si>
    <t>Vaishali Rawat</t>
  </si>
  <si>
    <t>Post OJT Evaluation for JE (Airport Operation services)</t>
  </si>
  <si>
    <t xml:space="preserve">Compliance of Labour Laws </t>
  </si>
  <si>
    <t>Contract Management</t>
  </si>
  <si>
    <t>Executives  from all  concerned cadre (JE and above but upto Jt.GM Level)</t>
  </si>
  <si>
    <t>Data Driven Decision Making</t>
  </si>
  <si>
    <t>Passenger Wayfinding signages(PWS)</t>
  </si>
  <si>
    <t>Mentorship and succession planning</t>
  </si>
  <si>
    <t>Airport Pavement Design,Evaluation &amp; Maintenance</t>
  </si>
  <si>
    <t>Executives  from Engg. Civil cadre (JE and above but upto Jt.GM Level)</t>
  </si>
  <si>
    <t>Ranbir</t>
  </si>
  <si>
    <t>Heating ventilation(HV) &amp; Air Conditioning(AC) And Energy conservation building code (ECBC)</t>
  </si>
  <si>
    <t>Executives  from Engg. cadre (JE and above but upto Jt.GM Level)</t>
  </si>
  <si>
    <t xml:space="preserve"> Airport Terminal Management</t>
  </si>
  <si>
    <t>Runway Rubber Removal(RRR)</t>
  </si>
  <si>
    <t>Effective Presentation and Communication skills</t>
  </si>
  <si>
    <t>Aerodrome Planning (Green Field/Brownfield Airport)</t>
  </si>
  <si>
    <t>Executives  from concerned  cadre (JE and above but upto Jt.GM Level)</t>
  </si>
  <si>
    <t>Good to Great-Mid Career Transition</t>
  </si>
  <si>
    <t>Executives  from all cadre (SM/AGM Level)</t>
  </si>
  <si>
    <t>Aeronautical ground Lights(AGL)</t>
  </si>
  <si>
    <t>Executives  from all concerned  cadre (JE and above but upto Jt.GM Level)</t>
  </si>
  <si>
    <t>Corporate communication</t>
  </si>
  <si>
    <t>APD Professional Competency Development</t>
  </si>
  <si>
    <t>Leadership,Team Building &amp; Conflict Management</t>
  </si>
  <si>
    <t>ANS fundamentals for Ops Executives</t>
  </si>
  <si>
    <t>Executives  from Operations cadre (JE and above but upto Jt.GM Level)</t>
  </si>
  <si>
    <t xml:space="preserve">Green Aviation </t>
  </si>
  <si>
    <t>Commercial Contract management</t>
  </si>
  <si>
    <t>Remarks</t>
  </si>
  <si>
    <t>Not to be uploaded on IAA website</t>
  </si>
  <si>
    <t>Dates Changed</t>
  </si>
  <si>
    <t>Registration Link</t>
  </si>
  <si>
    <t>https://iaa.edu.in/course-detail/NzE0</t>
  </si>
  <si>
    <t>https://iaa.edu.in/course-detail/NzQ3</t>
  </si>
  <si>
    <t>https://iaa.edu.in/course-detail/NjI0</t>
  </si>
  <si>
    <t>https://iaa.edu.in/course-detail/NjI3</t>
  </si>
  <si>
    <t>https://iaa.edu.in/course-detail/NzUw</t>
  </si>
  <si>
    <t>https://iaa.edu.in/course-detail/NTk5</t>
  </si>
  <si>
    <t>https://iaa.edu.in/course-detail/NzI1</t>
  </si>
  <si>
    <t>https://iaa.edu.in/course-detail/NzA1</t>
  </si>
  <si>
    <t>https://iaa.edu.in/course-detail/NzMw</t>
  </si>
  <si>
    <t>https://iaa.edu.in/course-detail/NzA2</t>
  </si>
  <si>
    <t>https://iaa.edu.in/course-detail/MjAw</t>
  </si>
  <si>
    <t>https://iaa.edu.in/course-detail/MTIz</t>
  </si>
  <si>
    <t>https://iaa.edu.in/course-detail/NjA1</t>
  </si>
  <si>
    <t>https://iaa.edu.in/course-detail/NzE5</t>
  </si>
  <si>
    <t>https://iaa.edu.in/course-detail/NjUw</t>
  </si>
  <si>
    <t>Not Available</t>
  </si>
  <si>
    <t>https://iaa.edu.in/course-detail/NzMx</t>
  </si>
  <si>
    <t>https://iaa.edu.in/course-detail/NzUx</t>
  </si>
  <si>
    <t>https://iaa.edu.in/course-detail/NzQ4</t>
  </si>
  <si>
    <t>https://iaa.edu.in/course-detail/NjY0</t>
  </si>
  <si>
    <t>https://iaa.edu.in/course-detail/NzI2</t>
  </si>
  <si>
    <t>https://iaa.edu.in/course-detail/NjE5</t>
  </si>
  <si>
    <t>https://iaa.edu.in/course-detail/NjE1</t>
  </si>
  <si>
    <t>https://iaa.edu.in/course-detail/NzUy</t>
  </si>
  <si>
    <t>https://iaa.edu.in/course-detail/MTk3</t>
  </si>
  <si>
    <t>Aerodrome Design &amp; Operations(Annex-14)</t>
  </si>
  <si>
    <t>https://iaa.edu.in/course-detail/NzEy</t>
  </si>
  <si>
    <t>https://iaa.edu.in/course-detail/NzEx</t>
  </si>
  <si>
    <t>https://iaa.edu.in/course-detail/NjMx</t>
  </si>
  <si>
    <t>https://iaa.edu.in/course-detail/NzI3</t>
  </si>
  <si>
    <t>https://iaa.edu.in/course-detail/NzE3</t>
  </si>
  <si>
    <t>https://iaa.edu.in/course-detail/NzA5</t>
  </si>
  <si>
    <t>https://iaa.edu.in/course-detail/NzQ5</t>
  </si>
  <si>
    <t>https://iaa.edu.in/course-detail/NzM3</t>
  </si>
  <si>
    <t>https://iaa.edu.in/course-detail/NzM0</t>
  </si>
  <si>
    <t>https://iaa.edu.in/course-detail/NjI5</t>
  </si>
  <si>
    <t>https://iaa.edu.in/course-detail/NzQ2</t>
  </si>
  <si>
    <t>https://iaa.edu.in/course-detail/NjM4</t>
  </si>
  <si>
    <t>https://iaa.edu.in/course-detail/NzEw</t>
  </si>
  <si>
    <t>https://iaa.edu.in/course-detail/NzE1</t>
  </si>
  <si>
    <t>https://iaa.edu.in/course-detail/Njc3</t>
  </si>
  <si>
    <t>https://iaa.edu.in/course-detail/NzIw</t>
  </si>
  <si>
    <t>https://iaa.edu.in/course-detail/MTc4</t>
  </si>
  <si>
    <t>https://iaa.edu.in/course-detail/NjEz</t>
  </si>
  <si>
    <t>https://iaa.edu.in/course-detail/NzQz</t>
  </si>
  <si>
    <t>https://iaa.edu.in/course-detail/NjUz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</si>
</sst>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14009]dd\ mmmm\ yyyy;@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color rgb="FF2E3443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0" fontId="0" fillId="3" borderId="0" xfId="0" applyFill="1"/>
    <xf numFmtId="0" fontId="3" fillId="0" borderId="3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/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9" fillId="0" borderId="1" xfId="2" applyBorder="1" applyAlignment="1">
      <alignment horizontal="center" vertical="center" wrapText="1"/>
    </xf>
    <xf numFmtId="0" fontId="9" fillId="4" borderId="1" xfId="2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aa.edu.in/course-detail/NzE5" TargetMode="External"/><Relationship Id="rId21" Type="http://schemas.openxmlformats.org/officeDocument/2006/relationships/hyperlink" Target="https://iaa.edu.in/course-detail/NzI1" TargetMode="External"/><Relationship Id="rId42" Type="http://schemas.openxmlformats.org/officeDocument/2006/relationships/hyperlink" Target="https://iaa.edu.in/course-detail/NzI2" TargetMode="External"/><Relationship Id="rId47" Type="http://schemas.openxmlformats.org/officeDocument/2006/relationships/hyperlink" Target="https://iaa.edu.in/course-detail/NjE1" TargetMode="External"/><Relationship Id="rId63" Type="http://schemas.openxmlformats.org/officeDocument/2006/relationships/hyperlink" Target="https://iaa.edu.in/course-detail/NjI5" TargetMode="External"/><Relationship Id="rId68" Type="http://schemas.openxmlformats.org/officeDocument/2006/relationships/hyperlink" Target="https://iaa.edu.in/course-detail/NzE1" TargetMode="External"/><Relationship Id="rId16" Type="http://schemas.openxmlformats.org/officeDocument/2006/relationships/hyperlink" Target="https://iaa.edu.in/course-detail/NzA2" TargetMode="External"/><Relationship Id="rId11" Type="http://schemas.openxmlformats.org/officeDocument/2006/relationships/hyperlink" Target="https://iaa.edu.in/course-detail/NzA1" TargetMode="External"/><Relationship Id="rId24" Type="http://schemas.openxmlformats.org/officeDocument/2006/relationships/hyperlink" Target="https://iaa.edu.in/course-detail/NjA1" TargetMode="External"/><Relationship Id="rId32" Type="http://schemas.openxmlformats.org/officeDocument/2006/relationships/hyperlink" Target="https://iaa.edu.in/course-detail/NzUx" TargetMode="External"/><Relationship Id="rId37" Type="http://schemas.openxmlformats.org/officeDocument/2006/relationships/hyperlink" Target="https://iaa.edu.in/course-detail/NzQ4" TargetMode="External"/><Relationship Id="rId40" Type="http://schemas.openxmlformats.org/officeDocument/2006/relationships/hyperlink" Target="https://iaa.edu.in/course-detail/NzI2" TargetMode="External"/><Relationship Id="rId45" Type="http://schemas.openxmlformats.org/officeDocument/2006/relationships/hyperlink" Target="https://iaa.edu.in/course-detail/NjE5" TargetMode="External"/><Relationship Id="rId53" Type="http://schemas.openxmlformats.org/officeDocument/2006/relationships/hyperlink" Target="https://iaa.edu.in/course-detail/NzEx" TargetMode="External"/><Relationship Id="rId58" Type="http://schemas.openxmlformats.org/officeDocument/2006/relationships/hyperlink" Target="https://iaa.edu.in/course-detail/NzA5" TargetMode="External"/><Relationship Id="rId66" Type="http://schemas.openxmlformats.org/officeDocument/2006/relationships/hyperlink" Target="https://iaa.edu.in/course-detail/NjM4" TargetMode="External"/><Relationship Id="rId74" Type="http://schemas.openxmlformats.org/officeDocument/2006/relationships/hyperlink" Target="https://iaa.edu.in/course-detail/NjEz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iaa.edu.in/course-detail/NzQ3" TargetMode="External"/><Relationship Id="rId61" Type="http://schemas.openxmlformats.org/officeDocument/2006/relationships/hyperlink" Target="https://iaa.edu.in/course-detail/NzM0" TargetMode="External"/><Relationship Id="rId19" Type="http://schemas.openxmlformats.org/officeDocument/2006/relationships/hyperlink" Target="https://iaa.edu.in/course-detail/NzUw" TargetMode="External"/><Relationship Id="rId14" Type="http://schemas.openxmlformats.org/officeDocument/2006/relationships/hyperlink" Target="https://iaa.edu.in/course-detail/NzMw" TargetMode="External"/><Relationship Id="rId22" Type="http://schemas.openxmlformats.org/officeDocument/2006/relationships/hyperlink" Target="https://iaa.edu.in/course-detail/MjAw" TargetMode="External"/><Relationship Id="rId27" Type="http://schemas.openxmlformats.org/officeDocument/2006/relationships/hyperlink" Target="https://iaa.edu.in/course-detail/NzE5" TargetMode="External"/><Relationship Id="rId30" Type="http://schemas.openxmlformats.org/officeDocument/2006/relationships/hyperlink" Target="https://iaa.edu.in/course-detail/NjUw" TargetMode="External"/><Relationship Id="rId35" Type="http://schemas.openxmlformats.org/officeDocument/2006/relationships/hyperlink" Target="https://iaa.edu.in/course-detail/NzQ4" TargetMode="External"/><Relationship Id="rId43" Type="http://schemas.openxmlformats.org/officeDocument/2006/relationships/hyperlink" Target="https://iaa.edu.in/course-detail/NjE5" TargetMode="External"/><Relationship Id="rId48" Type="http://schemas.openxmlformats.org/officeDocument/2006/relationships/hyperlink" Target="https://iaa.edu.in/course-detail/NzUy" TargetMode="External"/><Relationship Id="rId56" Type="http://schemas.openxmlformats.org/officeDocument/2006/relationships/hyperlink" Target="https://iaa.edu.in/course-detail/NzI3" TargetMode="External"/><Relationship Id="rId64" Type="http://schemas.openxmlformats.org/officeDocument/2006/relationships/hyperlink" Target="https://iaa.edu.in/course-detail/NjI5" TargetMode="External"/><Relationship Id="rId69" Type="http://schemas.openxmlformats.org/officeDocument/2006/relationships/hyperlink" Target="https://iaa.edu.in/course-detail/NjM4" TargetMode="External"/><Relationship Id="rId77" Type="http://schemas.openxmlformats.org/officeDocument/2006/relationships/hyperlink" Target="https://iaa.edu.in/course-detail/NzI3" TargetMode="External"/><Relationship Id="rId8" Type="http://schemas.openxmlformats.org/officeDocument/2006/relationships/hyperlink" Target="https://iaa.edu.in/course-detail/NzE0" TargetMode="External"/><Relationship Id="rId51" Type="http://schemas.openxmlformats.org/officeDocument/2006/relationships/hyperlink" Target="https://iaa.edu.in/course-detail/MTk3" TargetMode="External"/><Relationship Id="rId72" Type="http://schemas.openxmlformats.org/officeDocument/2006/relationships/hyperlink" Target="https://iaa.edu.in/course-detail/NzIw" TargetMode="External"/><Relationship Id="rId3" Type="http://schemas.openxmlformats.org/officeDocument/2006/relationships/hyperlink" Target="https://iaa.edu.in/course-detail/NzQ3" TargetMode="External"/><Relationship Id="rId12" Type="http://schemas.openxmlformats.org/officeDocument/2006/relationships/hyperlink" Target="https://iaa.edu.in/course-detail/NzA1" TargetMode="External"/><Relationship Id="rId17" Type="http://schemas.openxmlformats.org/officeDocument/2006/relationships/hyperlink" Target="https://iaa.edu.in/course-detail/NjI0" TargetMode="External"/><Relationship Id="rId25" Type="http://schemas.openxmlformats.org/officeDocument/2006/relationships/hyperlink" Target="https://iaa.edu.in/course-detail/NjA1" TargetMode="External"/><Relationship Id="rId33" Type="http://schemas.openxmlformats.org/officeDocument/2006/relationships/hyperlink" Target="https://iaa.edu.in/course-detail/NzUx" TargetMode="External"/><Relationship Id="rId38" Type="http://schemas.openxmlformats.org/officeDocument/2006/relationships/hyperlink" Target="https://iaa.edu.in/course-detail/NjY0" TargetMode="External"/><Relationship Id="rId46" Type="http://schemas.openxmlformats.org/officeDocument/2006/relationships/hyperlink" Target="https://iaa.edu.in/course-detail/NjE1" TargetMode="External"/><Relationship Id="rId59" Type="http://schemas.openxmlformats.org/officeDocument/2006/relationships/hyperlink" Target="https://iaa.edu.in/course-detail/NzQ5" TargetMode="External"/><Relationship Id="rId67" Type="http://schemas.openxmlformats.org/officeDocument/2006/relationships/hyperlink" Target="https://iaa.edu.in/course-detail/NzEw" TargetMode="External"/><Relationship Id="rId20" Type="http://schemas.openxmlformats.org/officeDocument/2006/relationships/hyperlink" Target="https://iaa.edu.in/course-detail/NTk5" TargetMode="External"/><Relationship Id="rId41" Type="http://schemas.openxmlformats.org/officeDocument/2006/relationships/hyperlink" Target="https://iaa.edu.in/course-detail/NzI2" TargetMode="External"/><Relationship Id="rId54" Type="http://schemas.openxmlformats.org/officeDocument/2006/relationships/hyperlink" Target="https://iaa.edu.in/course-detail/NzEx" TargetMode="External"/><Relationship Id="rId62" Type="http://schemas.openxmlformats.org/officeDocument/2006/relationships/hyperlink" Target="https://iaa.edu.in/course-detail/NzM0" TargetMode="External"/><Relationship Id="rId70" Type="http://schemas.openxmlformats.org/officeDocument/2006/relationships/hyperlink" Target="https://iaa.edu.in/course-detail/NzA5" TargetMode="External"/><Relationship Id="rId75" Type="http://schemas.openxmlformats.org/officeDocument/2006/relationships/hyperlink" Target="https://iaa.edu.in/course-detail/NzQz" TargetMode="External"/><Relationship Id="rId1" Type="http://schemas.openxmlformats.org/officeDocument/2006/relationships/hyperlink" Target="https://iaa.edu.in/course-detail/NzE0" TargetMode="External"/><Relationship Id="rId6" Type="http://schemas.openxmlformats.org/officeDocument/2006/relationships/hyperlink" Target="https://iaa.edu.in/course-detail/NzE0" TargetMode="External"/><Relationship Id="rId15" Type="http://schemas.openxmlformats.org/officeDocument/2006/relationships/hyperlink" Target="https://iaa.edu.in/course-detail/NzA2" TargetMode="External"/><Relationship Id="rId23" Type="http://schemas.openxmlformats.org/officeDocument/2006/relationships/hyperlink" Target="https://iaa.edu.in/course-detail/MTIz" TargetMode="External"/><Relationship Id="rId28" Type="http://schemas.openxmlformats.org/officeDocument/2006/relationships/hyperlink" Target="https://iaa.edu.in/course-detail/NjUw" TargetMode="External"/><Relationship Id="rId36" Type="http://schemas.openxmlformats.org/officeDocument/2006/relationships/hyperlink" Target="https://iaa.edu.in/course-detail/NzQ4" TargetMode="External"/><Relationship Id="rId49" Type="http://schemas.openxmlformats.org/officeDocument/2006/relationships/hyperlink" Target="https://iaa.edu.in/course-detail/MTk3" TargetMode="External"/><Relationship Id="rId57" Type="http://schemas.openxmlformats.org/officeDocument/2006/relationships/hyperlink" Target="https://iaa.edu.in/course-detail/NzE3" TargetMode="External"/><Relationship Id="rId10" Type="http://schemas.openxmlformats.org/officeDocument/2006/relationships/hyperlink" Target="https://iaa.edu.in/course-detail/NzA1" TargetMode="External"/><Relationship Id="rId31" Type="http://schemas.openxmlformats.org/officeDocument/2006/relationships/hyperlink" Target="https://iaa.edu.in/course-detail/NzMx" TargetMode="External"/><Relationship Id="rId44" Type="http://schemas.openxmlformats.org/officeDocument/2006/relationships/hyperlink" Target="https://iaa.edu.in/course-detail/NjE5" TargetMode="External"/><Relationship Id="rId52" Type="http://schemas.openxmlformats.org/officeDocument/2006/relationships/hyperlink" Target="https://iaa.edu.in/course-detail/NzEy" TargetMode="External"/><Relationship Id="rId60" Type="http://schemas.openxmlformats.org/officeDocument/2006/relationships/hyperlink" Target="https://iaa.edu.in/course-detail/NzM3" TargetMode="External"/><Relationship Id="rId65" Type="http://schemas.openxmlformats.org/officeDocument/2006/relationships/hyperlink" Target="https://iaa.edu.in/course-detail/NzQ2" TargetMode="External"/><Relationship Id="rId73" Type="http://schemas.openxmlformats.org/officeDocument/2006/relationships/hyperlink" Target="https://iaa.edu.in/course-detail/MTc4" TargetMode="External"/><Relationship Id="rId78" Type="http://schemas.openxmlformats.org/officeDocument/2006/relationships/hyperlink" Target="https://iaa.edu.in/course-detail/NTk5" TargetMode="External"/><Relationship Id="rId4" Type="http://schemas.openxmlformats.org/officeDocument/2006/relationships/hyperlink" Target="https://iaa.edu.in/course-detail/NzQ3" TargetMode="External"/><Relationship Id="rId9" Type="http://schemas.openxmlformats.org/officeDocument/2006/relationships/hyperlink" Target="https://iaa.edu.in/course-detail/NzI1" TargetMode="External"/><Relationship Id="rId13" Type="http://schemas.openxmlformats.org/officeDocument/2006/relationships/hyperlink" Target="https://iaa.edu.in/course-detail/NzMw" TargetMode="External"/><Relationship Id="rId18" Type="http://schemas.openxmlformats.org/officeDocument/2006/relationships/hyperlink" Target="https://iaa.edu.in/course-detail/NjI3" TargetMode="External"/><Relationship Id="rId39" Type="http://schemas.openxmlformats.org/officeDocument/2006/relationships/hyperlink" Target="https://iaa.edu.in/course-detail/NjY0" TargetMode="External"/><Relationship Id="rId34" Type="http://schemas.openxmlformats.org/officeDocument/2006/relationships/hyperlink" Target="https://iaa.edu.in/course-detail/NzQ4" TargetMode="External"/><Relationship Id="rId50" Type="http://schemas.openxmlformats.org/officeDocument/2006/relationships/hyperlink" Target="https://iaa.edu.in/course-detail/MTk3" TargetMode="External"/><Relationship Id="rId55" Type="http://schemas.openxmlformats.org/officeDocument/2006/relationships/hyperlink" Target="https://iaa.edu.in/course-detail/NjMx" TargetMode="External"/><Relationship Id="rId76" Type="http://schemas.openxmlformats.org/officeDocument/2006/relationships/hyperlink" Target="https://iaa.edu.in/course-detail/NjUz" TargetMode="External"/><Relationship Id="rId7" Type="http://schemas.openxmlformats.org/officeDocument/2006/relationships/hyperlink" Target="https://iaa.edu.in/course-detail/NzE0" TargetMode="External"/><Relationship Id="rId71" Type="http://schemas.openxmlformats.org/officeDocument/2006/relationships/hyperlink" Target="https://iaa.edu.in/course-detail/Njc3" TargetMode="External"/><Relationship Id="rId2" Type="http://schemas.openxmlformats.org/officeDocument/2006/relationships/hyperlink" Target="https://iaa.edu.in/course-detail/NzQ3" TargetMode="External"/><Relationship Id="rId29" Type="http://schemas.openxmlformats.org/officeDocument/2006/relationships/hyperlink" Target="https://iaa.edu.in/course-detail/NjU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46E5-460C-4926-BA26-70DF387C3B4E}">
  <sheetPr filterMode="1">
    <pageSetUpPr fitToPage="1"/>
  </sheetPr>
  <dimension ref="A1:T98"/>
  <sheetViews>
    <sheetView tabSelected="1" view="pageBreakPreview" zoomScale="106" zoomScaleNormal="106" zoomScaleSheetLayoutView="106" workbookViewId="0">
      <pane ySplit="1" topLeftCell="A2" activePane="bottomLeft" state="frozen"/>
      <selection pane="bottomLeft" activeCell="N14" sqref="N14"/>
    </sheetView>
  </sheetViews>
  <sheetFormatPr defaultColWidth="9.140625" defaultRowHeight="15" x14ac:dyDescent="0.25"/>
  <cols>
    <col min="1" max="1" width="10.7109375" style="12" bestFit="1" customWidth="1"/>
    <col min="2" max="2" width="26.85546875" style="24" customWidth="1"/>
    <col min="3" max="3" width="30.42578125" bestFit="1" customWidth="1"/>
    <col min="4" max="4" width="14.140625" style="12" customWidth="1"/>
    <col min="5" max="5" width="14.85546875" style="12" customWidth="1"/>
    <col min="6" max="6" width="10.140625" style="12" customWidth="1"/>
    <col min="7" max="7" width="10.28515625" style="24" customWidth="1"/>
    <col min="8" max="8" width="16.42578125" style="17" customWidth="1"/>
    <col min="9" max="9" width="13.7109375" style="12" customWidth="1"/>
    <col min="10" max="10" width="28.140625" style="17" customWidth="1"/>
    <col min="11" max="12" width="9.140625" style="12" customWidth="1"/>
    <col min="13" max="13" width="11.42578125" style="12" customWidth="1"/>
    <col min="14" max="14" width="13.85546875" style="12" customWidth="1"/>
    <col min="15" max="15" width="14.85546875" style="12" customWidth="1"/>
    <col min="16" max="16" width="13.85546875" style="12" customWidth="1"/>
    <col min="17" max="17" width="12.85546875" style="12" customWidth="1"/>
    <col min="18" max="18" width="26.42578125" style="12" customWidth="1"/>
  </cols>
  <sheetData>
    <row r="1" spans="1:20" ht="11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105</v>
      </c>
      <c r="K1" s="4" t="s">
        <v>9</v>
      </c>
      <c r="L1" s="2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4" t="s">
        <v>102</v>
      </c>
    </row>
    <row r="2" spans="1:20" s="33" customFormat="1" ht="30" hidden="1" x14ac:dyDescent="0.25">
      <c r="A2" s="25">
        <v>1</v>
      </c>
      <c r="B2" s="26" t="s">
        <v>16</v>
      </c>
      <c r="C2" s="27" t="s">
        <v>17</v>
      </c>
      <c r="D2" s="28">
        <v>45796</v>
      </c>
      <c r="E2" s="28">
        <v>45879</v>
      </c>
      <c r="F2" s="29">
        <v>60</v>
      </c>
      <c r="G2" s="30">
        <v>29</v>
      </c>
      <c r="H2" s="29" t="s">
        <v>18</v>
      </c>
      <c r="I2" s="27" t="s">
        <v>19</v>
      </c>
      <c r="J2" s="27"/>
      <c r="K2" s="31">
        <f t="shared" ref="K2:K33" si="0">F2*G2</f>
        <v>1740</v>
      </c>
      <c r="L2" s="31" t="s">
        <v>20</v>
      </c>
      <c r="M2" s="31">
        <v>7600</v>
      </c>
      <c r="N2" s="32">
        <f t="shared" ref="N2:N33" si="1">M2*G2*F2</f>
        <v>13224000</v>
      </c>
      <c r="O2" s="32">
        <f t="shared" ref="O2:O33" si="2">MROUND(M2*0.8,50)</f>
        <v>6100</v>
      </c>
      <c r="P2" s="32">
        <f t="shared" ref="P2:P33" si="3">O2*K2</f>
        <v>10614000</v>
      </c>
      <c r="Q2" s="32">
        <f>2000*G2*84</f>
        <v>4872000</v>
      </c>
      <c r="R2" s="35" t="s">
        <v>103</v>
      </c>
    </row>
    <row r="3" spans="1:20" ht="45" hidden="1" x14ac:dyDescent="0.25">
      <c r="A3" s="6">
        <v>2</v>
      </c>
      <c r="B3" s="8" t="s">
        <v>21</v>
      </c>
      <c r="C3" s="8" t="s">
        <v>22</v>
      </c>
      <c r="D3" s="13">
        <v>45831</v>
      </c>
      <c r="E3" s="13">
        <v>45833</v>
      </c>
      <c r="F3" s="8">
        <f t="shared" ref="F3:F34" si="4">(E3-D3)+1</f>
        <v>3</v>
      </c>
      <c r="G3" s="10">
        <v>30</v>
      </c>
      <c r="H3" s="8" t="s">
        <v>23</v>
      </c>
      <c r="I3" s="10" t="s">
        <v>24</v>
      </c>
      <c r="J3" s="10"/>
      <c r="K3" s="10">
        <f t="shared" si="0"/>
        <v>90</v>
      </c>
      <c r="L3" s="10" t="s">
        <v>25</v>
      </c>
      <c r="M3" s="10">
        <v>6400</v>
      </c>
      <c r="N3" s="11">
        <f t="shared" si="1"/>
        <v>576000</v>
      </c>
      <c r="O3" s="11">
        <f t="shared" si="2"/>
        <v>5100</v>
      </c>
      <c r="P3" s="11">
        <f t="shared" si="3"/>
        <v>459000</v>
      </c>
      <c r="Q3" s="11">
        <f t="shared" ref="Q3:Q28" si="5">(2000*(G3*50/100)+3000*(G3*20/100))*F3</f>
        <v>144000</v>
      </c>
    </row>
    <row r="4" spans="1:20" ht="45" hidden="1" x14ac:dyDescent="0.25">
      <c r="A4" s="25">
        <v>3</v>
      </c>
      <c r="B4" s="8" t="s">
        <v>34</v>
      </c>
      <c r="C4" s="8" t="s">
        <v>35</v>
      </c>
      <c r="D4" s="13">
        <v>45840</v>
      </c>
      <c r="E4" s="13">
        <v>45842</v>
      </c>
      <c r="F4" s="8">
        <f t="shared" si="4"/>
        <v>3</v>
      </c>
      <c r="G4" s="10">
        <v>30</v>
      </c>
      <c r="H4" s="8" t="s">
        <v>18</v>
      </c>
      <c r="I4" s="8" t="s">
        <v>36</v>
      </c>
      <c r="J4" s="8"/>
      <c r="K4" s="10">
        <f t="shared" si="0"/>
        <v>90</v>
      </c>
      <c r="L4" s="10" t="s">
        <v>20</v>
      </c>
      <c r="M4" s="10">
        <v>7600</v>
      </c>
      <c r="N4" s="11">
        <f t="shared" si="1"/>
        <v>684000</v>
      </c>
      <c r="O4" s="11">
        <f t="shared" si="2"/>
        <v>6100</v>
      </c>
      <c r="P4" s="11">
        <f t="shared" si="3"/>
        <v>549000</v>
      </c>
      <c r="Q4" s="11">
        <f t="shared" si="5"/>
        <v>144000</v>
      </c>
    </row>
    <row r="5" spans="1:20" ht="30" hidden="1" x14ac:dyDescent="0.25">
      <c r="A5" s="6">
        <v>4</v>
      </c>
      <c r="B5" s="8" t="s">
        <v>37</v>
      </c>
      <c r="C5" s="8" t="s">
        <v>27</v>
      </c>
      <c r="D5" s="13">
        <v>45845</v>
      </c>
      <c r="E5" s="13">
        <v>45849</v>
      </c>
      <c r="F5" s="8">
        <f t="shared" si="4"/>
        <v>5</v>
      </c>
      <c r="G5" s="10">
        <v>30</v>
      </c>
      <c r="H5" s="8" t="s">
        <v>18</v>
      </c>
      <c r="I5" s="8" t="s">
        <v>36</v>
      </c>
      <c r="J5" s="8"/>
      <c r="K5" s="10">
        <f t="shared" si="0"/>
        <v>150</v>
      </c>
      <c r="L5" s="10" t="s">
        <v>20</v>
      </c>
      <c r="M5" s="10">
        <v>7600</v>
      </c>
      <c r="N5" s="11">
        <f t="shared" si="1"/>
        <v>1140000</v>
      </c>
      <c r="O5" s="11">
        <f t="shared" si="2"/>
        <v>6100</v>
      </c>
      <c r="P5" s="11">
        <f t="shared" si="3"/>
        <v>915000</v>
      </c>
      <c r="Q5" s="11">
        <f t="shared" si="5"/>
        <v>240000</v>
      </c>
      <c r="R5"/>
    </row>
    <row r="6" spans="1:20" ht="30" hidden="1" x14ac:dyDescent="0.25">
      <c r="A6" s="25">
        <v>5</v>
      </c>
      <c r="B6" s="8" t="s">
        <v>38</v>
      </c>
      <c r="C6" s="8" t="s">
        <v>27</v>
      </c>
      <c r="D6" s="13">
        <v>45845</v>
      </c>
      <c r="E6" s="14">
        <v>45849</v>
      </c>
      <c r="F6" s="8">
        <f t="shared" si="4"/>
        <v>5</v>
      </c>
      <c r="G6" s="10">
        <v>30</v>
      </c>
      <c r="H6" s="8" t="s">
        <v>39</v>
      </c>
      <c r="I6" s="10" t="s">
        <v>40</v>
      </c>
      <c r="J6" s="10"/>
      <c r="K6" s="10">
        <f t="shared" si="0"/>
        <v>150</v>
      </c>
      <c r="L6" s="10" t="s">
        <v>20</v>
      </c>
      <c r="M6" s="10">
        <v>7600</v>
      </c>
      <c r="N6" s="11">
        <f t="shared" si="1"/>
        <v>1140000</v>
      </c>
      <c r="O6" s="11">
        <f t="shared" si="2"/>
        <v>6100</v>
      </c>
      <c r="P6" s="11">
        <f t="shared" si="3"/>
        <v>915000</v>
      </c>
      <c r="Q6" s="11">
        <f t="shared" si="5"/>
        <v>240000</v>
      </c>
      <c r="R6"/>
    </row>
    <row r="7" spans="1:20" ht="30" hidden="1" x14ac:dyDescent="0.25">
      <c r="A7" s="6">
        <v>6</v>
      </c>
      <c r="B7" s="8" t="s">
        <v>41</v>
      </c>
      <c r="C7" s="8" t="s">
        <v>27</v>
      </c>
      <c r="D7" s="13">
        <v>45847</v>
      </c>
      <c r="E7" s="13">
        <v>45849</v>
      </c>
      <c r="F7" s="8">
        <f t="shared" si="4"/>
        <v>3</v>
      </c>
      <c r="G7" s="10">
        <v>30</v>
      </c>
      <c r="H7" s="8" t="s">
        <v>33</v>
      </c>
      <c r="I7" s="10" t="s">
        <v>40</v>
      </c>
      <c r="J7" s="10"/>
      <c r="K7" s="10">
        <f t="shared" si="0"/>
        <v>90</v>
      </c>
      <c r="L7" s="10" t="s">
        <v>20</v>
      </c>
      <c r="M7" s="10">
        <v>7600</v>
      </c>
      <c r="N7" s="11">
        <f t="shared" si="1"/>
        <v>684000</v>
      </c>
      <c r="O7" s="11">
        <f t="shared" si="2"/>
        <v>6100</v>
      </c>
      <c r="P7" s="11">
        <f t="shared" si="3"/>
        <v>549000</v>
      </c>
      <c r="Q7" s="11">
        <f t="shared" si="5"/>
        <v>144000</v>
      </c>
      <c r="R7"/>
    </row>
    <row r="8" spans="1:20" ht="30" hidden="1" x14ac:dyDescent="0.25">
      <c r="A8" s="25">
        <v>7</v>
      </c>
      <c r="B8" s="8" t="s">
        <v>32</v>
      </c>
      <c r="C8" s="8" t="s">
        <v>27</v>
      </c>
      <c r="D8" s="13">
        <v>45852</v>
      </c>
      <c r="E8" s="13">
        <v>45856</v>
      </c>
      <c r="F8" s="8">
        <f>(E8-D8)+1</f>
        <v>5</v>
      </c>
      <c r="G8" s="10">
        <v>30</v>
      </c>
      <c r="H8" s="8" t="s">
        <v>33</v>
      </c>
      <c r="I8" s="10" t="s">
        <v>31</v>
      </c>
      <c r="J8" s="10"/>
      <c r="K8" s="10">
        <f>F8*G8</f>
        <v>150</v>
      </c>
      <c r="L8" s="10" t="s">
        <v>20</v>
      </c>
      <c r="M8" s="10">
        <v>7600</v>
      </c>
      <c r="N8" s="11">
        <f>M8*G8*F8</f>
        <v>1140000</v>
      </c>
      <c r="O8" s="11">
        <f t="shared" si="2"/>
        <v>6100</v>
      </c>
      <c r="P8" s="11">
        <f t="shared" si="3"/>
        <v>915000</v>
      </c>
      <c r="Q8" s="11">
        <f>(2000*(G8*50/100)+3000*(G8*20/100))*F8</f>
        <v>240000</v>
      </c>
    </row>
    <row r="9" spans="1:20" ht="30" hidden="1" x14ac:dyDescent="0.25">
      <c r="A9" s="6">
        <v>8</v>
      </c>
      <c r="B9" s="8" t="s">
        <v>42</v>
      </c>
      <c r="C9" s="8" t="s">
        <v>27</v>
      </c>
      <c r="D9" s="13">
        <v>45852</v>
      </c>
      <c r="E9" s="13">
        <v>45856</v>
      </c>
      <c r="F9" s="8">
        <f t="shared" si="4"/>
        <v>5</v>
      </c>
      <c r="G9" s="10">
        <v>30</v>
      </c>
      <c r="H9" s="8" t="s">
        <v>18</v>
      </c>
      <c r="I9" s="8" t="s">
        <v>36</v>
      </c>
      <c r="J9" s="8"/>
      <c r="K9" s="10">
        <f t="shared" si="0"/>
        <v>150</v>
      </c>
      <c r="L9" s="10" t="s">
        <v>20</v>
      </c>
      <c r="M9" s="10">
        <v>7600</v>
      </c>
      <c r="N9" s="11">
        <f t="shared" si="1"/>
        <v>1140000</v>
      </c>
      <c r="O9" s="11">
        <f t="shared" si="2"/>
        <v>6100</v>
      </c>
      <c r="P9" s="11">
        <f t="shared" si="3"/>
        <v>915000</v>
      </c>
      <c r="Q9" s="11">
        <f t="shared" si="5"/>
        <v>240000</v>
      </c>
      <c r="R9"/>
    </row>
    <row r="10" spans="1:20" ht="30" hidden="1" x14ac:dyDescent="0.25">
      <c r="A10" s="25">
        <v>9</v>
      </c>
      <c r="B10" s="8" t="s">
        <v>43</v>
      </c>
      <c r="C10" s="8" t="s">
        <v>27</v>
      </c>
      <c r="D10" s="13">
        <v>45852</v>
      </c>
      <c r="E10" s="13">
        <v>45856</v>
      </c>
      <c r="F10" s="8">
        <f t="shared" si="4"/>
        <v>5</v>
      </c>
      <c r="G10" s="10">
        <v>30</v>
      </c>
      <c r="H10" s="8" t="s">
        <v>44</v>
      </c>
      <c r="I10" s="10" t="s">
        <v>45</v>
      </c>
      <c r="J10" s="10"/>
      <c r="K10" s="10">
        <f t="shared" si="0"/>
        <v>150</v>
      </c>
      <c r="L10" s="10" t="s">
        <v>20</v>
      </c>
      <c r="M10" s="10">
        <v>7600</v>
      </c>
      <c r="N10" s="11">
        <f t="shared" si="1"/>
        <v>1140000</v>
      </c>
      <c r="O10" s="11">
        <f t="shared" si="2"/>
        <v>6100</v>
      </c>
      <c r="P10" s="11">
        <f t="shared" si="3"/>
        <v>915000</v>
      </c>
      <c r="Q10" s="11">
        <f t="shared" si="5"/>
        <v>240000</v>
      </c>
      <c r="R10"/>
    </row>
    <row r="11" spans="1:20" ht="45" hidden="1" x14ac:dyDescent="0.25">
      <c r="A11" s="6">
        <v>10</v>
      </c>
      <c r="B11" s="8" t="s">
        <v>46</v>
      </c>
      <c r="C11" s="8" t="s">
        <v>35</v>
      </c>
      <c r="D11" s="13">
        <v>45852</v>
      </c>
      <c r="E11" s="13">
        <v>45856</v>
      </c>
      <c r="F11" s="8">
        <f t="shared" si="4"/>
        <v>5</v>
      </c>
      <c r="G11" s="10">
        <v>30</v>
      </c>
      <c r="H11" s="8" t="s">
        <v>39</v>
      </c>
      <c r="I11" s="10" t="s">
        <v>47</v>
      </c>
      <c r="J11" s="10"/>
      <c r="K11" s="10">
        <f t="shared" si="0"/>
        <v>150</v>
      </c>
      <c r="L11" s="10" t="s">
        <v>48</v>
      </c>
      <c r="M11" s="10">
        <v>8800</v>
      </c>
      <c r="N11" s="11">
        <f t="shared" si="1"/>
        <v>1320000</v>
      </c>
      <c r="O11" s="11">
        <f t="shared" si="2"/>
        <v>7050</v>
      </c>
      <c r="P11" s="11">
        <f t="shared" si="3"/>
        <v>1057500</v>
      </c>
      <c r="Q11" s="11">
        <f t="shared" si="5"/>
        <v>240000</v>
      </c>
      <c r="R11"/>
    </row>
    <row r="12" spans="1:20" ht="30" hidden="1" x14ac:dyDescent="0.25">
      <c r="A12" s="25">
        <v>11</v>
      </c>
      <c r="B12" s="8" t="s">
        <v>49</v>
      </c>
      <c r="C12" s="8" t="s">
        <v>27</v>
      </c>
      <c r="D12" s="13">
        <v>45852</v>
      </c>
      <c r="E12" s="13">
        <v>45854</v>
      </c>
      <c r="F12" s="8">
        <f t="shared" si="4"/>
        <v>3</v>
      </c>
      <c r="G12" s="10">
        <v>30</v>
      </c>
      <c r="H12" s="8" t="s">
        <v>23</v>
      </c>
      <c r="I12" s="10" t="s">
        <v>24</v>
      </c>
      <c r="J12" s="10"/>
      <c r="K12" s="10">
        <f t="shared" si="0"/>
        <v>90</v>
      </c>
      <c r="L12" s="10" t="s">
        <v>25</v>
      </c>
      <c r="M12" s="10">
        <v>6400</v>
      </c>
      <c r="N12" s="11">
        <f t="shared" si="1"/>
        <v>576000</v>
      </c>
      <c r="O12" s="11">
        <f t="shared" si="2"/>
        <v>5100</v>
      </c>
      <c r="P12" s="11">
        <f t="shared" si="3"/>
        <v>459000</v>
      </c>
      <c r="Q12" s="11">
        <f t="shared" si="5"/>
        <v>144000</v>
      </c>
      <c r="R12"/>
    </row>
    <row r="13" spans="1:20" ht="30" hidden="1" x14ac:dyDescent="0.25">
      <c r="A13" s="6">
        <v>12</v>
      </c>
      <c r="B13" s="8" t="s">
        <v>50</v>
      </c>
      <c r="C13" s="8" t="s">
        <v>27</v>
      </c>
      <c r="D13" s="13">
        <v>45852</v>
      </c>
      <c r="E13" s="13">
        <v>45854</v>
      </c>
      <c r="F13" s="8">
        <f t="shared" si="4"/>
        <v>3</v>
      </c>
      <c r="G13" s="10">
        <v>30</v>
      </c>
      <c r="H13" s="8" t="s">
        <v>51</v>
      </c>
      <c r="I13" s="10" t="s">
        <v>40</v>
      </c>
      <c r="J13" s="10"/>
      <c r="K13" s="10">
        <f t="shared" si="0"/>
        <v>90</v>
      </c>
      <c r="L13" s="10" t="s">
        <v>20</v>
      </c>
      <c r="M13" s="10">
        <v>7600</v>
      </c>
      <c r="N13" s="11">
        <f t="shared" si="1"/>
        <v>684000</v>
      </c>
      <c r="O13" s="11">
        <f t="shared" si="2"/>
        <v>6100</v>
      </c>
      <c r="P13" s="11">
        <f t="shared" si="3"/>
        <v>549000</v>
      </c>
      <c r="Q13" s="11">
        <f t="shared" si="5"/>
        <v>144000</v>
      </c>
      <c r="R13"/>
    </row>
    <row r="14" spans="1:20" ht="45" x14ac:dyDescent="0.25">
      <c r="A14" s="25">
        <v>1</v>
      </c>
      <c r="B14" s="38" t="s">
        <v>52</v>
      </c>
      <c r="C14" s="38" t="s">
        <v>27</v>
      </c>
      <c r="D14" s="39">
        <v>45873</v>
      </c>
      <c r="E14" s="39">
        <v>45875</v>
      </c>
      <c r="F14" s="38">
        <f t="shared" si="4"/>
        <v>3</v>
      </c>
      <c r="G14" s="40">
        <v>30</v>
      </c>
      <c r="H14" s="38" t="s">
        <v>53</v>
      </c>
      <c r="I14" s="41" t="s">
        <v>54</v>
      </c>
      <c r="J14" s="47" t="s">
        <v>106</v>
      </c>
      <c r="K14" s="40">
        <f t="shared" si="0"/>
        <v>90</v>
      </c>
      <c r="L14" s="40" t="s">
        <v>20</v>
      </c>
      <c r="M14" s="40">
        <v>7600</v>
      </c>
      <c r="N14" s="42">
        <f t="shared" si="1"/>
        <v>684000</v>
      </c>
      <c r="O14" s="42">
        <f t="shared" si="2"/>
        <v>6100</v>
      </c>
      <c r="P14" s="42">
        <f t="shared" si="3"/>
        <v>549000</v>
      </c>
      <c r="Q14" s="42">
        <f t="shared" si="5"/>
        <v>144000</v>
      </c>
      <c r="R14" s="43" t="s">
        <v>104</v>
      </c>
    </row>
    <row r="15" spans="1:20" ht="30" x14ac:dyDescent="0.25">
      <c r="A15" s="6">
        <v>2</v>
      </c>
      <c r="B15" s="40" t="s">
        <v>58</v>
      </c>
      <c r="C15" s="38" t="s">
        <v>59</v>
      </c>
      <c r="D15" s="45">
        <v>45873</v>
      </c>
      <c r="E15" s="45">
        <v>45877</v>
      </c>
      <c r="F15" s="38">
        <f t="shared" si="4"/>
        <v>5</v>
      </c>
      <c r="G15" s="40">
        <v>30</v>
      </c>
      <c r="H15" s="38" t="s">
        <v>33</v>
      </c>
      <c r="I15" s="40" t="s">
        <v>40</v>
      </c>
      <c r="J15" s="47" t="s">
        <v>107</v>
      </c>
      <c r="K15" s="40">
        <f t="shared" si="0"/>
        <v>150</v>
      </c>
      <c r="L15" s="40" t="s">
        <v>25</v>
      </c>
      <c r="M15" s="40">
        <v>6400</v>
      </c>
      <c r="N15" s="42">
        <f t="shared" si="1"/>
        <v>960000</v>
      </c>
      <c r="O15" s="42">
        <f t="shared" si="2"/>
        <v>5100</v>
      </c>
      <c r="P15" s="42">
        <f t="shared" si="3"/>
        <v>765000</v>
      </c>
      <c r="Q15" s="42">
        <f t="shared" si="5"/>
        <v>240000</v>
      </c>
      <c r="R15" s="44" t="s">
        <v>104</v>
      </c>
    </row>
    <row r="16" spans="1:20" ht="45" x14ac:dyDescent="0.25">
      <c r="A16" s="25">
        <v>3</v>
      </c>
      <c r="B16" s="8" t="s">
        <v>62</v>
      </c>
      <c r="C16" s="8" t="s">
        <v>35</v>
      </c>
      <c r="D16" s="13">
        <v>45873</v>
      </c>
      <c r="E16" s="13">
        <v>45876</v>
      </c>
      <c r="F16" s="8">
        <f t="shared" si="4"/>
        <v>4</v>
      </c>
      <c r="G16" s="10">
        <v>30</v>
      </c>
      <c r="H16" s="8" t="s">
        <v>18</v>
      </c>
      <c r="I16" s="8" t="s">
        <v>36</v>
      </c>
      <c r="J16" s="46" t="s">
        <v>108</v>
      </c>
      <c r="K16" s="10">
        <f t="shared" si="0"/>
        <v>120</v>
      </c>
      <c r="L16" s="10" t="s">
        <v>20</v>
      </c>
      <c r="M16" s="10">
        <v>7600</v>
      </c>
      <c r="N16" s="11">
        <f t="shared" si="1"/>
        <v>912000</v>
      </c>
      <c r="O16" s="11">
        <f t="shared" si="2"/>
        <v>6100</v>
      </c>
      <c r="P16" s="11">
        <f t="shared" si="3"/>
        <v>732000</v>
      </c>
      <c r="Q16" s="11">
        <f t="shared" si="5"/>
        <v>192000</v>
      </c>
      <c r="R16"/>
      <c r="S16" s="7"/>
      <c r="T16" s="7"/>
    </row>
    <row r="17" spans="1:18" ht="45" x14ac:dyDescent="0.25">
      <c r="A17" s="6">
        <v>4</v>
      </c>
      <c r="B17" s="8" t="s">
        <v>63</v>
      </c>
      <c r="C17" s="8" t="s">
        <v>35</v>
      </c>
      <c r="D17" s="13">
        <v>45873</v>
      </c>
      <c r="E17" s="13">
        <v>45877</v>
      </c>
      <c r="F17" s="8">
        <f t="shared" si="4"/>
        <v>5</v>
      </c>
      <c r="G17" s="10">
        <v>30</v>
      </c>
      <c r="H17" s="8" t="s">
        <v>39</v>
      </c>
      <c r="I17" s="10" t="s">
        <v>47</v>
      </c>
      <c r="J17" s="46" t="s">
        <v>109</v>
      </c>
      <c r="K17" s="10">
        <f t="shared" si="0"/>
        <v>150</v>
      </c>
      <c r="L17" s="10" t="s">
        <v>48</v>
      </c>
      <c r="M17" s="10">
        <v>8800</v>
      </c>
      <c r="N17" s="11">
        <f t="shared" si="1"/>
        <v>1320000</v>
      </c>
      <c r="O17" s="11">
        <f t="shared" si="2"/>
        <v>7050</v>
      </c>
      <c r="P17" s="11">
        <f t="shared" si="3"/>
        <v>1057500</v>
      </c>
      <c r="Q17" s="11">
        <f t="shared" si="5"/>
        <v>240000</v>
      </c>
      <c r="R17"/>
    </row>
    <row r="18" spans="1:18" ht="30" x14ac:dyDescent="0.25">
      <c r="A18" s="25">
        <v>5</v>
      </c>
      <c r="B18" s="8" t="s">
        <v>64</v>
      </c>
      <c r="C18" s="8" t="s">
        <v>65</v>
      </c>
      <c r="D18" s="13">
        <v>45873</v>
      </c>
      <c r="E18" s="13">
        <v>45877</v>
      </c>
      <c r="F18" s="8">
        <f t="shared" si="4"/>
        <v>5</v>
      </c>
      <c r="G18" s="10">
        <v>30</v>
      </c>
      <c r="H18" s="8" t="s">
        <v>23</v>
      </c>
      <c r="I18" s="10" t="s">
        <v>24</v>
      </c>
      <c r="J18" s="46" t="s">
        <v>110</v>
      </c>
      <c r="K18" s="10">
        <f t="shared" si="0"/>
        <v>150</v>
      </c>
      <c r="L18" s="10" t="s">
        <v>25</v>
      </c>
      <c r="M18" s="10">
        <v>6400</v>
      </c>
      <c r="N18" s="11">
        <f t="shared" si="1"/>
        <v>960000</v>
      </c>
      <c r="O18" s="11">
        <f t="shared" si="2"/>
        <v>5100</v>
      </c>
      <c r="P18" s="11">
        <f t="shared" si="3"/>
        <v>765000</v>
      </c>
      <c r="Q18" s="11">
        <f t="shared" si="5"/>
        <v>240000</v>
      </c>
      <c r="R18"/>
    </row>
    <row r="19" spans="1:18" ht="45" x14ac:dyDescent="0.25">
      <c r="A19" s="6">
        <v>6</v>
      </c>
      <c r="B19" s="8" t="s">
        <v>66</v>
      </c>
      <c r="C19" s="8" t="s">
        <v>67</v>
      </c>
      <c r="D19" s="13">
        <v>45880</v>
      </c>
      <c r="E19" s="13">
        <v>45882</v>
      </c>
      <c r="F19" s="8">
        <f t="shared" si="4"/>
        <v>3</v>
      </c>
      <c r="G19" s="10">
        <v>30</v>
      </c>
      <c r="H19" s="8" t="s">
        <v>18</v>
      </c>
      <c r="I19" s="8" t="s">
        <v>36</v>
      </c>
      <c r="J19" s="46" t="s">
        <v>111</v>
      </c>
      <c r="K19" s="10">
        <f t="shared" si="0"/>
        <v>90</v>
      </c>
      <c r="L19" s="10" t="s">
        <v>20</v>
      </c>
      <c r="M19" s="10">
        <v>7600</v>
      </c>
      <c r="N19" s="11">
        <f t="shared" si="1"/>
        <v>684000</v>
      </c>
      <c r="O19" s="11">
        <f t="shared" si="2"/>
        <v>6100</v>
      </c>
      <c r="P19" s="11">
        <f t="shared" si="3"/>
        <v>549000</v>
      </c>
      <c r="Q19" s="11">
        <f t="shared" si="5"/>
        <v>144000</v>
      </c>
      <c r="R19"/>
    </row>
    <row r="20" spans="1:18" ht="45" x14ac:dyDescent="0.25">
      <c r="A20" s="25">
        <v>7</v>
      </c>
      <c r="B20" s="8" t="s">
        <v>68</v>
      </c>
      <c r="C20" s="8" t="s">
        <v>61</v>
      </c>
      <c r="D20" s="13">
        <v>45880</v>
      </c>
      <c r="E20" s="13">
        <v>45882</v>
      </c>
      <c r="F20" s="8">
        <f t="shared" si="4"/>
        <v>3</v>
      </c>
      <c r="G20" s="10">
        <v>30</v>
      </c>
      <c r="H20" s="8" t="s">
        <v>44</v>
      </c>
      <c r="I20" s="10" t="s">
        <v>45</v>
      </c>
      <c r="J20" s="46" t="s">
        <v>112</v>
      </c>
      <c r="K20" s="10">
        <f t="shared" si="0"/>
        <v>90</v>
      </c>
      <c r="L20" s="10" t="s">
        <v>20</v>
      </c>
      <c r="M20" s="10">
        <v>7600</v>
      </c>
      <c r="N20" s="11">
        <f t="shared" si="1"/>
        <v>684000</v>
      </c>
      <c r="O20" s="11">
        <f t="shared" si="2"/>
        <v>6100</v>
      </c>
      <c r="P20" s="11">
        <f t="shared" si="3"/>
        <v>549000</v>
      </c>
      <c r="Q20" s="11">
        <f t="shared" si="5"/>
        <v>144000</v>
      </c>
    </row>
    <row r="21" spans="1:18" ht="30" x14ac:dyDescent="0.25">
      <c r="A21" s="6">
        <v>8</v>
      </c>
      <c r="B21" s="8" t="s">
        <v>41</v>
      </c>
      <c r="C21" s="8" t="s">
        <v>27</v>
      </c>
      <c r="D21" s="13">
        <v>45880</v>
      </c>
      <c r="E21" s="13">
        <v>45882</v>
      </c>
      <c r="F21" s="8">
        <f t="shared" si="4"/>
        <v>3</v>
      </c>
      <c r="G21" s="10">
        <v>30</v>
      </c>
      <c r="H21" s="8" t="s">
        <v>33</v>
      </c>
      <c r="I21" s="10" t="s">
        <v>40</v>
      </c>
      <c r="J21" s="46" t="s">
        <v>113</v>
      </c>
      <c r="K21" s="10">
        <f t="shared" si="0"/>
        <v>90</v>
      </c>
      <c r="L21" s="10" t="s">
        <v>20</v>
      </c>
      <c r="M21" s="10">
        <v>7600</v>
      </c>
      <c r="N21" s="11">
        <f t="shared" si="1"/>
        <v>684000</v>
      </c>
      <c r="O21" s="11">
        <f t="shared" si="2"/>
        <v>6100</v>
      </c>
      <c r="P21" s="11">
        <f t="shared" si="3"/>
        <v>549000</v>
      </c>
      <c r="Q21" s="11">
        <f t="shared" si="5"/>
        <v>144000</v>
      </c>
      <c r="R21"/>
    </row>
    <row r="22" spans="1:18" ht="45" x14ac:dyDescent="0.25">
      <c r="A22" s="25">
        <v>9</v>
      </c>
      <c r="B22" s="38" t="s">
        <v>56</v>
      </c>
      <c r="C22" s="38" t="s">
        <v>27</v>
      </c>
      <c r="D22" s="39">
        <v>45887</v>
      </c>
      <c r="E22" s="39">
        <v>45887</v>
      </c>
      <c r="F22" s="38">
        <f t="shared" si="4"/>
        <v>1</v>
      </c>
      <c r="G22" s="40">
        <v>30</v>
      </c>
      <c r="H22" s="38" t="s">
        <v>23</v>
      </c>
      <c r="I22" s="40" t="s">
        <v>57</v>
      </c>
      <c r="J22" s="47" t="s">
        <v>114</v>
      </c>
      <c r="K22" s="40">
        <f t="shared" si="0"/>
        <v>30</v>
      </c>
      <c r="L22" s="40" t="s">
        <v>25</v>
      </c>
      <c r="M22" s="40">
        <v>6400</v>
      </c>
      <c r="N22" s="42">
        <f t="shared" si="1"/>
        <v>192000</v>
      </c>
      <c r="O22" s="42">
        <f t="shared" si="2"/>
        <v>5100</v>
      </c>
      <c r="P22" s="42">
        <f t="shared" si="3"/>
        <v>153000</v>
      </c>
      <c r="Q22" s="42">
        <f t="shared" si="5"/>
        <v>48000</v>
      </c>
      <c r="R22" s="44" t="s">
        <v>104</v>
      </c>
    </row>
    <row r="23" spans="1:18" ht="30" x14ac:dyDescent="0.25">
      <c r="A23" s="6">
        <v>10</v>
      </c>
      <c r="B23" s="8" t="s">
        <v>69</v>
      </c>
      <c r="C23" s="8" t="s">
        <v>59</v>
      </c>
      <c r="D23" s="13">
        <v>45887</v>
      </c>
      <c r="E23" s="13">
        <v>45891</v>
      </c>
      <c r="F23" s="8">
        <f t="shared" si="4"/>
        <v>5</v>
      </c>
      <c r="G23" s="10">
        <v>30</v>
      </c>
      <c r="H23" s="8" t="s">
        <v>33</v>
      </c>
      <c r="I23" s="10" t="s">
        <v>40</v>
      </c>
      <c r="J23" s="46" t="s">
        <v>115</v>
      </c>
      <c r="K23" s="10">
        <f t="shared" si="0"/>
        <v>150</v>
      </c>
      <c r="L23" s="10" t="s">
        <v>20</v>
      </c>
      <c r="M23" s="10">
        <v>7600</v>
      </c>
      <c r="N23" s="11">
        <f t="shared" si="1"/>
        <v>1140000</v>
      </c>
      <c r="O23" s="11">
        <f t="shared" si="2"/>
        <v>6100</v>
      </c>
      <c r="P23" s="11">
        <f t="shared" si="3"/>
        <v>915000</v>
      </c>
      <c r="Q23" s="11">
        <f t="shared" si="5"/>
        <v>240000</v>
      </c>
    </row>
    <row r="24" spans="1:18" ht="30" x14ac:dyDescent="0.25">
      <c r="A24" s="25">
        <v>11</v>
      </c>
      <c r="B24" s="8" t="s">
        <v>70</v>
      </c>
      <c r="C24" s="8" t="s">
        <v>59</v>
      </c>
      <c r="D24" s="13">
        <v>45887</v>
      </c>
      <c r="E24" s="13">
        <v>45889</v>
      </c>
      <c r="F24" s="8">
        <f t="shared" si="4"/>
        <v>3</v>
      </c>
      <c r="G24" s="10">
        <v>30</v>
      </c>
      <c r="H24" s="8" t="s">
        <v>18</v>
      </c>
      <c r="I24" s="10" t="s">
        <v>36</v>
      </c>
      <c r="J24" s="46" t="s">
        <v>116</v>
      </c>
      <c r="K24" s="10">
        <f t="shared" si="0"/>
        <v>90</v>
      </c>
      <c r="L24" s="10" t="s">
        <v>20</v>
      </c>
      <c r="M24" s="10">
        <v>7600</v>
      </c>
      <c r="N24" s="11">
        <f t="shared" si="1"/>
        <v>684000</v>
      </c>
      <c r="O24" s="11">
        <f t="shared" si="2"/>
        <v>6100</v>
      </c>
      <c r="P24" s="11">
        <f t="shared" si="3"/>
        <v>549000</v>
      </c>
      <c r="Q24" s="11">
        <f t="shared" si="5"/>
        <v>144000</v>
      </c>
      <c r="R24"/>
    </row>
    <row r="25" spans="1:18" ht="45" x14ac:dyDescent="0.25">
      <c r="A25" s="6">
        <v>12</v>
      </c>
      <c r="B25" s="8" t="s">
        <v>71</v>
      </c>
      <c r="C25" s="8" t="s">
        <v>67</v>
      </c>
      <c r="D25" s="13">
        <v>45887</v>
      </c>
      <c r="E25" s="13">
        <v>45889</v>
      </c>
      <c r="F25" s="8">
        <f t="shared" si="4"/>
        <v>3</v>
      </c>
      <c r="G25" s="10">
        <v>30</v>
      </c>
      <c r="H25" s="8" t="s">
        <v>39</v>
      </c>
      <c r="I25" s="10" t="s">
        <v>47</v>
      </c>
      <c r="J25" s="46" t="s">
        <v>117</v>
      </c>
      <c r="K25" s="10">
        <f t="shared" si="0"/>
        <v>90</v>
      </c>
      <c r="L25" s="10" t="s">
        <v>48</v>
      </c>
      <c r="M25" s="10">
        <v>8800</v>
      </c>
      <c r="N25" s="11">
        <f t="shared" si="1"/>
        <v>792000</v>
      </c>
      <c r="O25" s="11">
        <f t="shared" si="2"/>
        <v>7050</v>
      </c>
      <c r="P25" s="11">
        <f t="shared" si="3"/>
        <v>634500</v>
      </c>
      <c r="Q25" s="11">
        <f t="shared" si="5"/>
        <v>144000</v>
      </c>
      <c r="R25"/>
    </row>
    <row r="26" spans="1:18" ht="30" x14ac:dyDescent="0.25">
      <c r="A26" s="25">
        <v>13</v>
      </c>
      <c r="B26" s="38" t="s">
        <v>55</v>
      </c>
      <c r="C26" s="38" t="s">
        <v>27</v>
      </c>
      <c r="D26" s="39">
        <v>45901</v>
      </c>
      <c r="E26" s="39">
        <v>45903</v>
      </c>
      <c r="F26" s="38">
        <f t="shared" si="4"/>
        <v>3</v>
      </c>
      <c r="G26" s="40">
        <v>30</v>
      </c>
      <c r="H26" s="38" t="s">
        <v>18</v>
      </c>
      <c r="I26" s="38" t="s">
        <v>36</v>
      </c>
      <c r="J26" s="47" t="s">
        <v>118</v>
      </c>
      <c r="K26" s="40">
        <f t="shared" si="0"/>
        <v>90</v>
      </c>
      <c r="L26" s="40" t="s">
        <v>20</v>
      </c>
      <c r="M26" s="40">
        <v>7600</v>
      </c>
      <c r="N26" s="42">
        <f t="shared" si="1"/>
        <v>684000</v>
      </c>
      <c r="O26" s="42">
        <f t="shared" si="2"/>
        <v>6100</v>
      </c>
      <c r="P26" s="42">
        <f t="shared" si="3"/>
        <v>549000</v>
      </c>
      <c r="Q26" s="42">
        <f t="shared" si="5"/>
        <v>144000</v>
      </c>
      <c r="R26" s="43" t="s">
        <v>104</v>
      </c>
    </row>
    <row r="27" spans="1:18" ht="30" x14ac:dyDescent="0.25">
      <c r="A27" s="6">
        <v>14</v>
      </c>
      <c r="B27" s="8" t="s">
        <v>72</v>
      </c>
      <c r="C27" s="8" t="s">
        <v>27</v>
      </c>
      <c r="D27" s="13">
        <v>45901</v>
      </c>
      <c r="E27" s="13">
        <v>45903</v>
      </c>
      <c r="F27" s="8">
        <f t="shared" si="4"/>
        <v>3</v>
      </c>
      <c r="G27" s="10">
        <v>30</v>
      </c>
      <c r="H27" s="8" t="s">
        <v>73</v>
      </c>
      <c r="I27" s="10" t="s">
        <v>40</v>
      </c>
      <c r="J27" s="46" t="s">
        <v>119</v>
      </c>
      <c r="K27" s="10">
        <f t="shared" si="0"/>
        <v>90</v>
      </c>
      <c r="L27" s="10" t="s">
        <v>25</v>
      </c>
      <c r="M27" s="10">
        <v>6400</v>
      </c>
      <c r="N27" s="11">
        <f t="shared" si="1"/>
        <v>576000</v>
      </c>
      <c r="O27" s="11">
        <f t="shared" si="2"/>
        <v>5100</v>
      </c>
      <c r="P27" s="11">
        <f t="shared" si="3"/>
        <v>459000</v>
      </c>
      <c r="Q27" s="11">
        <f t="shared" si="5"/>
        <v>144000</v>
      </c>
      <c r="R27"/>
    </row>
    <row r="28" spans="1:18" ht="45" x14ac:dyDescent="0.25">
      <c r="A28" s="25">
        <v>15</v>
      </c>
      <c r="B28" s="8" t="s">
        <v>21</v>
      </c>
      <c r="C28" s="8" t="s">
        <v>22</v>
      </c>
      <c r="D28" s="13">
        <v>45901</v>
      </c>
      <c r="E28" s="13">
        <v>45903</v>
      </c>
      <c r="F28" s="8">
        <f t="shared" si="4"/>
        <v>3</v>
      </c>
      <c r="G28" s="10">
        <v>30</v>
      </c>
      <c r="H28" s="8" t="s">
        <v>23</v>
      </c>
      <c r="I28" s="10" t="s">
        <v>24</v>
      </c>
      <c r="J28" s="46" t="s">
        <v>120</v>
      </c>
      <c r="K28" s="10">
        <f t="shared" si="0"/>
        <v>90</v>
      </c>
      <c r="L28" s="10" t="s">
        <v>25</v>
      </c>
      <c r="M28" s="10">
        <v>6400</v>
      </c>
      <c r="N28" s="11">
        <f t="shared" si="1"/>
        <v>576000</v>
      </c>
      <c r="O28" s="11">
        <f t="shared" si="2"/>
        <v>5100</v>
      </c>
      <c r="P28" s="11">
        <f t="shared" si="3"/>
        <v>459000</v>
      </c>
      <c r="Q28" s="11">
        <f t="shared" si="5"/>
        <v>144000</v>
      </c>
      <c r="R28"/>
    </row>
    <row r="29" spans="1:18" ht="30" x14ac:dyDescent="0.25">
      <c r="A29" s="6">
        <v>16</v>
      </c>
      <c r="B29" s="26" t="s">
        <v>74</v>
      </c>
      <c r="C29" s="26" t="s">
        <v>17</v>
      </c>
      <c r="D29" s="28">
        <v>45908</v>
      </c>
      <c r="E29" s="28">
        <v>45912</v>
      </c>
      <c r="F29" s="29">
        <f t="shared" si="4"/>
        <v>5</v>
      </c>
      <c r="G29" s="30">
        <v>29</v>
      </c>
      <c r="H29" s="29" t="s">
        <v>18</v>
      </c>
      <c r="I29" s="26" t="s">
        <v>19</v>
      </c>
      <c r="J29" s="26" t="s">
        <v>121</v>
      </c>
      <c r="K29" s="31">
        <f t="shared" si="0"/>
        <v>145</v>
      </c>
      <c r="L29" s="31" t="s">
        <v>20</v>
      </c>
      <c r="M29" s="31">
        <v>7600</v>
      </c>
      <c r="N29" s="32">
        <f t="shared" si="1"/>
        <v>1102000</v>
      </c>
      <c r="O29" s="32">
        <f t="shared" si="2"/>
        <v>6100</v>
      </c>
      <c r="P29" s="32">
        <f t="shared" si="3"/>
        <v>884500</v>
      </c>
      <c r="Q29" s="32">
        <f>2000*G29*7</f>
        <v>406000</v>
      </c>
      <c r="R29" s="36" t="s">
        <v>103</v>
      </c>
    </row>
    <row r="30" spans="1:18" ht="30" x14ac:dyDescent="0.25">
      <c r="A30" s="25">
        <v>17</v>
      </c>
      <c r="B30" s="8" t="s">
        <v>38</v>
      </c>
      <c r="C30" s="8" t="s">
        <v>27</v>
      </c>
      <c r="D30" s="13">
        <v>45908</v>
      </c>
      <c r="E30" s="14">
        <v>45912</v>
      </c>
      <c r="F30" s="8">
        <f t="shared" si="4"/>
        <v>5</v>
      </c>
      <c r="G30" s="10">
        <v>30</v>
      </c>
      <c r="H30" s="8" t="s">
        <v>39</v>
      </c>
      <c r="I30" s="10" t="s">
        <v>40</v>
      </c>
      <c r="J30" s="46" t="s">
        <v>122</v>
      </c>
      <c r="K30" s="10">
        <f t="shared" si="0"/>
        <v>150</v>
      </c>
      <c r="L30" s="10" t="s">
        <v>20</v>
      </c>
      <c r="M30" s="10">
        <v>7600</v>
      </c>
      <c r="N30" s="11">
        <f t="shared" si="1"/>
        <v>1140000</v>
      </c>
      <c r="O30" s="11">
        <f t="shared" si="2"/>
        <v>6100</v>
      </c>
      <c r="P30" s="11">
        <f t="shared" si="3"/>
        <v>915000</v>
      </c>
      <c r="Q30" s="11">
        <f t="shared" ref="Q30:Q47" si="6">(2000*(G30*50/100)+3000*(G30*20/100))*F30</f>
        <v>240000</v>
      </c>
      <c r="R30"/>
    </row>
    <row r="31" spans="1:18" s="33" customFormat="1" ht="30" x14ac:dyDescent="0.25">
      <c r="A31" s="6">
        <v>18</v>
      </c>
      <c r="B31" s="8" t="s">
        <v>75</v>
      </c>
      <c r="C31" s="8" t="s">
        <v>27</v>
      </c>
      <c r="D31" s="13">
        <v>45908</v>
      </c>
      <c r="E31" s="13">
        <v>45912</v>
      </c>
      <c r="F31" s="8">
        <f t="shared" si="4"/>
        <v>5</v>
      </c>
      <c r="G31" s="10">
        <v>30</v>
      </c>
      <c r="H31" s="8" t="s">
        <v>23</v>
      </c>
      <c r="I31" s="10" t="s">
        <v>24</v>
      </c>
      <c r="J31" s="46" t="s">
        <v>123</v>
      </c>
      <c r="K31" s="10">
        <f t="shared" si="0"/>
        <v>150</v>
      </c>
      <c r="L31" s="10" t="s">
        <v>25</v>
      </c>
      <c r="M31" s="10">
        <v>6400</v>
      </c>
      <c r="N31" s="11">
        <f t="shared" si="1"/>
        <v>960000</v>
      </c>
      <c r="O31" s="11">
        <f t="shared" si="2"/>
        <v>5100</v>
      </c>
      <c r="P31" s="11">
        <f t="shared" si="3"/>
        <v>765000</v>
      </c>
      <c r="Q31" s="11">
        <f t="shared" si="6"/>
        <v>240000</v>
      </c>
      <c r="R31" s="37"/>
    </row>
    <row r="32" spans="1:18" ht="30" x14ac:dyDescent="0.25">
      <c r="A32" s="25">
        <v>19</v>
      </c>
      <c r="B32" s="8" t="s">
        <v>32</v>
      </c>
      <c r="C32" s="8" t="s">
        <v>27</v>
      </c>
      <c r="D32" s="13">
        <v>45908</v>
      </c>
      <c r="E32" s="13">
        <v>45912</v>
      </c>
      <c r="F32" s="8">
        <f t="shared" si="4"/>
        <v>5</v>
      </c>
      <c r="G32" s="10">
        <v>30</v>
      </c>
      <c r="H32" s="8" t="s">
        <v>33</v>
      </c>
      <c r="I32" s="10" t="s">
        <v>31</v>
      </c>
      <c r="J32" s="46" t="s">
        <v>124</v>
      </c>
      <c r="K32" s="10">
        <f t="shared" si="0"/>
        <v>150</v>
      </c>
      <c r="L32" s="10" t="s">
        <v>20</v>
      </c>
      <c r="M32" s="10">
        <v>7600</v>
      </c>
      <c r="N32" s="11">
        <f t="shared" si="1"/>
        <v>1140000</v>
      </c>
      <c r="O32" s="11">
        <f t="shared" si="2"/>
        <v>6100</v>
      </c>
      <c r="P32" s="11">
        <f t="shared" si="3"/>
        <v>915000</v>
      </c>
      <c r="Q32" s="11">
        <f t="shared" si="6"/>
        <v>240000</v>
      </c>
      <c r="R32"/>
    </row>
    <row r="33" spans="1:18" ht="30" x14ac:dyDescent="0.25">
      <c r="A33" s="6">
        <v>20</v>
      </c>
      <c r="B33" s="8" t="s">
        <v>76</v>
      </c>
      <c r="C33" s="8" t="s">
        <v>27</v>
      </c>
      <c r="D33" s="13">
        <v>45915</v>
      </c>
      <c r="E33" s="13">
        <v>45919</v>
      </c>
      <c r="F33" s="8">
        <f t="shared" si="4"/>
        <v>5</v>
      </c>
      <c r="G33" s="10">
        <v>30</v>
      </c>
      <c r="H33" s="8" t="s">
        <v>30</v>
      </c>
      <c r="I33" s="10" t="s">
        <v>31</v>
      </c>
      <c r="J33" s="46" t="s">
        <v>125</v>
      </c>
      <c r="K33" s="10">
        <f t="shared" si="0"/>
        <v>150</v>
      </c>
      <c r="L33" s="10" t="s">
        <v>20</v>
      </c>
      <c r="M33" s="10">
        <v>7600</v>
      </c>
      <c r="N33" s="11">
        <f t="shared" si="1"/>
        <v>1140000</v>
      </c>
      <c r="O33" s="11">
        <f t="shared" si="2"/>
        <v>6100</v>
      </c>
      <c r="P33" s="11">
        <f t="shared" si="3"/>
        <v>915000</v>
      </c>
      <c r="Q33" s="11">
        <f t="shared" si="6"/>
        <v>240000</v>
      </c>
    </row>
    <row r="34" spans="1:18" ht="30" x14ac:dyDescent="0.25">
      <c r="A34" s="25">
        <v>21</v>
      </c>
      <c r="B34" s="8" t="s">
        <v>43</v>
      </c>
      <c r="C34" s="8" t="s">
        <v>27</v>
      </c>
      <c r="D34" s="7">
        <v>45915</v>
      </c>
      <c r="E34" s="7">
        <v>45919</v>
      </c>
      <c r="F34" s="8">
        <f t="shared" si="4"/>
        <v>5</v>
      </c>
      <c r="G34" s="10">
        <v>30</v>
      </c>
      <c r="H34" s="15" t="s">
        <v>44</v>
      </c>
      <c r="I34" s="9" t="s">
        <v>45</v>
      </c>
      <c r="J34" s="46" t="s">
        <v>126</v>
      </c>
      <c r="K34" s="10">
        <f t="shared" ref="K34:K47" si="7">F34*G34</f>
        <v>150</v>
      </c>
      <c r="L34" s="10" t="s">
        <v>20</v>
      </c>
      <c r="M34" s="10">
        <v>7600</v>
      </c>
      <c r="N34" s="11">
        <f t="shared" ref="N34:N47" si="8">M34*G34*F34</f>
        <v>1140000</v>
      </c>
      <c r="O34" s="11">
        <f t="shared" ref="O34:O67" si="9">MROUND(M34*0.8,50)</f>
        <v>6100</v>
      </c>
      <c r="P34" s="11">
        <f t="shared" ref="P34:P66" si="10">O34*K34</f>
        <v>915000</v>
      </c>
      <c r="Q34" s="11">
        <f t="shared" si="6"/>
        <v>240000</v>
      </c>
      <c r="R34"/>
    </row>
    <row r="35" spans="1:18" ht="30" x14ac:dyDescent="0.25">
      <c r="A35" s="6">
        <v>22</v>
      </c>
      <c r="B35" s="8" t="s">
        <v>37</v>
      </c>
      <c r="C35" s="8" t="s">
        <v>27</v>
      </c>
      <c r="D35" s="13">
        <v>45915</v>
      </c>
      <c r="E35" s="13">
        <v>45919</v>
      </c>
      <c r="F35" s="8">
        <f t="shared" ref="F35:F67" si="11">(E35-D35)+1</f>
        <v>5</v>
      </c>
      <c r="G35" s="10">
        <v>30</v>
      </c>
      <c r="H35" s="8" t="s">
        <v>18</v>
      </c>
      <c r="I35" s="8" t="s">
        <v>36</v>
      </c>
      <c r="J35" s="46" t="s">
        <v>127</v>
      </c>
      <c r="K35" s="10">
        <f t="shared" si="7"/>
        <v>150</v>
      </c>
      <c r="L35" s="10" t="s">
        <v>20</v>
      </c>
      <c r="M35" s="10">
        <v>7600</v>
      </c>
      <c r="N35" s="11">
        <f t="shared" si="8"/>
        <v>1140000</v>
      </c>
      <c r="O35" s="11">
        <f t="shared" si="9"/>
        <v>6100</v>
      </c>
      <c r="P35" s="11">
        <f t="shared" si="10"/>
        <v>915000</v>
      </c>
      <c r="Q35" s="11">
        <f t="shared" si="6"/>
        <v>240000</v>
      </c>
    </row>
    <row r="36" spans="1:18" ht="30" x14ac:dyDescent="0.25">
      <c r="A36" s="25">
        <v>23</v>
      </c>
      <c r="B36" s="38" t="s">
        <v>26</v>
      </c>
      <c r="C36" s="38" t="s">
        <v>27</v>
      </c>
      <c r="D36" s="39">
        <v>45922</v>
      </c>
      <c r="E36" s="39">
        <v>45924</v>
      </c>
      <c r="F36" s="38">
        <f t="shared" si="11"/>
        <v>3</v>
      </c>
      <c r="G36" s="40">
        <v>30</v>
      </c>
      <c r="H36" s="38" t="s">
        <v>23</v>
      </c>
      <c r="I36" s="40" t="s">
        <v>24</v>
      </c>
      <c r="J36" s="47" t="s">
        <v>128</v>
      </c>
      <c r="K36" s="40">
        <f t="shared" si="7"/>
        <v>90</v>
      </c>
      <c r="L36" s="40" t="s">
        <v>25</v>
      </c>
      <c r="M36" s="40">
        <v>6400</v>
      </c>
      <c r="N36" s="42">
        <f t="shared" si="8"/>
        <v>576000</v>
      </c>
      <c r="O36" s="42">
        <f t="shared" si="9"/>
        <v>5100</v>
      </c>
      <c r="P36" s="42">
        <f t="shared" si="10"/>
        <v>459000</v>
      </c>
      <c r="Q36" s="42">
        <f t="shared" si="6"/>
        <v>144000</v>
      </c>
      <c r="R36" s="43" t="s">
        <v>104</v>
      </c>
    </row>
    <row r="37" spans="1:18" ht="60" x14ac:dyDescent="0.25">
      <c r="A37" s="6">
        <v>24</v>
      </c>
      <c r="B37" s="8" t="s">
        <v>28</v>
      </c>
      <c r="C37" s="8" t="s">
        <v>29</v>
      </c>
      <c r="D37" s="13">
        <v>45922</v>
      </c>
      <c r="E37" s="13">
        <v>45926</v>
      </c>
      <c r="F37" s="8">
        <f t="shared" si="11"/>
        <v>5</v>
      </c>
      <c r="G37" s="10">
        <v>30</v>
      </c>
      <c r="H37" s="8" t="s">
        <v>30</v>
      </c>
      <c r="I37" s="10" t="s">
        <v>31</v>
      </c>
      <c r="J37" s="46" t="s">
        <v>129</v>
      </c>
      <c r="K37" s="10">
        <f t="shared" si="7"/>
        <v>150</v>
      </c>
      <c r="L37" s="10" t="s">
        <v>25</v>
      </c>
      <c r="M37" s="10">
        <v>6400</v>
      </c>
      <c r="N37" s="11">
        <f t="shared" si="8"/>
        <v>960000</v>
      </c>
      <c r="O37" s="11">
        <f t="shared" si="9"/>
        <v>5100</v>
      </c>
      <c r="P37" s="11">
        <f t="shared" si="10"/>
        <v>765000</v>
      </c>
      <c r="Q37" s="11">
        <f t="shared" si="6"/>
        <v>240000</v>
      </c>
      <c r="R37"/>
    </row>
    <row r="38" spans="1:18" ht="45" x14ac:dyDescent="0.25">
      <c r="A38" s="25">
        <v>25</v>
      </c>
      <c r="B38" s="8" t="s">
        <v>131</v>
      </c>
      <c r="C38" s="8" t="s">
        <v>77</v>
      </c>
      <c r="D38" s="13">
        <v>45922</v>
      </c>
      <c r="E38" s="13">
        <v>45926</v>
      </c>
      <c r="F38" s="8">
        <f t="shared" si="11"/>
        <v>5</v>
      </c>
      <c r="G38" s="10">
        <v>30</v>
      </c>
      <c r="H38" s="8" t="s">
        <v>18</v>
      </c>
      <c r="I38" s="8" t="s">
        <v>36</v>
      </c>
      <c r="J38" s="46" t="s">
        <v>130</v>
      </c>
      <c r="K38" s="10">
        <f t="shared" si="7"/>
        <v>150</v>
      </c>
      <c r="L38" s="10" t="s">
        <v>20</v>
      </c>
      <c r="M38" s="10">
        <v>7600</v>
      </c>
      <c r="N38" s="11">
        <f t="shared" si="8"/>
        <v>1140000</v>
      </c>
      <c r="O38" s="11">
        <f t="shared" si="9"/>
        <v>6100</v>
      </c>
      <c r="P38" s="11">
        <f t="shared" si="10"/>
        <v>915000</v>
      </c>
      <c r="Q38" s="11">
        <f t="shared" si="6"/>
        <v>240000</v>
      </c>
      <c r="R38"/>
    </row>
    <row r="39" spans="1:18" ht="30" x14ac:dyDescent="0.25">
      <c r="A39" s="6">
        <v>26</v>
      </c>
      <c r="B39" s="8" t="s">
        <v>78</v>
      </c>
      <c r="C39" s="8" t="s">
        <v>59</v>
      </c>
      <c r="D39" s="13">
        <v>45922</v>
      </c>
      <c r="E39" s="13">
        <v>45926</v>
      </c>
      <c r="F39" s="8">
        <f t="shared" si="11"/>
        <v>5</v>
      </c>
      <c r="G39" s="10">
        <v>30</v>
      </c>
      <c r="H39" s="8" t="s">
        <v>33</v>
      </c>
      <c r="I39" s="10" t="s">
        <v>40</v>
      </c>
      <c r="J39" s="46" t="s">
        <v>133</v>
      </c>
      <c r="K39" s="10">
        <f t="shared" si="7"/>
        <v>150</v>
      </c>
      <c r="L39" s="10" t="s">
        <v>25</v>
      </c>
      <c r="M39" s="10">
        <v>6400</v>
      </c>
      <c r="N39" s="11">
        <f t="shared" si="8"/>
        <v>960000</v>
      </c>
      <c r="O39" s="11">
        <f t="shared" si="9"/>
        <v>5100</v>
      </c>
      <c r="P39" s="11">
        <f t="shared" si="10"/>
        <v>765000</v>
      </c>
      <c r="Q39" s="11">
        <f t="shared" si="6"/>
        <v>240000</v>
      </c>
      <c r="R39"/>
    </row>
    <row r="40" spans="1:18" ht="45" x14ac:dyDescent="0.25">
      <c r="A40" s="25">
        <v>27</v>
      </c>
      <c r="B40" s="8" t="s">
        <v>79</v>
      </c>
      <c r="C40" s="8" t="s">
        <v>67</v>
      </c>
      <c r="D40" s="13">
        <v>45922</v>
      </c>
      <c r="E40" s="13">
        <v>45926</v>
      </c>
      <c r="F40" s="8">
        <f t="shared" si="11"/>
        <v>5</v>
      </c>
      <c r="G40" s="10">
        <v>30</v>
      </c>
      <c r="H40" s="8" t="s">
        <v>39</v>
      </c>
      <c r="I40" s="10" t="s">
        <v>47</v>
      </c>
      <c r="J40" s="46" t="s">
        <v>134</v>
      </c>
      <c r="K40" s="10">
        <f t="shared" si="7"/>
        <v>150</v>
      </c>
      <c r="L40" s="10" t="s">
        <v>48</v>
      </c>
      <c r="M40" s="10">
        <v>8800</v>
      </c>
      <c r="N40" s="11">
        <f t="shared" si="8"/>
        <v>1320000</v>
      </c>
      <c r="O40" s="11">
        <f t="shared" si="9"/>
        <v>7050</v>
      </c>
      <c r="P40" s="11">
        <f t="shared" si="10"/>
        <v>1057500</v>
      </c>
      <c r="Q40" s="11">
        <f t="shared" si="6"/>
        <v>240000</v>
      </c>
      <c r="R40"/>
    </row>
    <row r="41" spans="1:18" ht="45" x14ac:dyDescent="0.25">
      <c r="A41" s="6">
        <v>28</v>
      </c>
      <c r="B41" s="38" t="s">
        <v>60</v>
      </c>
      <c r="C41" s="38" t="s">
        <v>61</v>
      </c>
      <c r="D41" s="39">
        <v>45936</v>
      </c>
      <c r="E41" s="39">
        <v>45940</v>
      </c>
      <c r="F41" s="38">
        <f t="shared" si="11"/>
        <v>5</v>
      </c>
      <c r="G41" s="40">
        <v>30</v>
      </c>
      <c r="H41" s="38" t="s">
        <v>44</v>
      </c>
      <c r="I41" s="40" t="s">
        <v>45</v>
      </c>
      <c r="J41" s="47" t="s">
        <v>135</v>
      </c>
      <c r="K41" s="40">
        <f t="shared" si="7"/>
        <v>150</v>
      </c>
      <c r="L41" s="40" t="s">
        <v>20</v>
      </c>
      <c r="M41" s="40">
        <v>7600</v>
      </c>
      <c r="N41" s="42">
        <f t="shared" si="8"/>
        <v>1140000</v>
      </c>
      <c r="O41" s="42">
        <f t="shared" si="9"/>
        <v>6100</v>
      </c>
      <c r="P41" s="42">
        <f t="shared" si="10"/>
        <v>915000</v>
      </c>
      <c r="Q41" s="42">
        <f t="shared" si="6"/>
        <v>240000</v>
      </c>
      <c r="R41" s="44" t="s">
        <v>104</v>
      </c>
    </row>
    <row r="42" spans="1:18" ht="30" x14ac:dyDescent="0.25">
      <c r="A42" s="25">
        <v>29</v>
      </c>
      <c r="B42" s="8" t="s">
        <v>58</v>
      </c>
      <c r="C42" s="8" t="s">
        <v>59</v>
      </c>
      <c r="D42" s="7">
        <v>45936</v>
      </c>
      <c r="E42" s="7">
        <v>45940</v>
      </c>
      <c r="F42" s="8">
        <f t="shared" si="11"/>
        <v>5</v>
      </c>
      <c r="G42" s="10">
        <v>30</v>
      </c>
      <c r="H42" s="8" t="s">
        <v>33</v>
      </c>
      <c r="I42" s="10" t="s">
        <v>40</v>
      </c>
      <c r="J42" s="47" t="s">
        <v>107</v>
      </c>
      <c r="K42" s="10">
        <f t="shared" si="7"/>
        <v>150</v>
      </c>
      <c r="L42" s="10" t="s">
        <v>25</v>
      </c>
      <c r="M42" s="10">
        <v>6400</v>
      </c>
      <c r="N42" s="11">
        <f t="shared" si="8"/>
        <v>960000</v>
      </c>
      <c r="O42" s="11">
        <f t="shared" si="9"/>
        <v>5100</v>
      </c>
      <c r="P42" s="11">
        <f t="shared" si="10"/>
        <v>765000</v>
      </c>
      <c r="Q42" s="11">
        <f t="shared" si="6"/>
        <v>240000</v>
      </c>
      <c r="R42"/>
    </row>
    <row r="43" spans="1:18" ht="30" x14ac:dyDescent="0.25">
      <c r="A43" s="6">
        <v>30</v>
      </c>
      <c r="B43" s="8" t="s">
        <v>80</v>
      </c>
      <c r="C43" s="8" t="s">
        <v>27</v>
      </c>
      <c r="D43" s="13">
        <v>45938</v>
      </c>
      <c r="E43" s="13">
        <v>45940</v>
      </c>
      <c r="F43" s="8">
        <f t="shared" si="11"/>
        <v>3</v>
      </c>
      <c r="G43" s="10">
        <v>30</v>
      </c>
      <c r="H43" s="8" t="s">
        <v>23</v>
      </c>
      <c r="I43" s="10" t="s">
        <v>24</v>
      </c>
      <c r="J43" s="46" t="s">
        <v>136</v>
      </c>
      <c r="K43" s="10">
        <f t="shared" si="7"/>
        <v>90</v>
      </c>
      <c r="L43" s="10" t="s">
        <v>25</v>
      </c>
      <c r="M43" s="10">
        <v>6400</v>
      </c>
      <c r="N43" s="11">
        <f t="shared" si="8"/>
        <v>576000</v>
      </c>
      <c r="O43" s="11">
        <f t="shared" si="9"/>
        <v>5100</v>
      </c>
      <c r="P43" s="11">
        <f t="shared" si="10"/>
        <v>459000</v>
      </c>
      <c r="Q43" s="11">
        <f t="shared" si="6"/>
        <v>144000</v>
      </c>
      <c r="R43"/>
    </row>
    <row r="44" spans="1:18" ht="45" x14ac:dyDescent="0.25">
      <c r="A44" s="25">
        <v>31</v>
      </c>
      <c r="B44" s="8" t="s">
        <v>81</v>
      </c>
      <c r="C44" s="8" t="s">
        <v>82</v>
      </c>
      <c r="D44" s="13">
        <v>45938</v>
      </c>
      <c r="E44" s="13">
        <v>45940</v>
      </c>
      <c r="F44" s="8">
        <f t="shared" si="11"/>
        <v>3</v>
      </c>
      <c r="G44" s="10">
        <v>30</v>
      </c>
      <c r="H44" s="8" t="s">
        <v>83</v>
      </c>
      <c r="I44" s="10" t="s">
        <v>31</v>
      </c>
      <c r="J44" s="46" t="s">
        <v>137</v>
      </c>
      <c r="K44" s="10">
        <f t="shared" si="7"/>
        <v>90</v>
      </c>
      <c r="L44" s="10" t="s">
        <v>20</v>
      </c>
      <c r="M44" s="10">
        <v>7600</v>
      </c>
      <c r="N44" s="11">
        <f t="shared" si="8"/>
        <v>684000</v>
      </c>
      <c r="O44" s="11">
        <f t="shared" si="9"/>
        <v>6100</v>
      </c>
      <c r="P44" s="11">
        <f t="shared" si="10"/>
        <v>549000</v>
      </c>
      <c r="Q44" s="11">
        <f t="shared" si="6"/>
        <v>144000</v>
      </c>
      <c r="R44"/>
    </row>
    <row r="45" spans="1:18" ht="45" x14ac:dyDescent="0.25">
      <c r="A45" s="6">
        <v>32</v>
      </c>
      <c r="B45" s="8" t="s">
        <v>52</v>
      </c>
      <c r="C45" s="8" t="s">
        <v>27</v>
      </c>
      <c r="D45" s="13">
        <v>45943</v>
      </c>
      <c r="E45" s="13">
        <v>45945</v>
      </c>
      <c r="F45" s="8">
        <f t="shared" si="11"/>
        <v>3</v>
      </c>
      <c r="G45" s="9">
        <v>30</v>
      </c>
      <c r="H45" s="8" t="s">
        <v>53</v>
      </c>
      <c r="I45" s="9" t="s">
        <v>54</v>
      </c>
      <c r="J45" s="47" t="s">
        <v>106</v>
      </c>
      <c r="K45" s="10">
        <f t="shared" si="7"/>
        <v>90</v>
      </c>
      <c r="L45" s="10" t="s">
        <v>20</v>
      </c>
      <c r="M45" s="10">
        <v>7600</v>
      </c>
      <c r="N45" s="11">
        <f t="shared" si="8"/>
        <v>684000</v>
      </c>
      <c r="O45" s="11">
        <f t="shared" si="9"/>
        <v>6100</v>
      </c>
      <c r="P45" s="11">
        <f t="shared" si="10"/>
        <v>549000</v>
      </c>
      <c r="Q45" s="11">
        <f t="shared" si="6"/>
        <v>144000</v>
      </c>
      <c r="R45"/>
    </row>
    <row r="46" spans="1:18" ht="60" x14ac:dyDescent="0.25">
      <c r="A46" s="25">
        <v>33</v>
      </c>
      <c r="B46" s="8" t="s">
        <v>84</v>
      </c>
      <c r="C46" s="8" t="s">
        <v>85</v>
      </c>
      <c r="D46" s="13">
        <v>45943</v>
      </c>
      <c r="E46" s="13">
        <v>45945</v>
      </c>
      <c r="F46" s="8">
        <f t="shared" si="11"/>
        <v>3</v>
      </c>
      <c r="G46" s="10">
        <v>30</v>
      </c>
      <c r="H46" s="8" t="s">
        <v>30</v>
      </c>
      <c r="I46" s="10" t="s">
        <v>31</v>
      </c>
      <c r="J46" s="46" t="s">
        <v>138</v>
      </c>
      <c r="K46" s="10">
        <f t="shared" si="7"/>
        <v>90</v>
      </c>
      <c r="L46" s="10" t="s">
        <v>25</v>
      </c>
      <c r="M46" s="10">
        <v>6400</v>
      </c>
      <c r="N46" s="11">
        <f t="shared" si="8"/>
        <v>576000</v>
      </c>
      <c r="O46" s="11">
        <f t="shared" si="9"/>
        <v>5100</v>
      </c>
      <c r="P46" s="11">
        <f t="shared" si="10"/>
        <v>459000</v>
      </c>
      <c r="Q46" s="11">
        <f t="shared" si="6"/>
        <v>144000</v>
      </c>
    </row>
    <row r="47" spans="1:18" ht="30" x14ac:dyDescent="0.25">
      <c r="A47" s="6">
        <v>34</v>
      </c>
      <c r="B47" s="8" t="s">
        <v>86</v>
      </c>
      <c r="C47" s="8" t="s">
        <v>59</v>
      </c>
      <c r="D47" s="13">
        <v>45943</v>
      </c>
      <c r="E47" s="13">
        <v>45945</v>
      </c>
      <c r="F47" s="8">
        <f t="shared" si="11"/>
        <v>3</v>
      </c>
      <c r="G47" s="10">
        <v>30</v>
      </c>
      <c r="H47" s="8" t="s">
        <v>18</v>
      </c>
      <c r="I47" s="10" t="s">
        <v>36</v>
      </c>
      <c r="J47" s="46" t="s">
        <v>139</v>
      </c>
      <c r="K47" s="10">
        <f t="shared" si="7"/>
        <v>90</v>
      </c>
      <c r="L47" s="10" t="s">
        <v>20</v>
      </c>
      <c r="M47" s="10">
        <v>7600</v>
      </c>
      <c r="N47" s="11">
        <f t="shared" si="8"/>
        <v>684000</v>
      </c>
      <c r="O47" s="11">
        <f t="shared" si="9"/>
        <v>6100</v>
      </c>
      <c r="P47" s="11">
        <f t="shared" si="10"/>
        <v>549000</v>
      </c>
      <c r="Q47" s="11">
        <f t="shared" si="6"/>
        <v>144000</v>
      </c>
      <c r="R47"/>
    </row>
    <row r="48" spans="1:18" ht="30" x14ac:dyDescent="0.25">
      <c r="A48" s="25">
        <v>35</v>
      </c>
      <c r="B48" s="8" t="s">
        <v>32</v>
      </c>
      <c r="C48" s="8" t="s">
        <v>27</v>
      </c>
      <c r="D48" s="13">
        <v>45943</v>
      </c>
      <c r="E48" s="13">
        <v>45947</v>
      </c>
      <c r="F48" s="8">
        <f>(E48-D48)+1</f>
        <v>5</v>
      </c>
      <c r="G48" s="10">
        <v>30</v>
      </c>
      <c r="H48" s="8" t="s">
        <v>33</v>
      </c>
      <c r="I48" s="10" t="s">
        <v>31</v>
      </c>
      <c r="J48" s="46" t="s">
        <v>124</v>
      </c>
      <c r="K48" s="10"/>
      <c r="L48" s="10"/>
      <c r="M48" s="10"/>
      <c r="N48" s="11"/>
      <c r="O48" s="11"/>
      <c r="P48" s="11"/>
      <c r="Q48" s="11"/>
      <c r="R48"/>
    </row>
    <row r="49" spans="1:18" ht="45" x14ac:dyDescent="0.25">
      <c r="A49" s="6">
        <v>36</v>
      </c>
      <c r="B49" s="8" t="s">
        <v>87</v>
      </c>
      <c r="C49" s="8" t="s">
        <v>67</v>
      </c>
      <c r="D49" s="13">
        <v>45957</v>
      </c>
      <c r="E49" s="13">
        <v>45961</v>
      </c>
      <c r="F49" s="8">
        <f t="shared" si="11"/>
        <v>5</v>
      </c>
      <c r="G49" s="10">
        <v>30</v>
      </c>
      <c r="H49" s="8" t="s">
        <v>39</v>
      </c>
      <c r="I49" s="10" t="s">
        <v>47</v>
      </c>
      <c r="J49" s="46" t="s">
        <v>141</v>
      </c>
      <c r="K49" s="10">
        <f t="shared" ref="K49:K67" si="12">F49*G49</f>
        <v>150</v>
      </c>
      <c r="L49" s="10" t="s">
        <v>48</v>
      </c>
      <c r="M49" s="10">
        <v>8800</v>
      </c>
      <c r="N49" s="11">
        <f t="shared" ref="N49:N67" si="13">M49*G49*F49</f>
        <v>1320000</v>
      </c>
      <c r="O49" s="11">
        <f t="shared" si="9"/>
        <v>7050</v>
      </c>
      <c r="P49" s="11">
        <f t="shared" si="10"/>
        <v>1057500</v>
      </c>
      <c r="Q49" s="11">
        <f t="shared" ref="Q49:Q67" si="14">(2000*(G49*50/100)+3000*(G49*20/100))*F49</f>
        <v>240000</v>
      </c>
      <c r="R49"/>
    </row>
    <row r="50" spans="1:18" ht="30" x14ac:dyDescent="0.25">
      <c r="A50" s="25">
        <v>37</v>
      </c>
      <c r="B50" s="8" t="s">
        <v>88</v>
      </c>
      <c r="C50" s="8" t="s">
        <v>27</v>
      </c>
      <c r="D50" s="13">
        <v>45957</v>
      </c>
      <c r="E50" s="13">
        <v>45961</v>
      </c>
      <c r="F50" s="8">
        <f t="shared" si="11"/>
        <v>5</v>
      </c>
      <c r="G50" s="10">
        <v>30</v>
      </c>
      <c r="H50" s="8" t="s">
        <v>51</v>
      </c>
      <c r="I50" s="10" t="s">
        <v>40</v>
      </c>
      <c r="J50" s="46" t="s">
        <v>140</v>
      </c>
      <c r="K50" s="10">
        <f t="shared" si="12"/>
        <v>150</v>
      </c>
      <c r="L50" s="10" t="s">
        <v>25</v>
      </c>
      <c r="M50" s="10">
        <v>6400</v>
      </c>
      <c r="N50" s="11">
        <f t="shared" si="13"/>
        <v>960000</v>
      </c>
      <c r="O50" s="11">
        <f t="shared" si="9"/>
        <v>5100</v>
      </c>
      <c r="P50" s="11">
        <f t="shared" si="10"/>
        <v>765000</v>
      </c>
      <c r="Q50" s="11">
        <f t="shared" si="14"/>
        <v>240000</v>
      </c>
      <c r="R50"/>
    </row>
    <row r="51" spans="1:18" ht="30" x14ac:dyDescent="0.25">
      <c r="A51" s="6">
        <v>38</v>
      </c>
      <c r="B51" s="8" t="s">
        <v>43</v>
      </c>
      <c r="C51" s="8" t="s">
        <v>27</v>
      </c>
      <c r="D51" s="13">
        <v>45957</v>
      </c>
      <c r="E51" s="13">
        <v>45961</v>
      </c>
      <c r="F51" s="8">
        <f t="shared" si="11"/>
        <v>5</v>
      </c>
      <c r="G51" s="10">
        <v>30</v>
      </c>
      <c r="H51" s="8" t="s">
        <v>44</v>
      </c>
      <c r="I51" s="10" t="s">
        <v>45</v>
      </c>
      <c r="J51" s="46" t="s">
        <v>126</v>
      </c>
      <c r="K51" s="10">
        <f t="shared" si="12"/>
        <v>150</v>
      </c>
      <c r="L51" s="10" t="s">
        <v>20</v>
      </c>
      <c r="M51" s="10">
        <v>7600</v>
      </c>
      <c r="N51" s="11">
        <f t="shared" si="13"/>
        <v>1140000</v>
      </c>
      <c r="O51" s="11">
        <f t="shared" si="9"/>
        <v>6100</v>
      </c>
      <c r="P51" s="11">
        <f t="shared" si="10"/>
        <v>915000</v>
      </c>
      <c r="Q51" s="11">
        <f t="shared" si="14"/>
        <v>240000</v>
      </c>
      <c r="R51"/>
    </row>
    <row r="52" spans="1:18" ht="45" x14ac:dyDescent="0.25">
      <c r="A52" s="25">
        <v>39</v>
      </c>
      <c r="B52" s="8" t="s">
        <v>66</v>
      </c>
      <c r="C52" s="8" t="s">
        <v>67</v>
      </c>
      <c r="D52" s="13">
        <v>45971</v>
      </c>
      <c r="E52" s="13">
        <v>45973</v>
      </c>
      <c r="F52" s="8">
        <f t="shared" si="11"/>
        <v>3</v>
      </c>
      <c r="G52" s="10">
        <v>30</v>
      </c>
      <c r="H52" s="8" t="s">
        <v>18</v>
      </c>
      <c r="I52" s="8" t="s">
        <v>36</v>
      </c>
      <c r="J52" s="46" t="s">
        <v>111</v>
      </c>
      <c r="K52" s="10">
        <f t="shared" si="12"/>
        <v>90</v>
      </c>
      <c r="L52" s="10" t="s">
        <v>20</v>
      </c>
      <c r="M52" s="10">
        <v>7600</v>
      </c>
      <c r="N52" s="11">
        <f t="shared" si="13"/>
        <v>684000</v>
      </c>
      <c r="O52" s="11">
        <f t="shared" si="9"/>
        <v>6100</v>
      </c>
      <c r="P52" s="11">
        <f t="shared" si="10"/>
        <v>549000</v>
      </c>
      <c r="Q52" s="11">
        <f t="shared" si="14"/>
        <v>144000</v>
      </c>
      <c r="R52"/>
    </row>
    <row r="53" spans="1:18" ht="30" x14ac:dyDescent="0.25">
      <c r="A53" s="6">
        <v>40</v>
      </c>
      <c r="B53" s="8" t="s">
        <v>26</v>
      </c>
      <c r="C53" s="8" t="s">
        <v>27</v>
      </c>
      <c r="D53" s="13">
        <v>45971</v>
      </c>
      <c r="E53" s="13">
        <v>45973</v>
      </c>
      <c r="F53" s="8">
        <f t="shared" si="11"/>
        <v>3</v>
      </c>
      <c r="G53" s="10">
        <v>30</v>
      </c>
      <c r="H53" s="8" t="s">
        <v>23</v>
      </c>
      <c r="I53" s="10" t="s">
        <v>24</v>
      </c>
      <c r="J53" s="46" t="s">
        <v>128</v>
      </c>
      <c r="K53" s="10">
        <f t="shared" si="12"/>
        <v>90</v>
      </c>
      <c r="L53" s="10" t="s">
        <v>25</v>
      </c>
      <c r="M53" s="10">
        <v>6400</v>
      </c>
      <c r="N53" s="11">
        <f t="shared" si="13"/>
        <v>576000</v>
      </c>
      <c r="O53" s="11">
        <f t="shared" si="9"/>
        <v>5100</v>
      </c>
      <c r="P53" s="11">
        <f t="shared" si="10"/>
        <v>459000</v>
      </c>
      <c r="Q53" s="11">
        <f t="shared" si="14"/>
        <v>144000</v>
      </c>
    </row>
    <row r="54" spans="1:18" ht="30" x14ac:dyDescent="0.25">
      <c r="A54" s="25">
        <v>41</v>
      </c>
      <c r="B54" s="8" t="s">
        <v>76</v>
      </c>
      <c r="C54" s="8" t="s">
        <v>27</v>
      </c>
      <c r="D54" s="13">
        <v>45971</v>
      </c>
      <c r="E54" s="13">
        <v>45975</v>
      </c>
      <c r="F54" s="8">
        <f t="shared" si="11"/>
        <v>5</v>
      </c>
      <c r="G54" s="10">
        <v>30</v>
      </c>
      <c r="H54" s="8" t="s">
        <v>30</v>
      </c>
      <c r="I54" s="10" t="s">
        <v>31</v>
      </c>
      <c r="J54" s="46" t="s">
        <v>125</v>
      </c>
      <c r="K54" s="10">
        <f t="shared" si="12"/>
        <v>150</v>
      </c>
      <c r="L54" s="10" t="s">
        <v>20</v>
      </c>
      <c r="M54" s="10">
        <v>7600</v>
      </c>
      <c r="N54" s="11">
        <f t="shared" si="13"/>
        <v>1140000</v>
      </c>
      <c r="O54" s="11">
        <f t="shared" si="9"/>
        <v>6100</v>
      </c>
      <c r="P54" s="11">
        <f t="shared" si="10"/>
        <v>915000</v>
      </c>
      <c r="Q54" s="11">
        <f t="shared" si="14"/>
        <v>240000</v>
      </c>
      <c r="R54"/>
    </row>
    <row r="55" spans="1:18" ht="45" x14ac:dyDescent="0.25">
      <c r="A55" s="6">
        <v>42</v>
      </c>
      <c r="B55" s="8" t="s">
        <v>89</v>
      </c>
      <c r="C55" s="8" t="s">
        <v>90</v>
      </c>
      <c r="D55" s="13">
        <v>45978</v>
      </c>
      <c r="E55" s="13">
        <v>45982</v>
      </c>
      <c r="F55" s="8">
        <f t="shared" si="11"/>
        <v>5</v>
      </c>
      <c r="G55" s="10">
        <v>30</v>
      </c>
      <c r="H55" s="8" t="s">
        <v>83</v>
      </c>
      <c r="I55" s="10" t="s">
        <v>31</v>
      </c>
      <c r="J55" s="46" t="s">
        <v>144</v>
      </c>
      <c r="K55" s="10">
        <f t="shared" si="12"/>
        <v>150</v>
      </c>
      <c r="L55" s="10" t="s">
        <v>20</v>
      </c>
      <c r="M55" s="10">
        <v>7600</v>
      </c>
      <c r="N55" s="11">
        <f t="shared" si="13"/>
        <v>1140000</v>
      </c>
      <c r="O55" s="11">
        <f t="shared" si="9"/>
        <v>6100</v>
      </c>
      <c r="P55" s="11">
        <f t="shared" si="10"/>
        <v>915000</v>
      </c>
      <c r="Q55" s="11">
        <f t="shared" si="14"/>
        <v>240000</v>
      </c>
    </row>
    <row r="56" spans="1:18" ht="30" x14ac:dyDescent="0.25">
      <c r="A56" s="25">
        <v>43</v>
      </c>
      <c r="B56" s="8" t="s">
        <v>91</v>
      </c>
      <c r="C56" s="8" t="s">
        <v>92</v>
      </c>
      <c r="D56" s="13">
        <v>45978</v>
      </c>
      <c r="E56" s="13">
        <v>45982</v>
      </c>
      <c r="F56" s="8">
        <f t="shared" si="11"/>
        <v>5</v>
      </c>
      <c r="G56" s="10">
        <v>30</v>
      </c>
      <c r="H56" s="8" t="s">
        <v>23</v>
      </c>
      <c r="I56" s="10" t="s">
        <v>24</v>
      </c>
      <c r="J56" s="46" t="s">
        <v>145</v>
      </c>
      <c r="K56" s="10">
        <f t="shared" si="12"/>
        <v>150</v>
      </c>
      <c r="L56" s="10" t="s">
        <v>20</v>
      </c>
      <c r="M56" s="10">
        <v>7600</v>
      </c>
      <c r="N56" s="11">
        <f t="shared" si="13"/>
        <v>1140000</v>
      </c>
      <c r="O56" s="11">
        <f t="shared" si="9"/>
        <v>6100</v>
      </c>
      <c r="P56" s="11">
        <f t="shared" si="10"/>
        <v>915000</v>
      </c>
      <c r="Q56" s="11">
        <f t="shared" si="14"/>
        <v>240000</v>
      </c>
      <c r="R56"/>
    </row>
    <row r="57" spans="1:18" ht="45" x14ac:dyDescent="0.25">
      <c r="A57" s="6">
        <v>44</v>
      </c>
      <c r="B57" s="8" t="s">
        <v>93</v>
      </c>
      <c r="C57" s="8" t="s">
        <v>94</v>
      </c>
      <c r="D57" s="13">
        <v>45978</v>
      </c>
      <c r="E57" s="13">
        <v>45982</v>
      </c>
      <c r="F57" s="8">
        <f t="shared" si="11"/>
        <v>5</v>
      </c>
      <c r="G57" s="10">
        <v>30</v>
      </c>
      <c r="H57" s="8" t="s">
        <v>39</v>
      </c>
      <c r="I57" s="10" t="s">
        <v>47</v>
      </c>
      <c r="J57" s="46" t="s">
        <v>143</v>
      </c>
      <c r="K57" s="10">
        <f t="shared" si="12"/>
        <v>150</v>
      </c>
      <c r="L57" s="10" t="s">
        <v>48</v>
      </c>
      <c r="M57" s="10">
        <v>8800</v>
      </c>
      <c r="N57" s="11">
        <f t="shared" si="13"/>
        <v>1320000</v>
      </c>
      <c r="O57" s="11">
        <f t="shared" si="9"/>
        <v>7050</v>
      </c>
      <c r="P57" s="11">
        <f t="shared" si="10"/>
        <v>1057500</v>
      </c>
      <c r="Q57" s="11">
        <f t="shared" si="14"/>
        <v>240000</v>
      </c>
      <c r="R57"/>
    </row>
    <row r="58" spans="1:18" ht="30" x14ac:dyDescent="0.25">
      <c r="A58" s="25">
        <v>45</v>
      </c>
      <c r="B58" s="8" t="s">
        <v>41</v>
      </c>
      <c r="C58" s="8" t="s">
        <v>27</v>
      </c>
      <c r="D58" s="13">
        <v>45985</v>
      </c>
      <c r="E58" s="13">
        <v>45987</v>
      </c>
      <c r="F58" s="8">
        <f t="shared" si="11"/>
        <v>3</v>
      </c>
      <c r="G58" s="10">
        <v>30</v>
      </c>
      <c r="H58" s="8" t="s">
        <v>33</v>
      </c>
      <c r="I58" s="10" t="s">
        <v>40</v>
      </c>
      <c r="J58" s="46" t="s">
        <v>113</v>
      </c>
      <c r="K58" s="10">
        <f t="shared" si="12"/>
        <v>90</v>
      </c>
      <c r="L58" s="10" t="s">
        <v>20</v>
      </c>
      <c r="M58" s="10">
        <v>7600</v>
      </c>
      <c r="N58" s="11">
        <f t="shared" si="13"/>
        <v>684000</v>
      </c>
      <c r="O58" s="11">
        <f t="shared" si="9"/>
        <v>6100</v>
      </c>
      <c r="P58" s="11">
        <f t="shared" si="10"/>
        <v>549000</v>
      </c>
      <c r="Q58" s="11">
        <f t="shared" si="14"/>
        <v>144000</v>
      </c>
    </row>
    <row r="59" spans="1:18" ht="30" x14ac:dyDescent="0.25">
      <c r="A59" s="6">
        <v>46</v>
      </c>
      <c r="B59" s="8" t="s">
        <v>95</v>
      </c>
      <c r="C59" s="8" t="s">
        <v>27</v>
      </c>
      <c r="D59" s="7">
        <v>45992</v>
      </c>
      <c r="E59" s="7">
        <v>45994</v>
      </c>
      <c r="F59" s="8">
        <f t="shared" si="11"/>
        <v>3</v>
      </c>
      <c r="G59" s="10">
        <v>30</v>
      </c>
      <c r="H59" s="8" t="s">
        <v>51</v>
      </c>
      <c r="I59" s="10" t="s">
        <v>40</v>
      </c>
      <c r="J59" s="46" t="s">
        <v>149</v>
      </c>
      <c r="K59" s="10">
        <f t="shared" si="12"/>
        <v>90</v>
      </c>
      <c r="L59" s="10" t="s">
        <v>25</v>
      </c>
      <c r="M59" s="10">
        <v>6400</v>
      </c>
      <c r="N59" s="11">
        <f t="shared" si="13"/>
        <v>576000</v>
      </c>
      <c r="O59" s="11">
        <f t="shared" si="9"/>
        <v>5100</v>
      </c>
      <c r="P59" s="11">
        <f t="shared" si="10"/>
        <v>459000</v>
      </c>
      <c r="Q59" s="11">
        <f t="shared" si="14"/>
        <v>144000</v>
      </c>
    </row>
    <row r="60" spans="1:18" ht="30" x14ac:dyDescent="0.25">
      <c r="A60" s="25">
        <v>47</v>
      </c>
      <c r="B60" s="8" t="s">
        <v>55</v>
      </c>
      <c r="C60" s="8" t="s">
        <v>27</v>
      </c>
      <c r="D60" s="13">
        <v>45992</v>
      </c>
      <c r="E60" s="13">
        <v>45994</v>
      </c>
      <c r="F60" s="8">
        <f t="shared" si="11"/>
        <v>3</v>
      </c>
      <c r="G60" s="10">
        <v>30</v>
      </c>
      <c r="H60" s="8" t="s">
        <v>18</v>
      </c>
      <c r="I60" s="8" t="s">
        <v>36</v>
      </c>
      <c r="J60" s="46" t="s">
        <v>118</v>
      </c>
      <c r="K60" s="10">
        <f t="shared" si="12"/>
        <v>90</v>
      </c>
      <c r="L60" s="10" t="s">
        <v>20</v>
      </c>
      <c r="M60" s="10">
        <v>7600</v>
      </c>
      <c r="N60" s="11">
        <f t="shared" si="13"/>
        <v>684000</v>
      </c>
      <c r="O60" s="11">
        <f t="shared" si="9"/>
        <v>6100</v>
      </c>
      <c r="P60" s="11">
        <f t="shared" si="10"/>
        <v>549000</v>
      </c>
      <c r="Q60" s="11">
        <f t="shared" si="14"/>
        <v>144000</v>
      </c>
    </row>
    <row r="61" spans="1:18" ht="30" x14ac:dyDescent="0.25">
      <c r="A61" s="6">
        <v>48</v>
      </c>
      <c r="B61" s="8" t="s">
        <v>32</v>
      </c>
      <c r="C61" s="8" t="s">
        <v>27</v>
      </c>
      <c r="D61" s="13">
        <v>45992</v>
      </c>
      <c r="E61" s="13">
        <v>45996</v>
      </c>
      <c r="F61" s="8">
        <f t="shared" si="11"/>
        <v>5</v>
      </c>
      <c r="G61" s="10">
        <v>30</v>
      </c>
      <c r="H61" s="8" t="s">
        <v>33</v>
      </c>
      <c r="I61" s="10" t="s">
        <v>31</v>
      </c>
      <c r="J61" s="46" t="s">
        <v>124</v>
      </c>
      <c r="K61" s="10">
        <f t="shared" si="12"/>
        <v>150</v>
      </c>
      <c r="L61" s="10" t="s">
        <v>20</v>
      </c>
      <c r="M61" s="10">
        <v>7600</v>
      </c>
      <c r="N61" s="11">
        <f t="shared" si="13"/>
        <v>1140000</v>
      </c>
      <c r="O61" s="11">
        <f t="shared" si="9"/>
        <v>6100</v>
      </c>
      <c r="P61" s="11">
        <f t="shared" si="10"/>
        <v>915000</v>
      </c>
      <c r="Q61" s="11">
        <f t="shared" si="14"/>
        <v>240000</v>
      </c>
    </row>
    <row r="62" spans="1:18" ht="45" x14ac:dyDescent="0.25">
      <c r="A62" s="25">
        <v>49</v>
      </c>
      <c r="B62" s="8" t="s">
        <v>131</v>
      </c>
      <c r="C62" s="8" t="s">
        <v>77</v>
      </c>
      <c r="D62" s="13">
        <v>45999</v>
      </c>
      <c r="E62" s="13">
        <v>46003</v>
      </c>
      <c r="F62" s="8">
        <f t="shared" si="11"/>
        <v>5</v>
      </c>
      <c r="G62" s="10">
        <v>30</v>
      </c>
      <c r="H62" s="8" t="s">
        <v>18</v>
      </c>
      <c r="I62" s="8" t="s">
        <v>36</v>
      </c>
      <c r="J62" s="46" t="s">
        <v>130</v>
      </c>
      <c r="K62" s="10">
        <f t="shared" si="12"/>
        <v>150</v>
      </c>
      <c r="L62" s="10" t="s">
        <v>20</v>
      </c>
      <c r="M62" s="10">
        <v>7600</v>
      </c>
      <c r="N62" s="11">
        <f t="shared" si="13"/>
        <v>1140000</v>
      </c>
      <c r="O62" s="11">
        <f t="shared" si="9"/>
        <v>6100</v>
      </c>
      <c r="P62" s="11">
        <f t="shared" si="10"/>
        <v>915000</v>
      </c>
      <c r="Q62" s="11">
        <f t="shared" si="14"/>
        <v>240000</v>
      </c>
    </row>
    <row r="63" spans="1:18" ht="45" x14ac:dyDescent="0.25">
      <c r="A63" s="6">
        <v>50</v>
      </c>
      <c r="B63" s="8" t="s">
        <v>21</v>
      </c>
      <c r="C63" s="8" t="s">
        <v>22</v>
      </c>
      <c r="D63" s="13">
        <v>45999</v>
      </c>
      <c r="E63" s="13">
        <v>46001</v>
      </c>
      <c r="F63" s="8">
        <f t="shared" si="11"/>
        <v>3</v>
      </c>
      <c r="G63" s="10">
        <v>30</v>
      </c>
      <c r="H63" s="8" t="s">
        <v>23</v>
      </c>
      <c r="I63" s="10" t="s">
        <v>24</v>
      </c>
      <c r="J63" s="46" t="s">
        <v>120</v>
      </c>
      <c r="K63" s="10">
        <f t="shared" si="12"/>
        <v>90</v>
      </c>
      <c r="L63" s="10" t="s">
        <v>25</v>
      </c>
      <c r="M63" s="10">
        <v>6400</v>
      </c>
      <c r="N63" s="11">
        <f t="shared" si="13"/>
        <v>576000</v>
      </c>
      <c r="O63" s="11">
        <f t="shared" si="9"/>
        <v>5100</v>
      </c>
      <c r="P63" s="11">
        <f t="shared" si="10"/>
        <v>459000</v>
      </c>
      <c r="Q63" s="11">
        <f t="shared" si="14"/>
        <v>144000</v>
      </c>
    </row>
    <row r="64" spans="1:18" ht="30" x14ac:dyDescent="0.25">
      <c r="A64" s="25">
        <v>51</v>
      </c>
      <c r="B64" s="8" t="s">
        <v>96</v>
      </c>
      <c r="C64" s="8" t="s">
        <v>27</v>
      </c>
      <c r="D64" s="13">
        <v>46006</v>
      </c>
      <c r="E64" s="13">
        <v>46010</v>
      </c>
      <c r="F64" s="8">
        <f t="shared" si="11"/>
        <v>5</v>
      </c>
      <c r="G64" s="10">
        <v>30</v>
      </c>
      <c r="H64" s="8" t="s">
        <v>39</v>
      </c>
      <c r="I64" s="10" t="s">
        <v>40</v>
      </c>
      <c r="J64" s="46" t="s">
        <v>146</v>
      </c>
      <c r="K64" s="10">
        <f t="shared" si="12"/>
        <v>150</v>
      </c>
      <c r="L64" s="10" t="s">
        <v>20</v>
      </c>
      <c r="M64" s="10">
        <v>7600</v>
      </c>
      <c r="N64" s="11">
        <f t="shared" si="13"/>
        <v>1140000</v>
      </c>
      <c r="O64" s="11">
        <f t="shared" si="9"/>
        <v>6100</v>
      </c>
      <c r="P64" s="11">
        <f t="shared" si="10"/>
        <v>915000</v>
      </c>
      <c r="Q64" s="11">
        <f t="shared" si="14"/>
        <v>240000</v>
      </c>
      <c r="R64"/>
    </row>
    <row r="65" spans="1:18" ht="30" x14ac:dyDescent="0.25">
      <c r="A65" s="6">
        <v>52</v>
      </c>
      <c r="B65" s="8" t="s">
        <v>37</v>
      </c>
      <c r="C65" s="8" t="s">
        <v>27</v>
      </c>
      <c r="D65" s="13">
        <v>46006</v>
      </c>
      <c r="E65" s="13">
        <v>46010</v>
      </c>
      <c r="F65" s="8">
        <f t="shared" si="11"/>
        <v>5</v>
      </c>
      <c r="G65" s="10">
        <v>30</v>
      </c>
      <c r="H65" s="8" t="s">
        <v>18</v>
      </c>
      <c r="I65" s="8" t="s">
        <v>36</v>
      </c>
      <c r="J65" s="46" t="s">
        <v>127</v>
      </c>
      <c r="K65" s="10">
        <f t="shared" si="12"/>
        <v>150</v>
      </c>
      <c r="L65" s="10" t="s">
        <v>20</v>
      </c>
      <c r="M65" s="10">
        <v>7600</v>
      </c>
      <c r="N65" s="11">
        <f t="shared" si="13"/>
        <v>1140000</v>
      </c>
      <c r="O65" s="11">
        <f t="shared" si="9"/>
        <v>6100</v>
      </c>
      <c r="P65" s="11">
        <f t="shared" si="10"/>
        <v>915000</v>
      </c>
      <c r="Q65" s="11">
        <f t="shared" si="14"/>
        <v>240000</v>
      </c>
      <c r="R65"/>
    </row>
    <row r="66" spans="1:18" ht="30" x14ac:dyDescent="0.25">
      <c r="A66" s="25">
        <v>53</v>
      </c>
      <c r="B66" s="8" t="s">
        <v>97</v>
      </c>
      <c r="C66" s="8" t="s">
        <v>27</v>
      </c>
      <c r="D66" s="13">
        <v>46006</v>
      </c>
      <c r="E66" s="13">
        <v>46010</v>
      </c>
      <c r="F66" s="8">
        <f t="shared" si="11"/>
        <v>5</v>
      </c>
      <c r="G66" s="10">
        <v>30</v>
      </c>
      <c r="H66" s="8" t="s">
        <v>23</v>
      </c>
      <c r="I66" s="10" t="s">
        <v>24</v>
      </c>
      <c r="J66" s="46" t="s">
        <v>147</v>
      </c>
      <c r="K66" s="10">
        <f t="shared" si="12"/>
        <v>150</v>
      </c>
      <c r="L66" s="10" t="s">
        <v>25</v>
      </c>
      <c r="M66" s="10">
        <v>6400</v>
      </c>
      <c r="N66" s="11">
        <f t="shared" si="13"/>
        <v>960000</v>
      </c>
      <c r="O66" s="11">
        <f t="shared" si="9"/>
        <v>5100</v>
      </c>
      <c r="P66" s="11">
        <f t="shared" si="10"/>
        <v>765000</v>
      </c>
      <c r="Q66" s="11">
        <f t="shared" si="14"/>
        <v>240000</v>
      </c>
      <c r="R66"/>
    </row>
    <row r="67" spans="1:18" ht="30" x14ac:dyDescent="0.25">
      <c r="A67" s="6">
        <v>54</v>
      </c>
      <c r="B67" s="8" t="s">
        <v>58</v>
      </c>
      <c r="C67" s="8" t="s">
        <v>59</v>
      </c>
      <c r="D67" s="7">
        <v>46006</v>
      </c>
      <c r="E67" s="7">
        <v>46010</v>
      </c>
      <c r="F67" s="8">
        <f t="shared" si="11"/>
        <v>5</v>
      </c>
      <c r="G67" s="10">
        <v>30</v>
      </c>
      <c r="H67" s="8" t="s">
        <v>33</v>
      </c>
      <c r="I67" s="10" t="s">
        <v>40</v>
      </c>
      <c r="J67" s="47" t="s">
        <v>107</v>
      </c>
      <c r="K67" s="10">
        <f t="shared" si="12"/>
        <v>150</v>
      </c>
      <c r="L67" s="10" t="s">
        <v>25</v>
      </c>
      <c r="M67" s="10">
        <v>6400</v>
      </c>
      <c r="N67" s="11">
        <f t="shared" si="13"/>
        <v>960000</v>
      </c>
      <c r="O67" s="11">
        <f t="shared" si="9"/>
        <v>5100</v>
      </c>
      <c r="P67" s="11">
        <f t="shared" ref="P67" si="15">O67*K67</f>
        <v>765000</v>
      </c>
      <c r="Q67" s="11">
        <f t="shared" si="14"/>
        <v>240000</v>
      </c>
      <c r="R67"/>
    </row>
    <row r="68" spans="1:18" ht="45" x14ac:dyDescent="0.25">
      <c r="A68" s="25">
        <v>55</v>
      </c>
      <c r="B68" s="8" t="s">
        <v>98</v>
      </c>
      <c r="C68" s="8" t="s">
        <v>99</v>
      </c>
      <c r="D68" s="13">
        <v>46013</v>
      </c>
      <c r="E68" s="13">
        <v>46015</v>
      </c>
      <c r="F68" s="8">
        <v>3</v>
      </c>
      <c r="G68" s="10">
        <v>24</v>
      </c>
      <c r="H68" s="8" t="s">
        <v>18</v>
      </c>
      <c r="I68" s="10" t="s">
        <v>36</v>
      </c>
      <c r="J68" s="46" t="s">
        <v>142</v>
      </c>
      <c r="K68" s="10">
        <v>72</v>
      </c>
      <c r="L68" s="10" t="s">
        <v>20</v>
      </c>
      <c r="M68" s="10">
        <v>7600</v>
      </c>
      <c r="N68" s="11">
        <v>547200</v>
      </c>
      <c r="O68" s="11">
        <v>6100</v>
      </c>
      <c r="P68" s="11">
        <v>439200</v>
      </c>
      <c r="Q68" s="11">
        <v>115200</v>
      </c>
      <c r="R68"/>
    </row>
    <row r="69" spans="1:18" ht="45" x14ac:dyDescent="0.25">
      <c r="A69" s="6">
        <v>56</v>
      </c>
      <c r="B69" s="15" t="s">
        <v>52</v>
      </c>
      <c r="C69" s="8" t="s">
        <v>27</v>
      </c>
      <c r="D69" s="7">
        <v>46027</v>
      </c>
      <c r="E69" s="7">
        <v>46029</v>
      </c>
      <c r="F69" s="8">
        <f t="shared" ref="F69:F93" si="16">(E69-D69)+1</f>
        <v>3</v>
      </c>
      <c r="G69" s="9">
        <v>30</v>
      </c>
      <c r="H69" s="8" t="s">
        <v>53</v>
      </c>
      <c r="I69" s="9" t="s">
        <v>54</v>
      </c>
      <c r="J69" s="47" t="s">
        <v>106</v>
      </c>
      <c r="K69" s="10">
        <f t="shared" ref="K69:K93" si="17">F69*G69</f>
        <v>90</v>
      </c>
      <c r="L69" s="10" t="s">
        <v>20</v>
      </c>
      <c r="M69" s="10">
        <v>7600</v>
      </c>
      <c r="N69" s="11">
        <f t="shared" ref="N69:N93" si="18">M69*G69*F69</f>
        <v>684000</v>
      </c>
      <c r="O69" s="11">
        <f t="shared" ref="O69:O93" si="19">MROUND(M69*0.8,50)</f>
        <v>6100</v>
      </c>
      <c r="P69" s="11">
        <f t="shared" ref="P69:P93" si="20">O69*K69</f>
        <v>549000</v>
      </c>
      <c r="Q69" s="11">
        <f t="shared" ref="Q69:Q93" si="21">(2000*(G69*50/100)+3000*(G69*20/100))*F69</f>
        <v>144000</v>
      </c>
      <c r="R69"/>
    </row>
    <row r="70" spans="1:18" ht="45" x14ac:dyDescent="0.25">
      <c r="A70" s="25">
        <v>57</v>
      </c>
      <c r="B70" s="8" t="s">
        <v>68</v>
      </c>
      <c r="C70" s="8" t="s">
        <v>61</v>
      </c>
      <c r="D70" s="13">
        <v>46027</v>
      </c>
      <c r="E70" s="13">
        <v>46029</v>
      </c>
      <c r="F70" s="8">
        <f t="shared" si="16"/>
        <v>3</v>
      </c>
      <c r="G70" s="10">
        <v>30</v>
      </c>
      <c r="H70" s="8" t="s">
        <v>44</v>
      </c>
      <c r="I70" s="10" t="s">
        <v>45</v>
      </c>
      <c r="J70" s="46" t="s">
        <v>112</v>
      </c>
      <c r="K70" s="10">
        <f t="shared" si="17"/>
        <v>90</v>
      </c>
      <c r="L70" s="10" t="s">
        <v>20</v>
      </c>
      <c r="M70" s="10">
        <v>7600</v>
      </c>
      <c r="N70" s="11">
        <f t="shared" si="18"/>
        <v>684000</v>
      </c>
      <c r="O70" s="11">
        <f t="shared" si="19"/>
        <v>6100</v>
      </c>
      <c r="P70" s="11">
        <f t="shared" si="20"/>
        <v>549000</v>
      </c>
      <c r="Q70" s="11">
        <f t="shared" si="21"/>
        <v>144000</v>
      </c>
      <c r="R70" s="16"/>
    </row>
    <row r="71" spans="1:18" ht="45" x14ac:dyDescent="0.25">
      <c r="A71" s="6">
        <v>58</v>
      </c>
      <c r="B71" s="8" t="s">
        <v>87</v>
      </c>
      <c r="C71" s="8" t="s">
        <v>67</v>
      </c>
      <c r="D71" s="13">
        <v>46027</v>
      </c>
      <c r="E71" s="13">
        <v>46031</v>
      </c>
      <c r="F71" s="8">
        <f t="shared" si="16"/>
        <v>5</v>
      </c>
      <c r="G71" s="10">
        <v>30</v>
      </c>
      <c r="H71" s="8" t="s">
        <v>39</v>
      </c>
      <c r="I71" s="10" t="s">
        <v>47</v>
      </c>
      <c r="J71" s="46" t="s">
        <v>141</v>
      </c>
      <c r="K71" s="10">
        <f t="shared" si="17"/>
        <v>150</v>
      </c>
      <c r="L71" s="10" t="s">
        <v>48</v>
      </c>
      <c r="M71" s="10">
        <v>8800</v>
      </c>
      <c r="N71" s="11">
        <f t="shared" si="18"/>
        <v>1320000</v>
      </c>
      <c r="O71" s="11">
        <f t="shared" si="19"/>
        <v>7050</v>
      </c>
      <c r="P71" s="11">
        <f t="shared" si="20"/>
        <v>1057500</v>
      </c>
      <c r="Q71" s="11">
        <f t="shared" si="21"/>
        <v>240000</v>
      </c>
      <c r="R71"/>
    </row>
    <row r="72" spans="1:18" ht="30" x14ac:dyDescent="0.25">
      <c r="A72" s="25">
        <v>59</v>
      </c>
      <c r="B72" s="8" t="s">
        <v>88</v>
      </c>
      <c r="C72" s="8" t="s">
        <v>27</v>
      </c>
      <c r="D72" s="13">
        <v>46034</v>
      </c>
      <c r="E72" s="13">
        <v>46038</v>
      </c>
      <c r="F72" s="8">
        <f t="shared" si="16"/>
        <v>5</v>
      </c>
      <c r="G72" s="10">
        <v>30</v>
      </c>
      <c r="H72" s="8" t="s">
        <v>51</v>
      </c>
      <c r="I72" s="10" t="s">
        <v>40</v>
      </c>
      <c r="J72" s="46" t="s">
        <v>140</v>
      </c>
      <c r="K72" s="10">
        <f t="shared" si="17"/>
        <v>150</v>
      </c>
      <c r="L72" s="10" t="s">
        <v>25</v>
      </c>
      <c r="M72" s="10">
        <v>6400</v>
      </c>
      <c r="N72" s="11">
        <f t="shared" si="18"/>
        <v>960000</v>
      </c>
      <c r="O72" s="11">
        <f t="shared" si="19"/>
        <v>5100</v>
      </c>
      <c r="P72" s="11">
        <f t="shared" si="20"/>
        <v>765000</v>
      </c>
      <c r="Q72" s="11">
        <f t="shared" si="21"/>
        <v>240000</v>
      </c>
    </row>
    <row r="73" spans="1:18" ht="45" x14ac:dyDescent="0.25">
      <c r="A73" s="6">
        <v>60</v>
      </c>
      <c r="B73" s="8" t="s">
        <v>93</v>
      </c>
      <c r="C73" s="8" t="s">
        <v>35</v>
      </c>
      <c r="D73" s="13">
        <v>46041</v>
      </c>
      <c r="E73" s="13">
        <v>46045</v>
      </c>
      <c r="F73" s="8">
        <f t="shared" si="16"/>
        <v>5</v>
      </c>
      <c r="G73" s="10">
        <v>30</v>
      </c>
      <c r="H73" s="8" t="s">
        <v>39</v>
      </c>
      <c r="I73" s="10" t="s">
        <v>47</v>
      </c>
      <c r="J73" s="46" t="s">
        <v>143</v>
      </c>
      <c r="K73" s="10">
        <f t="shared" si="17"/>
        <v>150</v>
      </c>
      <c r="L73" s="10" t="s">
        <v>48</v>
      </c>
      <c r="M73" s="10">
        <v>8800</v>
      </c>
      <c r="N73" s="11">
        <f t="shared" si="18"/>
        <v>1320000</v>
      </c>
      <c r="O73" s="11">
        <f t="shared" si="19"/>
        <v>7050</v>
      </c>
      <c r="P73" s="11">
        <f t="shared" si="20"/>
        <v>1057500</v>
      </c>
      <c r="Q73" s="11">
        <f t="shared" si="21"/>
        <v>240000</v>
      </c>
    </row>
    <row r="74" spans="1:18" ht="30" x14ac:dyDescent="0.25">
      <c r="A74" s="25">
        <v>61</v>
      </c>
      <c r="B74" s="8" t="s">
        <v>78</v>
      </c>
      <c r="C74" s="8" t="s">
        <v>59</v>
      </c>
      <c r="D74" s="13">
        <v>46041</v>
      </c>
      <c r="E74" s="13">
        <v>46045</v>
      </c>
      <c r="F74" s="8">
        <f t="shared" si="16"/>
        <v>5</v>
      </c>
      <c r="G74" s="10">
        <v>30</v>
      </c>
      <c r="H74" s="8" t="s">
        <v>33</v>
      </c>
      <c r="I74" s="10" t="s">
        <v>40</v>
      </c>
      <c r="J74" s="46" t="s">
        <v>133</v>
      </c>
      <c r="K74" s="10">
        <f t="shared" si="17"/>
        <v>150</v>
      </c>
      <c r="L74" s="10" t="s">
        <v>25</v>
      </c>
      <c r="M74" s="10">
        <v>6400</v>
      </c>
      <c r="N74" s="11">
        <f t="shared" si="18"/>
        <v>960000</v>
      </c>
      <c r="O74" s="11">
        <f t="shared" si="19"/>
        <v>5100</v>
      </c>
      <c r="P74" s="11">
        <f t="shared" si="20"/>
        <v>765000</v>
      </c>
      <c r="Q74" s="11">
        <f t="shared" si="21"/>
        <v>240000</v>
      </c>
    </row>
    <row r="75" spans="1:18" ht="30" x14ac:dyDescent="0.25">
      <c r="A75" s="6">
        <v>62</v>
      </c>
      <c r="B75" s="8" t="s">
        <v>34</v>
      </c>
      <c r="C75" s="8" t="s">
        <v>27</v>
      </c>
      <c r="D75" s="13">
        <v>46041</v>
      </c>
      <c r="E75" s="13">
        <v>46043</v>
      </c>
      <c r="F75" s="8">
        <f t="shared" si="16"/>
        <v>3</v>
      </c>
      <c r="G75" s="10">
        <v>30</v>
      </c>
      <c r="H75" s="8" t="s">
        <v>18</v>
      </c>
      <c r="I75" s="8" t="s">
        <v>36</v>
      </c>
      <c r="J75" s="46" t="s">
        <v>148</v>
      </c>
      <c r="K75" s="10">
        <f t="shared" si="17"/>
        <v>90</v>
      </c>
      <c r="L75" s="10" t="s">
        <v>20</v>
      </c>
      <c r="M75" s="10">
        <v>7600</v>
      </c>
      <c r="N75" s="11">
        <f t="shared" si="18"/>
        <v>684000</v>
      </c>
      <c r="O75" s="11">
        <f t="shared" si="19"/>
        <v>6100</v>
      </c>
      <c r="P75" s="11">
        <f t="shared" si="20"/>
        <v>549000</v>
      </c>
      <c r="Q75" s="11">
        <f t="shared" si="21"/>
        <v>144000</v>
      </c>
    </row>
    <row r="76" spans="1:18" ht="30" x14ac:dyDescent="0.25">
      <c r="A76" s="25">
        <v>63</v>
      </c>
      <c r="B76" s="8" t="s">
        <v>75</v>
      </c>
      <c r="C76" s="8" t="s">
        <v>27</v>
      </c>
      <c r="D76" s="13">
        <v>46055</v>
      </c>
      <c r="E76" s="13">
        <v>46059</v>
      </c>
      <c r="F76" s="8">
        <f t="shared" si="16"/>
        <v>5</v>
      </c>
      <c r="G76" s="10">
        <v>30</v>
      </c>
      <c r="H76" s="8" t="s">
        <v>23</v>
      </c>
      <c r="I76" s="10" t="s">
        <v>24</v>
      </c>
      <c r="J76" s="46" t="s">
        <v>123</v>
      </c>
      <c r="K76" s="10">
        <f t="shared" si="17"/>
        <v>150</v>
      </c>
      <c r="L76" s="10" t="s">
        <v>25</v>
      </c>
      <c r="M76" s="10">
        <v>6400</v>
      </c>
      <c r="N76" s="11">
        <f t="shared" si="18"/>
        <v>960000</v>
      </c>
      <c r="O76" s="11">
        <f t="shared" si="19"/>
        <v>5100</v>
      </c>
      <c r="P76" s="11">
        <f t="shared" si="20"/>
        <v>765000</v>
      </c>
      <c r="Q76" s="11">
        <f t="shared" si="21"/>
        <v>240000</v>
      </c>
    </row>
    <row r="77" spans="1:18" ht="45" x14ac:dyDescent="0.25">
      <c r="A77" s="6">
        <v>64</v>
      </c>
      <c r="B77" s="8" t="s">
        <v>81</v>
      </c>
      <c r="C77" s="8" t="s">
        <v>82</v>
      </c>
      <c r="D77" s="13">
        <v>46055</v>
      </c>
      <c r="E77" s="13">
        <v>46057</v>
      </c>
      <c r="F77" s="8">
        <f t="shared" si="16"/>
        <v>3</v>
      </c>
      <c r="G77" s="10">
        <v>30</v>
      </c>
      <c r="H77" s="8" t="s">
        <v>83</v>
      </c>
      <c r="I77" s="10" t="s">
        <v>31</v>
      </c>
      <c r="J77" s="46" t="s">
        <v>137</v>
      </c>
      <c r="K77" s="10">
        <f t="shared" si="17"/>
        <v>90</v>
      </c>
      <c r="L77" s="10" t="s">
        <v>20</v>
      </c>
      <c r="M77" s="10">
        <v>7600</v>
      </c>
      <c r="N77" s="11">
        <f t="shared" si="18"/>
        <v>684000</v>
      </c>
      <c r="O77" s="11">
        <f t="shared" si="19"/>
        <v>6100</v>
      </c>
      <c r="P77" s="11">
        <f t="shared" si="20"/>
        <v>549000</v>
      </c>
      <c r="Q77" s="11">
        <f t="shared" si="21"/>
        <v>144000</v>
      </c>
    </row>
    <row r="78" spans="1:18" ht="30" x14ac:dyDescent="0.25">
      <c r="A78" s="25">
        <v>65</v>
      </c>
      <c r="B78" s="8" t="s">
        <v>58</v>
      </c>
      <c r="C78" s="8" t="s">
        <v>59</v>
      </c>
      <c r="D78" s="7">
        <v>46055</v>
      </c>
      <c r="E78" s="7">
        <v>46059</v>
      </c>
      <c r="F78" s="8">
        <f t="shared" si="16"/>
        <v>5</v>
      </c>
      <c r="G78" s="10">
        <v>30</v>
      </c>
      <c r="H78" s="8" t="s">
        <v>33</v>
      </c>
      <c r="I78" s="10" t="s">
        <v>40</v>
      </c>
      <c r="J78" s="47" t="s">
        <v>107</v>
      </c>
      <c r="K78" s="10">
        <f t="shared" si="17"/>
        <v>150</v>
      </c>
      <c r="L78" s="10" t="s">
        <v>25</v>
      </c>
      <c r="M78" s="10">
        <v>6400</v>
      </c>
      <c r="N78" s="11">
        <f t="shared" si="18"/>
        <v>960000</v>
      </c>
      <c r="O78" s="11">
        <f t="shared" si="19"/>
        <v>5100</v>
      </c>
      <c r="P78" s="11">
        <f t="shared" si="20"/>
        <v>765000</v>
      </c>
      <c r="Q78" s="11">
        <f t="shared" si="21"/>
        <v>240000</v>
      </c>
    </row>
    <row r="79" spans="1:18" ht="30" x14ac:dyDescent="0.25">
      <c r="A79" s="6">
        <v>66</v>
      </c>
      <c r="B79" s="8" t="s">
        <v>50</v>
      </c>
      <c r="C79" s="8" t="s">
        <v>27</v>
      </c>
      <c r="D79" s="13">
        <v>46062</v>
      </c>
      <c r="E79" s="13">
        <v>46064</v>
      </c>
      <c r="F79" s="8">
        <f t="shared" si="16"/>
        <v>3</v>
      </c>
      <c r="G79" s="10">
        <v>30</v>
      </c>
      <c r="H79" s="8" t="s">
        <v>51</v>
      </c>
      <c r="I79" s="10" t="s">
        <v>40</v>
      </c>
      <c r="J79" s="46" t="s">
        <v>150</v>
      </c>
      <c r="K79" s="10">
        <f t="shared" si="17"/>
        <v>90</v>
      </c>
      <c r="L79" s="10" t="s">
        <v>20</v>
      </c>
      <c r="M79" s="10">
        <v>7600</v>
      </c>
      <c r="N79" s="11">
        <f t="shared" si="18"/>
        <v>684000</v>
      </c>
      <c r="O79" s="11">
        <f t="shared" si="19"/>
        <v>6100</v>
      </c>
      <c r="P79" s="11">
        <f t="shared" si="20"/>
        <v>549000</v>
      </c>
      <c r="Q79" s="11">
        <f t="shared" si="21"/>
        <v>144000</v>
      </c>
    </row>
    <row r="80" spans="1:18" ht="45" x14ac:dyDescent="0.25">
      <c r="A80" s="25">
        <v>67</v>
      </c>
      <c r="B80" s="8" t="s">
        <v>60</v>
      </c>
      <c r="C80" s="8" t="s">
        <v>61</v>
      </c>
      <c r="D80" s="13">
        <v>46062</v>
      </c>
      <c r="E80" s="13">
        <v>46066</v>
      </c>
      <c r="F80" s="8">
        <f t="shared" si="16"/>
        <v>5</v>
      </c>
      <c r="G80" s="10">
        <v>30</v>
      </c>
      <c r="H80" s="8" t="s">
        <v>44</v>
      </c>
      <c r="I80" s="10" t="s">
        <v>45</v>
      </c>
      <c r="J80" s="46" t="s">
        <v>135</v>
      </c>
      <c r="K80" s="10">
        <f t="shared" si="17"/>
        <v>150</v>
      </c>
      <c r="L80" s="10" t="s">
        <v>20</v>
      </c>
      <c r="M80" s="10">
        <v>7600</v>
      </c>
      <c r="N80" s="11">
        <f t="shared" si="18"/>
        <v>1140000</v>
      </c>
      <c r="O80" s="11">
        <f t="shared" si="19"/>
        <v>6100</v>
      </c>
      <c r="P80" s="11">
        <f t="shared" si="20"/>
        <v>915000</v>
      </c>
      <c r="Q80" s="11">
        <f t="shared" si="21"/>
        <v>240000</v>
      </c>
    </row>
    <row r="81" spans="1:17" ht="30" x14ac:dyDescent="0.25">
      <c r="A81" s="6">
        <v>68</v>
      </c>
      <c r="B81" s="8" t="s">
        <v>49</v>
      </c>
      <c r="C81" s="8" t="s">
        <v>27</v>
      </c>
      <c r="D81" s="13">
        <v>46069</v>
      </c>
      <c r="E81" s="13">
        <v>46071</v>
      </c>
      <c r="F81" s="8">
        <f t="shared" si="16"/>
        <v>3</v>
      </c>
      <c r="G81" s="10">
        <v>30</v>
      </c>
      <c r="H81" s="8" t="s">
        <v>23</v>
      </c>
      <c r="I81" s="10" t="s">
        <v>24</v>
      </c>
      <c r="J81" s="46" t="s">
        <v>151</v>
      </c>
      <c r="K81" s="10">
        <f t="shared" si="17"/>
        <v>90</v>
      </c>
      <c r="L81" s="10" t="s">
        <v>25</v>
      </c>
      <c r="M81" s="10">
        <v>6400</v>
      </c>
      <c r="N81" s="11">
        <f t="shared" si="18"/>
        <v>576000</v>
      </c>
      <c r="O81" s="11">
        <f t="shared" si="19"/>
        <v>5100</v>
      </c>
      <c r="P81" s="11">
        <f t="shared" si="20"/>
        <v>459000</v>
      </c>
      <c r="Q81" s="11">
        <f t="shared" si="21"/>
        <v>144000</v>
      </c>
    </row>
    <row r="82" spans="1:17" ht="30" x14ac:dyDescent="0.25">
      <c r="A82" s="25">
        <v>69</v>
      </c>
      <c r="B82" s="8" t="s">
        <v>100</v>
      </c>
      <c r="C82" s="8" t="s">
        <v>59</v>
      </c>
      <c r="D82" s="7">
        <v>46069</v>
      </c>
      <c r="E82" s="7">
        <v>46071</v>
      </c>
      <c r="F82" s="8">
        <f t="shared" si="16"/>
        <v>3</v>
      </c>
      <c r="G82" s="10">
        <v>30</v>
      </c>
      <c r="H82" s="8" t="s">
        <v>18</v>
      </c>
      <c r="I82" s="10" t="s">
        <v>40</v>
      </c>
      <c r="J82" s="46" t="s">
        <v>132</v>
      </c>
      <c r="K82" s="10">
        <f t="shared" si="17"/>
        <v>90</v>
      </c>
      <c r="L82" s="10" t="s">
        <v>25</v>
      </c>
      <c r="M82" s="10">
        <v>6400</v>
      </c>
      <c r="N82" s="11">
        <f t="shared" si="18"/>
        <v>576000</v>
      </c>
      <c r="O82" s="11">
        <f t="shared" si="19"/>
        <v>5100</v>
      </c>
      <c r="P82" s="11">
        <f t="shared" si="20"/>
        <v>459000</v>
      </c>
      <c r="Q82" s="11">
        <f t="shared" si="21"/>
        <v>144000</v>
      </c>
    </row>
    <row r="83" spans="1:17" ht="45" x14ac:dyDescent="0.25">
      <c r="A83" s="6">
        <v>70</v>
      </c>
      <c r="B83" s="8" t="s">
        <v>52</v>
      </c>
      <c r="C83" s="8" t="s">
        <v>35</v>
      </c>
      <c r="D83" s="13">
        <v>46076</v>
      </c>
      <c r="E83" s="13">
        <v>46078</v>
      </c>
      <c r="F83" s="8">
        <f t="shared" si="16"/>
        <v>3</v>
      </c>
      <c r="G83" s="10">
        <v>30</v>
      </c>
      <c r="H83" s="8" t="s">
        <v>53</v>
      </c>
      <c r="I83" s="10" t="s">
        <v>54</v>
      </c>
      <c r="J83" s="47" t="s">
        <v>106</v>
      </c>
      <c r="K83" s="10">
        <f t="shared" si="17"/>
        <v>90</v>
      </c>
      <c r="L83" s="10" t="s">
        <v>20</v>
      </c>
      <c r="M83" s="10">
        <v>7600</v>
      </c>
      <c r="N83" s="11">
        <f t="shared" si="18"/>
        <v>684000</v>
      </c>
      <c r="O83" s="11">
        <f t="shared" si="19"/>
        <v>6100</v>
      </c>
      <c r="P83" s="11">
        <f t="shared" si="20"/>
        <v>549000</v>
      </c>
      <c r="Q83" s="11">
        <f t="shared" si="21"/>
        <v>144000</v>
      </c>
    </row>
    <row r="84" spans="1:17" ht="30" x14ac:dyDescent="0.25">
      <c r="A84" s="25">
        <v>71</v>
      </c>
      <c r="B84" s="8" t="s">
        <v>43</v>
      </c>
      <c r="C84" s="8" t="s">
        <v>27</v>
      </c>
      <c r="D84" s="13">
        <v>46076</v>
      </c>
      <c r="E84" s="13">
        <v>46080</v>
      </c>
      <c r="F84" s="8">
        <f t="shared" si="16"/>
        <v>5</v>
      </c>
      <c r="G84" s="10">
        <v>30</v>
      </c>
      <c r="H84" s="8" t="s">
        <v>44</v>
      </c>
      <c r="I84" s="10" t="s">
        <v>45</v>
      </c>
      <c r="J84" s="46" t="s">
        <v>126</v>
      </c>
      <c r="K84" s="10">
        <f t="shared" si="17"/>
        <v>150</v>
      </c>
      <c r="L84" s="10" t="s">
        <v>20</v>
      </c>
      <c r="M84" s="10">
        <v>7600</v>
      </c>
      <c r="N84" s="11">
        <f t="shared" si="18"/>
        <v>1140000</v>
      </c>
      <c r="O84" s="11">
        <f t="shared" si="19"/>
        <v>6100</v>
      </c>
      <c r="P84" s="11">
        <f t="shared" si="20"/>
        <v>915000</v>
      </c>
      <c r="Q84" s="11">
        <f t="shared" si="21"/>
        <v>240000</v>
      </c>
    </row>
    <row r="85" spans="1:17" ht="45" x14ac:dyDescent="0.25">
      <c r="A85" s="6">
        <v>72</v>
      </c>
      <c r="B85" s="8" t="s">
        <v>131</v>
      </c>
      <c r="C85" s="8" t="s">
        <v>77</v>
      </c>
      <c r="D85" s="13">
        <v>46076</v>
      </c>
      <c r="E85" s="13">
        <v>46080</v>
      </c>
      <c r="F85" s="8">
        <f t="shared" si="16"/>
        <v>5</v>
      </c>
      <c r="G85" s="10">
        <v>30</v>
      </c>
      <c r="H85" s="8" t="s">
        <v>18</v>
      </c>
      <c r="I85" s="8" t="s">
        <v>36</v>
      </c>
      <c r="J85" s="46" t="s">
        <v>130</v>
      </c>
      <c r="K85" s="10">
        <f t="shared" si="17"/>
        <v>150</v>
      </c>
      <c r="L85" s="10" t="s">
        <v>20</v>
      </c>
      <c r="M85" s="10">
        <v>7600</v>
      </c>
      <c r="N85" s="11">
        <f t="shared" si="18"/>
        <v>1140000</v>
      </c>
      <c r="O85" s="11">
        <f t="shared" si="19"/>
        <v>6100</v>
      </c>
      <c r="P85" s="11">
        <f t="shared" si="20"/>
        <v>915000</v>
      </c>
      <c r="Q85" s="11">
        <f t="shared" si="21"/>
        <v>240000</v>
      </c>
    </row>
    <row r="86" spans="1:17" ht="30" x14ac:dyDescent="0.25">
      <c r="A86" s="25">
        <v>73</v>
      </c>
      <c r="B86" s="8" t="s">
        <v>32</v>
      </c>
      <c r="C86" s="8" t="s">
        <v>27</v>
      </c>
      <c r="D86" s="13">
        <v>46076</v>
      </c>
      <c r="E86" s="13">
        <v>46080</v>
      </c>
      <c r="F86" s="8">
        <f t="shared" si="16"/>
        <v>5</v>
      </c>
      <c r="G86" s="10">
        <v>30</v>
      </c>
      <c r="H86" s="8" t="s">
        <v>33</v>
      </c>
      <c r="I86" s="10" t="s">
        <v>31</v>
      </c>
      <c r="J86" s="46" t="s">
        <v>124</v>
      </c>
      <c r="K86" s="10">
        <f t="shared" si="17"/>
        <v>150</v>
      </c>
      <c r="L86" s="10" t="s">
        <v>20</v>
      </c>
      <c r="M86" s="10">
        <v>7600</v>
      </c>
      <c r="N86" s="11">
        <f t="shared" si="18"/>
        <v>1140000</v>
      </c>
      <c r="O86" s="11">
        <f t="shared" si="19"/>
        <v>6100</v>
      </c>
      <c r="P86" s="11">
        <f t="shared" si="20"/>
        <v>915000</v>
      </c>
      <c r="Q86" s="11">
        <f t="shared" si="21"/>
        <v>240000</v>
      </c>
    </row>
    <row r="87" spans="1:17" ht="30" x14ac:dyDescent="0.25">
      <c r="A87" s="6">
        <v>74</v>
      </c>
      <c r="B87" s="8" t="s">
        <v>69</v>
      </c>
      <c r="C87" s="8" t="s">
        <v>59</v>
      </c>
      <c r="D87" s="13">
        <v>46090</v>
      </c>
      <c r="E87" s="13">
        <v>46094</v>
      </c>
      <c r="F87" s="8">
        <f t="shared" si="16"/>
        <v>5</v>
      </c>
      <c r="G87" s="10">
        <v>30</v>
      </c>
      <c r="H87" s="8" t="s">
        <v>33</v>
      </c>
      <c r="I87" s="10" t="s">
        <v>40</v>
      </c>
      <c r="J87" s="46" t="s">
        <v>115</v>
      </c>
      <c r="K87" s="10">
        <f t="shared" si="17"/>
        <v>150</v>
      </c>
      <c r="L87" s="10" t="s">
        <v>20</v>
      </c>
      <c r="M87" s="10">
        <v>7600</v>
      </c>
      <c r="N87" s="11">
        <f t="shared" si="18"/>
        <v>1140000</v>
      </c>
      <c r="O87" s="11">
        <f t="shared" si="19"/>
        <v>6100</v>
      </c>
      <c r="P87" s="11">
        <f t="shared" si="20"/>
        <v>915000</v>
      </c>
      <c r="Q87" s="11">
        <f t="shared" si="21"/>
        <v>240000</v>
      </c>
    </row>
    <row r="88" spans="1:17" ht="30" x14ac:dyDescent="0.25">
      <c r="A88" s="25">
        <v>75</v>
      </c>
      <c r="B88" s="8" t="s">
        <v>37</v>
      </c>
      <c r="C88" s="8" t="s">
        <v>27</v>
      </c>
      <c r="D88" s="13">
        <v>46090</v>
      </c>
      <c r="E88" s="13">
        <v>46094</v>
      </c>
      <c r="F88" s="8">
        <f t="shared" si="16"/>
        <v>5</v>
      </c>
      <c r="G88" s="10">
        <v>30</v>
      </c>
      <c r="H88" s="8" t="s">
        <v>18</v>
      </c>
      <c r="I88" s="8" t="s">
        <v>36</v>
      </c>
      <c r="J88" s="46" t="s">
        <v>127</v>
      </c>
      <c r="K88" s="10">
        <f t="shared" si="17"/>
        <v>150</v>
      </c>
      <c r="L88" s="10" t="s">
        <v>20</v>
      </c>
      <c r="M88" s="10">
        <v>7600</v>
      </c>
      <c r="N88" s="11">
        <f t="shared" si="18"/>
        <v>1140000</v>
      </c>
      <c r="O88" s="11">
        <f t="shared" si="19"/>
        <v>6100</v>
      </c>
      <c r="P88" s="11">
        <f t="shared" si="20"/>
        <v>915000</v>
      </c>
      <c r="Q88" s="11">
        <f t="shared" si="21"/>
        <v>240000</v>
      </c>
    </row>
    <row r="89" spans="1:17" ht="45" x14ac:dyDescent="0.25">
      <c r="A89" s="6">
        <v>76</v>
      </c>
      <c r="B89" s="8" t="s">
        <v>21</v>
      </c>
      <c r="C89" s="8" t="s">
        <v>22</v>
      </c>
      <c r="D89" s="13">
        <v>46090</v>
      </c>
      <c r="E89" s="13">
        <v>46092</v>
      </c>
      <c r="F89" s="8">
        <f t="shared" si="16"/>
        <v>3</v>
      </c>
      <c r="G89" s="10">
        <v>30</v>
      </c>
      <c r="H89" s="8" t="s">
        <v>23</v>
      </c>
      <c r="I89" s="10" t="s">
        <v>24</v>
      </c>
      <c r="J89" s="46" t="s">
        <v>120</v>
      </c>
      <c r="K89" s="10">
        <f t="shared" si="17"/>
        <v>90</v>
      </c>
      <c r="L89" s="10" t="s">
        <v>25</v>
      </c>
      <c r="M89" s="10">
        <v>6400</v>
      </c>
      <c r="N89" s="11">
        <f t="shared" si="18"/>
        <v>576000</v>
      </c>
      <c r="O89" s="11">
        <f t="shared" si="19"/>
        <v>5100</v>
      </c>
      <c r="P89" s="11">
        <f t="shared" si="20"/>
        <v>459000</v>
      </c>
      <c r="Q89" s="11">
        <f t="shared" si="21"/>
        <v>144000</v>
      </c>
    </row>
    <row r="90" spans="1:17" ht="30" x14ac:dyDescent="0.25">
      <c r="A90" s="25">
        <v>77</v>
      </c>
      <c r="B90" s="8" t="s">
        <v>41</v>
      </c>
      <c r="C90" s="8" t="s">
        <v>27</v>
      </c>
      <c r="D90" s="13">
        <v>46097</v>
      </c>
      <c r="E90" s="13">
        <v>46099</v>
      </c>
      <c r="F90" s="8">
        <f t="shared" si="16"/>
        <v>3</v>
      </c>
      <c r="G90" s="10">
        <v>30</v>
      </c>
      <c r="H90" s="8" t="s">
        <v>33</v>
      </c>
      <c r="I90" s="10" t="s">
        <v>40</v>
      </c>
      <c r="J90" s="46" t="s">
        <v>113</v>
      </c>
      <c r="K90" s="10">
        <f t="shared" si="17"/>
        <v>90</v>
      </c>
      <c r="L90" s="10" t="s">
        <v>20</v>
      </c>
      <c r="M90" s="10">
        <v>7600</v>
      </c>
      <c r="N90" s="11">
        <f t="shared" si="18"/>
        <v>684000</v>
      </c>
      <c r="O90" s="11">
        <f t="shared" si="19"/>
        <v>6100</v>
      </c>
      <c r="P90" s="11">
        <f t="shared" si="20"/>
        <v>549000</v>
      </c>
      <c r="Q90" s="11">
        <f t="shared" si="21"/>
        <v>144000</v>
      </c>
    </row>
    <row r="91" spans="1:17" ht="30" x14ac:dyDescent="0.25">
      <c r="A91" s="6">
        <v>78</v>
      </c>
      <c r="B91" s="8" t="s">
        <v>72</v>
      </c>
      <c r="C91" s="8" t="s">
        <v>27</v>
      </c>
      <c r="D91" s="13">
        <v>46104</v>
      </c>
      <c r="E91" s="13">
        <v>46106</v>
      </c>
      <c r="F91" s="8">
        <f t="shared" si="16"/>
        <v>3</v>
      </c>
      <c r="G91" s="10">
        <v>30</v>
      </c>
      <c r="H91" s="8" t="s">
        <v>73</v>
      </c>
      <c r="I91" s="10" t="s">
        <v>40</v>
      </c>
      <c r="J91" s="46" t="s">
        <v>119</v>
      </c>
      <c r="K91" s="10">
        <f t="shared" si="17"/>
        <v>90</v>
      </c>
      <c r="L91" s="10" t="s">
        <v>25</v>
      </c>
      <c r="M91" s="10">
        <v>6400</v>
      </c>
      <c r="N91" s="11">
        <f t="shared" si="18"/>
        <v>576000</v>
      </c>
      <c r="O91" s="11">
        <f t="shared" si="19"/>
        <v>5100</v>
      </c>
      <c r="P91" s="11">
        <f t="shared" si="20"/>
        <v>459000</v>
      </c>
      <c r="Q91" s="11">
        <f t="shared" si="21"/>
        <v>144000</v>
      </c>
    </row>
    <row r="92" spans="1:17" ht="30" x14ac:dyDescent="0.25">
      <c r="A92" s="25">
        <v>79</v>
      </c>
      <c r="B92" s="8" t="s">
        <v>101</v>
      </c>
      <c r="C92" s="8" t="s">
        <v>27</v>
      </c>
      <c r="D92" s="13">
        <v>46104</v>
      </c>
      <c r="E92" s="13">
        <v>46108</v>
      </c>
      <c r="F92" s="8">
        <f t="shared" si="16"/>
        <v>5</v>
      </c>
      <c r="G92" s="10">
        <v>30</v>
      </c>
      <c r="H92" s="8" t="s">
        <v>83</v>
      </c>
      <c r="I92" s="10" t="s">
        <v>40</v>
      </c>
      <c r="J92" s="8" t="s">
        <v>121</v>
      </c>
      <c r="K92" s="10">
        <f t="shared" si="17"/>
        <v>150</v>
      </c>
      <c r="L92" s="10" t="s">
        <v>20</v>
      </c>
      <c r="M92" s="10">
        <v>7600</v>
      </c>
      <c r="N92" s="11">
        <f t="shared" si="18"/>
        <v>1140000</v>
      </c>
      <c r="O92" s="11">
        <f t="shared" si="19"/>
        <v>6100</v>
      </c>
      <c r="P92" s="11">
        <f t="shared" si="20"/>
        <v>915000</v>
      </c>
      <c r="Q92" s="11">
        <f t="shared" si="21"/>
        <v>240000</v>
      </c>
    </row>
    <row r="93" spans="1:17" ht="45" x14ac:dyDescent="0.25">
      <c r="A93" s="6">
        <v>80</v>
      </c>
      <c r="B93" s="8" t="s">
        <v>56</v>
      </c>
      <c r="C93" s="8" t="s">
        <v>27</v>
      </c>
      <c r="D93" s="13">
        <v>46104</v>
      </c>
      <c r="E93" s="13">
        <v>46104</v>
      </c>
      <c r="F93" s="8">
        <f t="shared" si="16"/>
        <v>1</v>
      </c>
      <c r="G93" s="10">
        <v>30</v>
      </c>
      <c r="H93" s="8" t="s">
        <v>23</v>
      </c>
      <c r="I93" s="10" t="s">
        <v>57</v>
      </c>
      <c r="J93" s="46" t="s">
        <v>114</v>
      </c>
      <c r="K93" s="10">
        <f t="shared" si="17"/>
        <v>30</v>
      </c>
      <c r="L93" s="10" t="s">
        <v>25</v>
      </c>
      <c r="M93" s="10">
        <v>6400</v>
      </c>
      <c r="N93" s="11">
        <f t="shared" si="18"/>
        <v>192000</v>
      </c>
      <c r="O93" s="11">
        <f t="shared" si="19"/>
        <v>5100</v>
      </c>
      <c r="P93" s="11">
        <f t="shared" si="20"/>
        <v>153000</v>
      </c>
      <c r="Q93" s="11">
        <f t="shared" si="21"/>
        <v>48000</v>
      </c>
    </row>
    <row r="94" spans="1:17" x14ac:dyDescent="0.25">
      <c r="B94" s="12"/>
      <c r="C94" s="12"/>
      <c r="G94" s="12"/>
      <c r="N94" s="18">
        <f>SUM(N2:N93)</f>
        <v>93713200</v>
      </c>
      <c r="O94" s="18"/>
      <c r="P94" s="18">
        <f>SUM(P2:P93)</f>
        <v>75081700</v>
      </c>
      <c r="Q94" s="18">
        <f>SUM(Q2:Q93)</f>
        <v>22529200</v>
      </c>
    </row>
    <row r="95" spans="1:17" x14ac:dyDescent="0.25">
      <c r="A95" s="19"/>
      <c r="B95" s="20"/>
      <c r="C95" s="20"/>
      <c r="D95" s="21"/>
      <c r="E95" s="21"/>
      <c r="F95" s="20"/>
      <c r="G95" s="22"/>
      <c r="H95" s="20"/>
      <c r="I95" s="22"/>
      <c r="J95" s="20"/>
      <c r="K95" s="22"/>
      <c r="L95" s="22"/>
      <c r="M95" s="22"/>
      <c r="N95" s="23"/>
      <c r="O95" s="23"/>
      <c r="P95" s="23"/>
      <c r="Q95" s="23"/>
    </row>
    <row r="96" spans="1:17" x14ac:dyDescent="0.25">
      <c r="A96" s="19"/>
      <c r="B96" s="20"/>
      <c r="C96" s="20"/>
      <c r="D96" s="21"/>
      <c r="E96" s="21"/>
      <c r="F96" s="20"/>
      <c r="G96" s="22"/>
      <c r="H96" s="20"/>
      <c r="I96" s="22"/>
      <c r="J96" s="20"/>
      <c r="K96" s="22"/>
      <c r="L96" s="22"/>
      <c r="M96" s="22"/>
      <c r="N96" s="23"/>
      <c r="O96" s="23"/>
      <c r="P96" s="23"/>
      <c r="Q96" s="23"/>
    </row>
    <row r="97" spans="2:17" x14ac:dyDescent="0.25">
      <c r="B97" s="20"/>
      <c r="C97" s="20"/>
      <c r="D97" s="21"/>
      <c r="E97" s="21"/>
      <c r="F97" s="20"/>
      <c r="G97" s="22"/>
      <c r="H97" s="20"/>
      <c r="I97" s="22"/>
      <c r="J97" s="20"/>
      <c r="K97" s="22"/>
      <c r="L97" s="22"/>
      <c r="M97" s="22"/>
      <c r="N97" s="23"/>
      <c r="O97" s="23"/>
      <c r="P97" s="23"/>
      <c r="Q97" s="23"/>
    </row>
    <row r="98" spans="2:17" x14ac:dyDescent="0.25">
      <c r="B98" s="20"/>
      <c r="C98" s="20"/>
      <c r="D98" s="21"/>
      <c r="E98" s="21"/>
      <c r="F98" s="20"/>
      <c r="G98" s="22"/>
      <c r="H98" s="20"/>
      <c r="I98" s="22"/>
      <c r="J98" s="20"/>
      <c r="K98" s="22"/>
      <c r="L98" s="22"/>
      <c r="M98" s="22"/>
      <c r="N98" s="23"/>
      <c r="O98" s="23"/>
      <c r="P98" s="23"/>
      <c r="Q98" s="23"/>
    </row>
  </sheetData>
  <autoFilter ref="A1:R94" xr:uid="{E2645239-53F9-471B-BF27-859D068CDF12}">
    <filterColumn colId="3">
      <filters blank="1">
        <dateGroupItem year="2026" dateTimeGrouping="year"/>
        <dateGroupItem year="2025" month="8" dateTimeGrouping="month"/>
        <dateGroupItem year="2025" month="9" dateTimeGrouping="month"/>
        <dateGroupItem year="2025" month="10" dateTimeGrouping="month"/>
        <dateGroupItem year="2025" month="11" dateTimeGrouping="month"/>
        <dateGroupItem year="2025" month="12" dateTimeGrouping="month"/>
      </filters>
    </filterColumn>
  </autoFilter>
  <sortState ref="A2:R98">
    <sortCondition ref="D2:D98"/>
  </sortState>
  <hyperlinks>
    <hyperlink ref="J14" r:id="rId1" xr:uid="{73DB5E14-60EF-4A63-9A25-26D6DF112D81}"/>
    <hyperlink ref="J15" r:id="rId2" xr:uid="{B723ED3A-1DEC-44AE-B5F1-25B3E9E01A4B}"/>
    <hyperlink ref="J42" r:id="rId3" xr:uid="{E97725A9-65EC-4BC1-828B-1897B8D18ABE}"/>
    <hyperlink ref="J67" r:id="rId4" xr:uid="{9B051A15-A3C7-4DD5-872A-B4AA1808631E}"/>
    <hyperlink ref="J78" r:id="rId5" xr:uid="{CCE9A9CE-C0C2-4109-8729-7155B1A4542B}"/>
    <hyperlink ref="J45" r:id="rId6" xr:uid="{560C465F-0F94-4039-ACBB-7D5D9DDC5BA8}"/>
    <hyperlink ref="J69" r:id="rId7" xr:uid="{0441A332-BC51-43B5-9B88-96DC7B78B897}"/>
    <hyperlink ref="J83" r:id="rId8" xr:uid="{51A81EFD-A9C2-4D4F-AAF3-5D5A323BBF42}"/>
    <hyperlink ref="J70" r:id="rId9" xr:uid="{0BEE3342-83AA-4BA8-87A4-93AFCDAE3BA7}"/>
    <hyperlink ref="J21" r:id="rId10" xr:uid="{4B191149-A54A-435B-872B-161ED197A476}"/>
    <hyperlink ref="J58" r:id="rId11" xr:uid="{2D38BD6A-C5FD-47FE-B372-DB09C64BC21E}"/>
    <hyperlink ref="J90" r:id="rId12" xr:uid="{B23C4986-0169-41D1-8B6C-F3C110D38682}"/>
    <hyperlink ref="J22" r:id="rId13" xr:uid="{7C2ED633-1411-41EC-A13C-A5241333CEB3}"/>
    <hyperlink ref="J93" r:id="rId14" xr:uid="{E79D8715-2E08-4AA2-89FA-A7AE99D14491}"/>
    <hyperlink ref="J23" r:id="rId15" xr:uid="{CC9EAB5F-29A3-4B65-B8D1-FDA57FDF3090}"/>
    <hyperlink ref="J87" r:id="rId16" xr:uid="{CD04F885-8D04-49C9-8710-FD1C8ED4638B}"/>
    <hyperlink ref="J16" r:id="rId17" xr:uid="{EA62C2AD-C029-4A73-A4A3-7CC2E72A13E9}"/>
    <hyperlink ref="J17" r:id="rId18" xr:uid="{4B53BD6F-D759-4463-8515-C22D048FE922}"/>
    <hyperlink ref="J18" r:id="rId19" xr:uid="{4E92F2EF-9AC2-41FC-B587-87582439168D}"/>
    <hyperlink ref="J19" r:id="rId20" xr:uid="{F1536D13-D7FC-4D4D-BA0B-11127A0D80B4}"/>
    <hyperlink ref="J20" r:id="rId21" xr:uid="{67C67096-5BA9-4727-8E79-F30BC2402134}"/>
    <hyperlink ref="J24" r:id="rId22" xr:uid="{3ECB68AF-A95D-4E3A-9274-520C6DD1C916}"/>
    <hyperlink ref="J25" r:id="rId23" xr:uid="{06E01DF2-A008-4C54-89A7-9BC4595B4569}"/>
    <hyperlink ref="J26" r:id="rId24" xr:uid="{BF3714C6-FAD7-40F1-98F0-8C657E7F2992}"/>
    <hyperlink ref="J60" r:id="rId25" xr:uid="{D01A89D0-C3C8-4C7E-B725-98A81443604D}"/>
    <hyperlink ref="J27" r:id="rId26" xr:uid="{F5F5C25C-B4C3-4B6C-AB64-BD6A050B6F8C}"/>
    <hyperlink ref="J91" r:id="rId27" xr:uid="{F243F6B8-9E13-4D4F-AB7E-92CC0AA0F475}"/>
    <hyperlink ref="J28" r:id="rId28" xr:uid="{36482609-7EE4-45A1-8A48-D90D0AB50B2D}"/>
    <hyperlink ref="J63" r:id="rId29" xr:uid="{26DD6411-FFC6-4D13-A6D2-8158909E9946}"/>
    <hyperlink ref="J89" r:id="rId30" xr:uid="{315DF2C0-D537-40CE-9A74-F4B7120B625D}"/>
    <hyperlink ref="J30" r:id="rId31" xr:uid="{B3141E87-D1D8-4A11-89C9-F2925C9200BE}"/>
    <hyperlink ref="J31" r:id="rId32" xr:uid="{8BDDF8FA-F563-469A-A7B6-C138671DD586}"/>
    <hyperlink ref="J76" r:id="rId33" xr:uid="{780AC0A0-57E5-4CD7-AC23-B2DAFAE06643}"/>
    <hyperlink ref="J32" r:id="rId34" xr:uid="{B4421CB5-EE85-4B7F-8C15-1F815D36311D}"/>
    <hyperlink ref="J48" r:id="rId35" xr:uid="{9FB8B74E-5FA7-4841-B690-8662CF8ACDD3}"/>
    <hyperlink ref="J61" r:id="rId36" xr:uid="{1B1B4135-CE46-4184-9BE5-F700C1D5A7AE}"/>
    <hyperlink ref="J86" r:id="rId37" xr:uid="{BCFCB46E-7D65-4C93-86FB-C567F65F046F}"/>
    <hyperlink ref="J33" r:id="rId38" xr:uid="{44FB71C6-AB9F-4FB8-9827-601BB242C251}"/>
    <hyperlink ref="J54" r:id="rId39" xr:uid="{EB1B2030-083F-4809-8693-B8F67C31F5F7}"/>
    <hyperlink ref="J34" r:id="rId40" xr:uid="{3D73D58A-FD8E-4823-9CC2-06F0EECE1D77}"/>
    <hyperlink ref="J51" r:id="rId41" xr:uid="{7B13C6B0-59E7-4B33-BB7B-22F75C736943}"/>
    <hyperlink ref="J84" r:id="rId42" xr:uid="{3690156F-8EA5-4CEC-9531-22860359D2D4}"/>
    <hyperlink ref="J35" r:id="rId43" xr:uid="{22B233C2-CD6A-41E3-9576-D1409E8DE8C8}"/>
    <hyperlink ref="J65" r:id="rId44" xr:uid="{A440B010-FA34-4FFD-B32E-FE84DD5B09D3}"/>
    <hyperlink ref="J88" r:id="rId45" xr:uid="{7B73A2C0-45E9-491C-974D-4157024F7CD9}"/>
    <hyperlink ref="J36" r:id="rId46" xr:uid="{A5E0A31C-E55F-42D0-A05C-D652E86DAA64}"/>
    <hyperlink ref="J53" r:id="rId47" xr:uid="{3CFD16AB-E28F-420B-B098-AA7F98E610D0}"/>
    <hyperlink ref="J37" r:id="rId48" xr:uid="{22121A20-79E5-4FDA-8B7E-78C384DEC6F3}"/>
    <hyperlink ref="J38" r:id="rId49" xr:uid="{931DDAA7-4896-48E1-BF1D-9789B27E5222}"/>
    <hyperlink ref="J62" r:id="rId50" xr:uid="{D4E32EC9-B011-434D-9172-FECF599B77A4}"/>
    <hyperlink ref="J85" r:id="rId51" xr:uid="{2272CFF0-0F7F-4850-937F-FBE5F8F4BBAA}"/>
    <hyperlink ref="J82" r:id="rId52" xr:uid="{B4B259C8-581E-4787-9021-4A639938F93F}"/>
    <hyperlink ref="J39" r:id="rId53" xr:uid="{3544CECA-9F96-412F-AE5C-B6B8580A5BB9}"/>
    <hyperlink ref="J74" r:id="rId54" xr:uid="{B0B5AAF9-4BB5-4C2D-9EBB-F3C1DE621168}"/>
    <hyperlink ref="J40" r:id="rId55" xr:uid="{B8FE9A5A-EF43-4DE6-979D-C3DA68A91337}"/>
    <hyperlink ref="J80" r:id="rId56" xr:uid="{5C675B68-9CE8-44D3-A752-6A5482A835D6}"/>
    <hyperlink ref="J43" r:id="rId57" xr:uid="{58C902E6-C099-4CE8-B83D-60B14FA2993C}"/>
    <hyperlink ref="J44" r:id="rId58" xr:uid="{03D6857B-30F1-471D-B852-44FED7EA6852}"/>
    <hyperlink ref="J46" r:id="rId59" xr:uid="{52E52E31-2F0D-4BF1-9980-9102BCB4805F}"/>
    <hyperlink ref="J47" r:id="rId60" xr:uid="{D476F4B5-90E9-402F-B0D3-9DACC1E0BD4C}"/>
    <hyperlink ref="J50" r:id="rId61" xr:uid="{37DCA731-958C-4A09-95BB-51AB78C66C54}"/>
    <hyperlink ref="J72" r:id="rId62" xr:uid="{B3E71D86-7009-4EF2-81A2-7571391EE110}"/>
    <hyperlink ref="J49" r:id="rId63" xr:uid="{4D90A3AE-FF21-4612-B407-30238512102C}"/>
    <hyperlink ref="J71" r:id="rId64" xr:uid="{92A4F3F8-B727-4197-A659-FAD63AED8FEF}"/>
    <hyperlink ref="J68" r:id="rId65" xr:uid="{567BC8D3-34B3-4D93-9BDE-D1CB8AC26DE7}"/>
    <hyperlink ref="J73" r:id="rId66" xr:uid="{24C05F94-7DC8-4319-BC91-1E7250E714D1}"/>
    <hyperlink ref="J55" r:id="rId67" xr:uid="{55600CD2-F56E-4643-9E9D-E0585B4C2330}"/>
    <hyperlink ref="J56" r:id="rId68" xr:uid="{42D1001C-17FB-4B05-8881-42DC06752EED}"/>
    <hyperlink ref="J57" r:id="rId69" xr:uid="{D0A28945-A940-42E6-A6CC-A557E3BB364C}"/>
    <hyperlink ref="J77" r:id="rId70" xr:uid="{EB62E8C2-1457-4938-9830-0597AEF21428}"/>
    <hyperlink ref="J64" r:id="rId71" xr:uid="{CE8824FE-6A0E-4EAC-8F11-881FC70F05FB}"/>
    <hyperlink ref="J66" r:id="rId72" xr:uid="{A72FDAD6-C581-432A-B4A8-09FA62EB5801}"/>
    <hyperlink ref="J75" r:id="rId73" xr:uid="{5415FC21-7EF6-423A-B9A1-136AF8DDEE37}"/>
    <hyperlink ref="J59" r:id="rId74" xr:uid="{8D2BC8A3-9CCF-4021-8182-A9830F74D1A2}"/>
    <hyperlink ref="J79" r:id="rId75" xr:uid="{21489DD6-AD47-4342-B5B7-793B704089FD}"/>
    <hyperlink ref="J81" r:id="rId76" xr:uid="{E000509C-9AFF-42DD-8EF2-01A1145DC7B0}"/>
    <hyperlink ref="J41" r:id="rId77" xr:uid="{3C9B0269-02EC-4809-8D6F-D638A36C52CA}"/>
    <hyperlink ref="J52" r:id="rId78" xr:uid="{B8D824E7-9D88-4E87-AFB6-62EDA39BAB34}"/>
  </hyperlinks>
  <pageMargins left="0.31496062992125984" right="0.31496062992125984" top="0.74803149606299213" bottom="0.35433070866141736" header="0.31496062992125984" footer="0.31496062992125984"/>
  <pageSetup scale="53" fitToHeight="9" orientation="landscape" r:id="rId79"/>
  <rowBreaks count="2" manualBreakCount="2">
    <brk id="23" max="15" man="1"/>
    <brk id="67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2025-26</vt:lpstr>
      <vt:lpstr>'2025-26'!Print_Area</vt:lpstr>
      <vt:lpstr>'2025-26'!Print_Titles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IAA-WS46</dc:creator>
  <cp:lastModifiedBy>MAYANK SINGH</cp:lastModifiedBy>
  <cp:lastPrinted>2025-06-30T04:40:28Z</cp:lastPrinted>
  <dcterms:created xsi:type="dcterms:W3CDTF">2025-06-02T07:45:11Z</dcterms:created>
  <dcterms:modified xsi:type="dcterms:W3CDTF">2025-07-02T06:30:33Z</dcterms:modified>
</cp:coreProperties>
</file>