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alsakkaf\Downloads\"/>
    </mc:Choice>
  </mc:AlternateContent>
  <xr:revisionPtr revIDLastSave="0" documentId="13_ncr:1_{94334A75-D667-4397-8959-0F7F6DEB72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Hourly_Pay_Rate">Sheet1!$M$3</definedName>
    <definedName name="Nat_Ins_Rate">Sheet1!$M$4</definedName>
    <definedName name="Pension_Cont">Sheet1!$M$6</definedName>
    <definedName name="Tax_Rate">Sheet1!$M$5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H4" i="1" s="1"/>
  <c r="F5" i="1"/>
  <c r="G5" i="1" s="1"/>
  <c r="F6" i="1"/>
  <c r="I6" i="1" s="1"/>
  <c r="F7" i="1"/>
  <c r="I7" i="1" s="1"/>
  <c r="F8" i="1"/>
  <c r="I8" i="1" s="1"/>
  <c r="F9" i="1"/>
  <c r="H9" i="1" s="1"/>
  <c r="F10" i="1"/>
  <c r="H10" i="1" s="1"/>
  <c r="F11" i="1"/>
  <c r="H11" i="1" s="1"/>
  <c r="F12" i="1"/>
  <c r="H12" i="1" s="1"/>
  <c r="F13" i="1"/>
  <c r="G13" i="1" s="1"/>
  <c r="F14" i="1"/>
  <c r="I14" i="1" s="1"/>
  <c r="F15" i="1"/>
  <c r="I15" i="1" s="1"/>
  <c r="G6" i="1" l="1"/>
  <c r="G4" i="1"/>
  <c r="G15" i="1"/>
  <c r="J15" i="1" s="1"/>
  <c r="I5" i="1"/>
  <c r="G14" i="1"/>
  <c r="G12" i="1"/>
  <c r="I13" i="1"/>
  <c r="I12" i="1"/>
  <c r="J12" i="1" s="1"/>
  <c r="I4" i="1"/>
  <c r="G7" i="1"/>
  <c r="G10" i="1"/>
  <c r="G16" i="1" s="1"/>
  <c r="H14" i="1"/>
  <c r="J14" i="1" s="1"/>
  <c r="H6" i="1"/>
  <c r="I11" i="1"/>
  <c r="H15" i="1"/>
  <c r="H7" i="1"/>
  <c r="G9" i="1"/>
  <c r="H13" i="1"/>
  <c r="J13" i="1" s="1"/>
  <c r="H5" i="1"/>
  <c r="I10" i="1"/>
  <c r="H8" i="1"/>
  <c r="G11" i="1"/>
  <c r="G8" i="1"/>
  <c r="J8" i="1" s="1"/>
  <c r="I9" i="1"/>
  <c r="J9" i="1" s="1"/>
  <c r="E16" i="1"/>
  <c r="F16" i="1"/>
  <c r="I16" i="1" s="1"/>
  <c r="J6" i="1"/>
  <c r="J7" i="1"/>
  <c r="J11" i="1"/>
  <c r="J4" i="1"/>
  <c r="H16" i="1" l="1"/>
  <c r="J10" i="1"/>
  <c r="J5" i="1"/>
  <c r="J16" i="1" l="1"/>
</calcChain>
</file>

<file path=xl/sharedStrings.xml><?xml version="1.0" encoding="utf-8"?>
<sst xmlns="http://schemas.openxmlformats.org/spreadsheetml/2006/main" count="61" uniqueCount="57">
  <si>
    <t>Pesko Part-time Workers Weekly Pay</t>
  </si>
  <si>
    <t>Staff ID</t>
  </si>
  <si>
    <t>Surname</t>
  </si>
  <si>
    <t>Initial</t>
  </si>
  <si>
    <t>Hours Worked</t>
  </si>
  <si>
    <t>Nat Ins</t>
  </si>
  <si>
    <t>Tax Rate</t>
  </si>
  <si>
    <t>Nat Ins Rate</t>
  </si>
  <si>
    <t>Hourly Pay Rate</t>
  </si>
  <si>
    <t>Pension Cont</t>
  </si>
  <si>
    <t>M/141</t>
  </si>
  <si>
    <t>M/289</t>
  </si>
  <si>
    <t>F/112</t>
  </si>
  <si>
    <t>F/219</t>
  </si>
  <si>
    <t>F/881</t>
  </si>
  <si>
    <t>M/448</t>
  </si>
  <si>
    <t>F/66</t>
  </si>
  <si>
    <t>M/557</t>
  </si>
  <si>
    <t>M/44</t>
  </si>
  <si>
    <t>M/191</t>
  </si>
  <si>
    <t>M/352</t>
  </si>
  <si>
    <t>F/336</t>
  </si>
  <si>
    <t>Abbot</t>
  </si>
  <si>
    <t>Arlington</t>
  </si>
  <si>
    <t>Brown</t>
  </si>
  <si>
    <t>Davis</t>
  </si>
  <si>
    <t>Davies</t>
  </si>
  <si>
    <t>Fox</t>
  </si>
  <si>
    <t>Marsh</t>
  </si>
  <si>
    <t>Kelsey</t>
  </si>
  <si>
    <t>Oliver</t>
  </si>
  <si>
    <t>Potts</t>
  </si>
  <si>
    <t>Taylor</t>
  </si>
  <si>
    <t>R</t>
  </si>
  <si>
    <t>T</t>
  </si>
  <si>
    <t>F</t>
  </si>
  <si>
    <t>G</t>
  </si>
  <si>
    <t>W</t>
  </si>
  <si>
    <t>S</t>
  </si>
  <si>
    <t>A</t>
  </si>
  <si>
    <t>H</t>
  </si>
  <si>
    <t>B</t>
  </si>
  <si>
    <t>Pay</t>
  </si>
  <si>
    <t>Tax</t>
  </si>
  <si>
    <t>Pension</t>
  </si>
  <si>
    <t>Final Pay</t>
  </si>
  <si>
    <t>TOTAL</t>
  </si>
  <si>
    <t>Females</t>
  </si>
  <si>
    <t>Contain letter "l"</t>
  </si>
  <si>
    <t xml:space="preserve">M </t>
  </si>
  <si>
    <t>&gt;=18</t>
  </si>
  <si>
    <t>Top 10%</t>
  </si>
  <si>
    <t>&gt;average</t>
  </si>
  <si>
    <t>data bars</t>
  </si>
  <si>
    <t>Mixed</t>
  </si>
  <si>
    <t>Cond formats in cols:</t>
  </si>
  <si>
    <t>icon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</si>
</sst>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9" fontId="0" fillId="2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164" fontId="0" fillId="2" borderId="1" xfId="0" applyNumberFormat="1" applyFill="1" applyBorder="1"/>
    <xf numFmtId="165" fontId="0" fillId="0" borderId="1" xfId="0" applyNumberFormat="1" applyBorder="1"/>
    <xf numFmtId="165" fontId="0" fillId="0" borderId="2" xfId="0" applyNumberFormat="1" applyBorder="1"/>
    <xf numFmtId="165" fontId="1" fillId="3" borderId="1" xfId="0" applyNumberFormat="1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zoomScale="80" zoomScaleNormal="80" workbookViewId="0">
      <selection activeCell="N14" sqref="N14"/>
    </sheetView>
  </sheetViews>
  <sheetFormatPr defaultRowHeight="15" x14ac:dyDescent="0.25"/>
  <cols>
    <col min="1" max="1" width="11" customWidth="1"/>
    <col min="4" max="4" width="9.85546875" style="5" customWidth="1"/>
    <col min="5" max="5" width="17.140625" customWidth="1"/>
    <col min="6" max="6" width="10" bestFit="1" customWidth="1"/>
    <col min="7" max="7" width="10.7109375" customWidth="1"/>
    <col min="8" max="8" width="15.7109375" customWidth="1"/>
    <col min="9" max="9" width="12.140625" customWidth="1"/>
    <col min="10" max="10" width="10" bestFit="1" customWidth="1"/>
    <col min="11" max="11" width="4.28515625" customWidth="1"/>
    <col min="12" max="12" width="16.42578125" bestFit="1" customWidth="1"/>
  </cols>
  <sheetData>
    <row r="1" spans="2:13" ht="21" x14ac:dyDescent="0.35">
      <c r="B1" s="1" t="s">
        <v>0</v>
      </c>
    </row>
    <row r="3" spans="2:13" x14ac:dyDescent="0.25">
      <c r="B3" s="8" t="s">
        <v>1</v>
      </c>
      <c r="C3" s="8" t="s">
        <v>2</v>
      </c>
      <c r="D3" s="9" t="s">
        <v>3</v>
      </c>
      <c r="E3" s="10" t="s">
        <v>4</v>
      </c>
      <c r="F3" s="10" t="s">
        <v>42</v>
      </c>
      <c r="G3" s="10" t="s">
        <v>5</v>
      </c>
      <c r="H3" s="10" t="s">
        <v>43</v>
      </c>
      <c r="I3" s="10" t="s">
        <v>44</v>
      </c>
      <c r="J3" s="10" t="s">
        <v>45</v>
      </c>
      <c r="L3" t="s">
        <v>8</v>
      </c>
      <c r="M3" s="3">
        <v>9.8699999999999992</v>
      </c>
    </row>
    <row r="4" spans="2:13" x14ac:dyDescent="0.25">
      <c r="B4" s="2" t="s">
        <v>10</v>
      </c>
      <c r="C4" s="2" t="s">
        <v>22</v>
      </c>
      <c r="D4" s="6" t="s">
        <v>33</v>
      </c>
      <c r="E4" s="2">
        <v>16</v>
      </c>
      <c r="F4" s="12">
        <f t="shared" ref="F4:F15" si="0">E4*Hourly_Pay_Rate</f>
        <v>157.91999999999999</v>
      </c>
      <c r="G4" s="12">
        <f t="shared" ref="G4:G15" si="1">F4*Nat_Ins_Rate</f>
        <v>9.9489599999999996</v>
      </c>
      <c r="H4" s="13">
        <f t="shared" ref="H4:H15" si="2">F4*Tax_Rate</f>
        <v>31.584</v>
      </c>
      <c r="I4" s="12">
        <f t="shared" ref="I4:I16" si="3">F4*Pension_Cont</f>
        <v>6.0009599999999992</v>
      </c>
      <c r="J4" s="12">
        <f>F4-SUM(G4:I4)</f>
        <v>110.38607999999999</v>
      </c>
      <c r="L4" t="s">
        <v>7</v>
      </c>
      <c r="M4" s="4">
        <v>6.3E-2</v>
      </c>
    </row>
    <row r="5" spans="2:13" x14ac:dyDescent="0.25">
      <c r="B5" s="2" t="s">
        <v>11</v>
      </c>
      <c r="C5" s="2" t="s">
        <v>23</v>
      </c>
      <c r="D5" s="6" t="s">
        <v>34</v>
      </c>
      <c r="E5" s="2">
        <v>18</v>
      </c>
      <c r="F5" s="12">
        <f t="shared" si="0"/>
        <v>177.66</v>
      </c>
      <c r="G5" s="12">
        <f t="shared" si="1"/>
        <v>11.19258</v>
      </c>
      <c r="H5" s="12">
        <f t="shared" si="2"/>
        <v>35.532000000000004</v>
      </c>
      <c r="I5" s="12">
        <f t="shared" si="3"/>
        <v>6.75108</v>
      </c>
      <c r="J5" s="12">
        <f t="shared" ref="J5:J15" si="4">F5-SUM(G5:I5)</f>
        <v>124.18433999999999</v>
      </c>
      <c r="L5" t="s">
        <v>6</v>
      </c>
      <c r="M5" s="4">
        <v>0.2</v>
      </c>
    </row>
    <row r="6" spans="2:13" x14ac:dyDescent="0.25">
      <c r="B6" s="2" t="s">
        <v>12</v>
      </c>
      <c r="C6" s="2" t="s">
        <v>24</v>
      </c>
      <c r="D6" s="6" t="s">
        <v>40</v>
      </c>
      <c r="E6" s="2">
        <v>23</v>
      </c>
      <c r="F6" s="12">
        <f t="shared" si="0"/>
        <v>227.01</v>
      </c>
      <c r="G6" s="12">
        <f t="shared" si="1"/>
        <v>14.301629999999999</v>
      </c>
      <c r="H6" s="12">
        <f t="shared" si="2"/>
        <v>45.402000000000001</v>
      </c>
      <c r="I6" s="12">
        <f t="shared" si="3"/>
        <v>8.6263799999999993</v>
      </c>
      <c r="J6" s="12">
        <f t="shared" si="4"/>
        <v>158.67998999999998</v>
      </c>
      <c r="L6" t="s">
        <v>9</v>
      </c>
      <c r="M6" s="11">
        <v>3.7999999999999999E-2</v>
      </c>
    </row>
    <row r="7" spans="2:13" x14ac:dyDescent="0.25">
      <c r="B7" s="2" t="s">
        <v>13</v>
      </c>
      <c r="C7" s="2" t="s">
        <v>26</v>
      </c>
      <c r="D7" s="6" t="s">
        <v>35</v>
      </c>
      <c r="E7" s="2">
        <v>19</v>
      </c>
      <c r="F7" s="12">
        <f t="shared" si="0"/>
        <v>187.52999999999997</v>
      </c>
      <c r="G7" s="12">
        <f t="shared" si="1"/>
        <v>11.814389999999998</v>
      </c>
      <c r="H7" s="12">
        <f t="shared" si="2"/>
        <v>37.505999999999993</v>
      </c>
      <c r="I7" s="12">
        <f t="shared" si="3"/>
        <v>7.1261399999999986</v>
      </c>
      <c r="J7" s="12">
        <f t="shared" si="4"/>
        <v>131.08346999999998</v>
      </c>
    </row>
    <row r="8" spans="2:13" x14ac:dyDescent="0.25">
      <c r="B8" s="2" t="s">
        <v>14</v>
      </c>
      <c r="C8" s="2" t="s">
        <v>25</v>
      </c>
      <c r="D8" s="6" t="s">
        <v>36</v>
      </c>
      <c r="E8" s="2">
        <v>18</v>
      </c>
      <c r="F8" s="12">
        <f t="shared" si="0"/>
        <v>177.66</v>
      </c>
      <c r="G8" s="12">
        <f t="shared" si="1"/>
        <v>11.19258</v>
      </c>
      <c r="H8" s="12">
        <f t="shared" si="2"/>
        <v>35.532000000000004</v>
      </c>
      <c r="I8" s="12">
        <f t="shared" si="3"/>
        <v>6.75108</v>
      </c>
      <c r="J8" s="12">
        <f t="shared" si="4"/>
        <v>124.18433999999999</v>
      </c>
    </row>
    <row r="9" spans="2:13" x14ac:dyDescent="0.25">
      <c r="B9" s="2" t="s">
        <v>15</v>
      </c>
      <c r="C9" s="2" t="s">
        <v>25</v>
      </c>
      <c r="D9" s="6" t="s">
        <v>37</v>
      </c>
      <c r="E9" s="2">
        <v>18</v>
      </c>
      <c r="F9" s="12">
        <f t="shared" si="0"/>
        <v>177.66</v>
      </c>
      <c r="G9" s="12">
        <f t="shared" si="1"/>
        <v>11.19258</v>
      </c>
      <c r="H9" s="12">
        <f t="shared" si="2"/>
        <v>35.532000000000004</v>
      </c>
      <c r="I9" s="12">
        <f t="shared" si="3"/>
        <v>6.75108</v>
      </c>
      <c r="J9" s="12">
        <f t="shared" si="4"/>
        <v>124.18433999999999</v>
      </c>
    </row>
    <row r="10" spans="2:13" x14ac:dyDescent="0.25">
      <c r="B10" s="2" t="s">
        <v>16</v>
      </c>
      <c r="C10" s="2" t="s">
        <v>27</v>
      </c>
      <c r="D10" s="6" t="s">
        <v>38</v>
      </c>
      <c r="E10" s="2">
        <v>12</v>
      </c>
      <c r="F10" s="12">
        <f t="shared" si="0"/>
        <v>118.44</v>
      </c>
      <c r="G10" s="12">
        <f t="shared" si="1"/>
        <v>7.4617199999999997</v>
      </c>
      <c r="H10" s="12">
        <f t="shared" si="2"/>
        <v>23.688000000000002</v>
      </c>
      <c r="I10" s="12">
        <f t="shared" si="3"/>
        <v>4.5007199999999994</v>
      </c>
      <c r="J10" s="12">
        <f t="shared" si="4"/>
        <v>82.789559999999994</v>
      </c>
    </row>
    <row r="11" spans="2:13" x14ac:dyDescent="0.25">
      <c r="B11" s="2" t="s">
        <v>17</v>
      </c>
      <c r="C11" s="2" t="s">
        <v>29</v>
      </c>
      <c r="D11" s="6" t="s">
        <v>39</v>
      </c>
      <c r="E11" s="2">
        <v>16</v>
      </c>
      <c r="F11" s="12">
        <f t="shared" si="0"/>
        <v>157.91999999999999</v>
      </c>
      <c r="G11" s="12">
        <f t="shared" si="1"/>
        <v>9.9489599999999996</v>
      </c>
      <c r="H11" s="12">
        <f t="shared" si="2"/>
        <v>31.584</v>
      </c>
      <c r="I11" s="12">
        <f t="shared" si="3"/>
        <v>6.0009599999999992</v>
      </c>
      <c r="J11" s="12">
        <f t="shared" si="4"/>
        <v>110.38607999999999</v>
      </c>
    </row>
    <row r="12" spans="2:13" x14ac:dyDescent="0.25">
      <c r="B12" s="2" t="s">
        <v>18</v>
      </c>
      <c r="C12" s="2" t="s">
        <v>28</v>
      </c>
      <c r="D12" s="6" t="s">
        <v>40</v>
      </c>
      <c r="E12" s="2">
        <v>16</v>
      </c>
      <c r="F12" s="12">
        <f t="shared" si="0"/>
        <v>157.91999999999999</v>
      </c>
      <c r="G12" s="12">
        <f t="shared" si="1"/>
        <v>9.9489599999999996</v>
      </c>
      <c r="H12" s="12">
        <f t="shared" si="2"/>
        <v>31.584</v>
      </c>
      <c r="I12" s="12">
        <f t="shared" si="3"/>
        <v>6.0009599999999992</v>
      </c>
      <c r="J12" s="12">
        <f t="shared" si="4"/>
        <v>110.38607999999999</v>
      </c>
    </row>
    <row r="13" spans="2:13" x14ac:dyDescent="0.25">
      <c r="B13" s="2" t="s">
        <v>19</v>
      </c>
      <c r="C13" s="2" t="s">
        <v>30</v>
      </c>
      <c r="D13" s="6" t="s">
        <v>49</v>
      </c>
      <c r="E13" s="2">
        <v>18</v>
      </c>
      <c r="F13" s="12">
        <f t="shared" si="0"/>
        <v>177.66</v>
      </c>
      <c r="G13" s="12">
        <f t="shared" si="1"/>
        <v>11.19258</v>
      </c>
      <c r="H13" s="12">
        <f t="shared" si="2"/>
        <v>35.532000000000004</v>
      </c>
      <c r="I13" s="12">
        <f t="shared" si="3"/>
        <v>6.75108</v>
      </c>
      <c r="J13" s="12">
        <f t="shared" si="4"/>
        <v>124.18433999999999</v>
      </c>
    </row>
    <row r="14" spans="2:13" x14ac:dyDescent="0.25">
      <c r="B14" s="2" t="s">
        <v>20</v>
      </c>
      <c r="C14" s="2" t="s">
        <v>31</v>
      </c>
      <c r="D14" s="6" t="s">
        <v>41</v>
      </c>
      <c r="E14" s="2">
        <v>22</v>
      </c>
      <c r="F14" s="12">
        <f t="shared" si="0"/>
        <v>217.14</v>
      </c>
      <c r="G14" s="12">
        <f t="shared" si="1"/>
        <v>13.679819999999999</v>
      </c>
      <c r="H14" s="12">
        <f t="shared" si="2"/>
        <v>43.427999999999997</v>
      </c>
      <c r="I14" s="12">
        <f t="shared" si="3"/>
        <v>8.2513199999999998</v>
      </c>
      <c r="J14" s="12">
        <f t="shared" si="4"/>
        <v>151.78085999999999</v>
      </c>
    </row>
    <row r="15" spans="2:13" x14ac:dyDescent="0.25">
      <c r="B15" s="2" t="s">
        <v>21</v>
      </c>
      <c r="C15" s="2" t="s">
        <v>32</v>
      </c>
      <c r="D15" s="6" t="s">
        <v>40</v>
      </c>
      <c r="E15" s="2">
        <v>12</v>
      </c>
      <c r="F15" s="12">
        <f t="shared" si="0"/>
        <v>118.44</v>
      </c>
      <c r="G15" s="12">
        <f t="shared" si="1"/>
        <v>7.4617199999999997</v>
      </c>
      <c r="H15" s="12">
        <f t="shared" si="2"/>
        <v>23.688000000000002</v>
      </c>
      <c r="I15" s="12">
        <f t="shared" si="3"/>
        <v>4.5007199999999994</v>
      </c>
      <c r="J15" s="12">
        <f t="shared" si="4"/>
        <v>82.789559999999994</v>
      </c>
    </row>
    <row r="16" spans="2:13" x14ac:dyDescent="0.25">
      <c r="B16" s="7" t="s">
        <v>46</v>
      </c>
      <c r="C16" s="15"/>
      <c r="D16" s="16"/>
      <c r="E16" s="7">
        <f t="shared" ref="E16:J16" si="5">SUM(E4:E15)</f>
        <v>208</v>
      </c>
      <c r="F16" s="14">
        <f t="shared" si="5"/>
        <v>2052.96</v>
      </c>
      <c r="G16" s="14">
        <f t="shared" si="5"/>
        <v>129.33647999999999</v>
      </c>
      <c r="H16" s="14">
        <f t="shared" si="5"/>
        <v>410.59199999999998</v>
      </c>
      <c r="I16" s="14">
        <f t="shared" si="3"/>
        <v>78.012479999999996</v>
      </c>
      <c r="J16" s="14">
        <f t="shared" si="5"/>
        <v>1435.0190399999999</v>
      </c>
    </row>
    <row r="17" spans="1:10" x14ac:dyDescent="0.25">
      <c r="D17"/>
    </row>
    <row r="18" spans="1:10" ht="63" customHeight="1" x14ac:dyDescent="0.25">
      <c r="A18" s="17" t="s">
        <v>55</v>
      </c>
      <c r="B18" s="18" t="s">
        <v>47</v>
      </c>
      <c r="C18" s="18" t="s">
        <v>48</v>
      </c>
      <c r="D18" s="18" t="s">
        <v>40</v>
      </c>
      <c r="E18" s="18" t="s">
        <v>50</v>
      </c>
      <c r="F18" s="18" t="s">
        <v>51</v>
      </c>
      <c r="G18" s="18" t="s">
        <v>52</v>
      </c>
      <c r="H18" s="18" t="s">
        <v>53</v>
      </c>
      <c r="I18" s="18" t="s">
        <v>54</v>
      </c>
      <c r="J18" s="18" t="s">
        <v>56</v>
      </c>
    </row>
  </sheetData>
  <phoneticPr fontId="5" type="noConversion"/>
  <conditionalFormatting sqref="B4:B15">
    <cfRule type="containsText" dxfId="13" priority="12" operator="containsText" text="M">
      <formula>NOT(ISERROR(SEARCH("M",B4)))</formula>
    </cfRule>
    <cfRule type="containsText" dxfId="12" priority="11" operator="containsText" text="F">
      <formula>NOT(ISERROR(SEARCH("F",B4)))</formula>
    </cfRule>
  </conditionalFormatting>
  <conditionalFormatting sqref="C4:C15">
    <cfRule type="containsText" dxfId="11" priority="10" operator="containsText" text="I">
      <formula>NOT(ISERROR(SEARCH("I",C4)))</formula>
    </cfRule>
  </conditionalFormatting>
  <conditionalFormatting sqref="D4:D15">
    <cfRule type="containsText" dxfId="10" priority="9" operator="containsText" text="H">
      <formula>NOT(ISERROR(SEARCH("H",D4)))</formula>
    </cfRule>
  </conditionalFormatting>
  <conditionalFormatting sqref="E4:E15">
    <cfRule type="cellIs" dxfId="9" priority="7" operator="greaterThanOrEqual">
      <formula>18</formula>
    </cfRule>
  </conditionalFormatting>
  <conditionalFormatting sqref="F4:F15">
    <cfRule type="top10" dxfId="8" priority="6" percent="1" rank="10"/>
  </conditionalFormatting>
  <conditionalFormatting sqref="G4:G15">
    <cfRule type="aboveAverage" priority="5"/>
    <cfRule type="aboveAverage" dxfId="7" priority="4"/>
  </conditionalFormatting>
  <conditionalFormatting sqref="H4:H1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{C1CFEB8A-6394-4AE2-952A-D8723C88EF27}</x14:id>
        </ext>
      </extLst>
    </cfRule>
  </conditionalFormatting>
  <conditionalFormatting sqref="I4:I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5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headerFooter>
    <oddHeader>&amp;L&amp;"Calibri"&amp;11&amp;K00B294Classification: PUBLIC Use&amp;1#</oddHeader>
    <oddFooter>&amp;C&amp;1#&amp;"Calibri"&amp;11&amp;K00B294PUBLIC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CFEB8A-6394-4AE2-952A-D8723C88EF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H4:H15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Hourly_Pay_Rate</vt:lpstr>
      <vt:lpstr>Nat_Ins_Rate</vt:lpstr>
      <vt:lpstr>Pension_Cont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Abdulrahman O. Alsakkaf</cp:lastModifiedBy>
  <dcterms:created xsi:type="dcterms:W3CDTF">2018-02-08T15:55:15Z</dcterms:created>
  <dcterms:modified xsi:type="dcterms:W3CDTF">2024-01-17T02:44:31Z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d950fd-4c16-4911-858e-e88fe4a44b58_Enabled">
    <vt:lpwstr>True</vt:lpwstr>
  </property>
  <property fmtid="{D5CDD505-2E9C-101B-9397-08002B2CF9AE}" pid="3" name="MSIP_Label_5ed950fd-4c16-4911-858e-e88fe4a44b58_SiteId">
    <vt:lpwstr>111483dd-9e03-417d-bd28-5866c2dddaa5</vt:lpwstr>
  </property>
  <property fmtid="{D5CDD505-2E9C-101B-9397-08002B2CF9AE}" pid="4" name="MSIP_Label_5ed950fd-4c16-4911-858e-e88fe4a44b58_Owner">
    <vt:lpwstr>a.alsakkaf@mobily.com.sa</vt:lpwstr>
  </property>
  <property fmtid="{D5CDD505-2E9C-101B-9397-08002B2CF9AE}" pid="5" name="MSIP_Label_5ed950fd-4c16-4911-858e-e88fe4a44b58_SetDate">
    <vt:lpwstr>2024-01-17T02:44:28.5415664Z</vt:lpwstr>
  </property>
  <property fmtid="{D5CDD505-2E9C-101B-9397-08002B2CF9AE}" pid="6" name="MSIP_Label_5ed950fd-4c16-4911-858e-e88fe4a44b58_Name">
    <vt:lpwstr>PUBLIC</vt:lpwstr>
  </property>
  <property fmtid="{D5CDD505-2E9C-101B-9397-08002B2CF9AE}" pid="7" name="MSIP_Label_5ed950fd-4c16-4911-858e-e88fe4a44b58_Application">
    <vt:lpwstr>Microsoft Azure Information Protection</vt:lpwstr>
  </property>
  <property fmtid="{D5CDD505-2E9C-101B-9397-08002B2CF9AE}" pid="8" name="MSIP_Label_5ed950fd-4c16-4911-858e-e88fe4a44b58_ActionId">
    <vt:lpwstr>f82cce31-19e1-4235-b364-a563e83af85a</vt:lpwstr>
  </property>
  <property fmtid="{D5CDD505-2E9C-101B-9397-08002B2CF9AE}" pid="9" name="MSIP_Label_5ed950fd-4c16-4911-858e-e88fe4a44b58_Extended_MSFT_Method">
    <vt:lpwstr>Manual</vt:lpwstr>
  </property>
  <property fmtid="{D5CDD505-2E9C-101B-9397-08002B2CF9AE}" pid="10" name="Sensitivity">
    <vt:lpwstr>PUBLIC</vt:lpwstr>
  </property>
</Properties>
</file>