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yee\Data_Analysis_Sample1\Excel\"/>
    </mc:Choice>
  </mc:AlternateContent>
  <xr:revisionPtr revIDLastSave="0" documentId="13_ncr:1_{072B9984-DA62-41AB-9924-9B6AF6246E5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M40" i="1"/>
  <c r="M39" i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</calcChain>
</file>

<file path=xl/sharedStrings.xml><?xml version="1.0" encoding="utf-8"?>
<sst xmlns="http://schemas.openxmlformats.org/spreadsheetml/2006/main" count="56" uniqueCount="14">
  <si>
    <t>Month</t>
  </si>
  <si>
    <t>Cinema</t>
  </si>
  <si>
    <t>tickets</t>
  </si>
  <si>
    <t>Product</t>
  </si>
  <si>
    <t>Sales Number</t>
  </si>
  <si>
    <t>Sales Rev</t>
  </si>
  <si>
    <t>Popcorn</t>
  </si>
  <si>
    <t>Soda</t>
  </si>
  <si>
    <t>Candy</t>
  </si>
  <si>
    <t>Cost</t>
  </si>
  <si>
    <t>Total Tickets Sold</t>
  </si>
  <si>
    <t>Revenue Per Ticket</t>
  </si>
  <si>
    <t>Total Product Sales</t>
  </si>
  <si>
    <t>Total Concession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</si>
</sst>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7" fontId="0" fillId="0" borderId="0" xfId="0" applyNumberFormat="1"/>
    <xf numFmtId="17" fontId="0" fillId="0" borderId="5" xfId="0" applyNumberFormat="1" applyBorder="1"/>
    <xf numFmtId="0" fontId="0" fillId="0" borderId="6" xfId="0" applyBorder="1"/>
    <xf numFmtId="0" fontId="0" fillId="0" borderId="7" xfId="0" applyBorder="1"/>
    <xf numFmtId="17" fontId="0" fillId="0" borderId="8" xfId="0" applyNumberFormat="1" applyBorder="1"/>
    <xf numFmtId="0" fontId="0" fillId="0" borderId="9" xfId="0" applyBorder="1"/>
    <xf numFmtId="165" fontId="0" fillId="0" borderId="0" xfId="1" applyNumberFormat="1" applyFont="1" applyBorder="1"/>
    <xf numFmtId="17" fontId="0" fillId="0" borderId="10" xfId="0" applyNumberFormat="1" applyBorder="1"/>
    <xf numFmtId="0" fontId="0" fillId="0" borderId="1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2" formatCode="mmm\-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Tickets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Sheet1!$M$30:$M$32</c:f>
              <c:numCache>
                <c:formatCode>General</c:formatCode>
                <c:ptCount val="3"/>
                <c:pt idx="0">
                  <c:v>87604</c:v>
                </c:pt>
                <c:pt idx="1">
                  <c:v>68378</c:v>
                </c:pt>
                <c:pt idx="2">
                  <c:v>120129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2-426A-9DA8-9A3044542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063728"/>
        <c:axId val="1663623248"/>
      </c:barChart>
      <c:catAx>
        <c:axId val="1668063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23248"/>
        <c:crosses val="autoZero"/>
        <c:auto val="1"/>
        <c:lblAlgn val="ctr"/>
        <c:lblOffset val="100"/>
        <c:noMultiLvlLbl val="0"/>
      </c:catAx>
      <c:valAx>
        <c:axId val="16636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6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Concession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Sheet1!$M$39:$M$41</c:f>
              <c:numCache>
                <c:formatCode>General</c:formatCode>
                <c:ptCount val="3"/>
                <c:pt idx="0">
                  <c:v>118223</c:v>
                </c:pt>
                <c:pt idx="1">
                  <c:v>123760</c:v>
                </c:pt>
                <c:pt idx="2">
                  <c:v>171558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2-4E0C-A61D-818E3E4F9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303760"/>
        <c:axId val="1663610352"/>
      </c:barChart>
      <c:catAx>
        <c:axId val="96630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10352"/>
        <c:crosses val="autoZero"/>
        <c:auto val="1"/>
        <c:lblAlgn val="ctr"/>
        <c:lblOffset val="100"/>
        <c:noMultiLvlLbl val="0"/>
      </c:catAx>
      <c:valAx>
        <c:axId val="16636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Ticket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68381233595800528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Sheet1!$M$45:$M$47</c:f>
              <c:numCache>
                <c:formatCode>General</c:formatCode>
                <c:ptCount val="3"/>
                <c:pt idx="0">
                  <c:v>4.815951326423451</c:v>
                </c:pt>
                <c:pt idx="1">
                  <c:v>6.7644885781976649</c:v>
                </c:pt>
                <c:pt idx="2">
                  <c:v>4.9108564126896912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2-4449-9E3E-806BF28EC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064208"/>
        <c:axId val="1663616304"/>
      </c:barChart>
      <c:catAx>
        <c:axId val="166806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16304"/>
        <c:crosses val="autoZero"/>
        <c:auto val="1"/>
        <c:lblAlgn val="ctr"/>
        <c:lblOffset val="100"/>
        <c:noMultiLvlLbl val="0"/>
      </c:catAx>
      <c:valAx>
        <c:axId val="16636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6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Product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Sheet1!$P$39:$P$41</c:f>
              <c:numCache>
                <c:formatCode>General</c:formatCode>
                <c:ptCount val="3"/>
                <c:pt idx="0">
                  <c:v>421896.60000000003</c:v>
                </c:pt>
                <c:pt idx="1">
                  <c:v>462542.19999999995</c:v>
                </c:pt>
                <c:pt idx="2">
                  <c:v>589936.2699999999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6-4915-A50B-663AEDE5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315280"/>
        <c:axId val="1007007504"/>
      </c:barChart>
      <c:catAx>
        <c:axId val="96631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07504"/>
        <c:crosses val="autoZero"/>
        <c:auto val="1"/>
        <c:lblAlgn val="ctr"/>
        <c:lblOffset val="100"/>
        <c:noMultiLvlLbl val="0"/>
      </c:catAx>
      <c:valAx>
        <c:axId val="10070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1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6280</xdr:colOff>
      <xdr:row>12</xdr:row>
      <xdr:rowOff>138270</xdr:rowOff>
    </xdr:from>
    <xdr:to>
      <xdr:col>14</xdr:col>
      <xdr:colOff>1951055</xdr:colOff>
      <xdr:row>27</xdr:row>
      <xdr:rowOff>133873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B46E7D-840E-7241-1EBE-FE01A7E1C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2005483</xdr:colOff>
      <xdr:row>12</xdr:row>
      <xdr:rowOff>153969</xdr:rowOff>
    </xdr:from>
    <xdr:to>
      <xdr:col>20</xdr:col>
      <xdr:colOff>203060</xdr:colOff>
      <xdr:row>27</xdr:row>
      <xdr:rowOff>149572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291808-17F8-158F-0057-15CD2CFAC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623833</xdr:colOff>
      <xdr:row>29</xdr:row>
      <xdr:rowOff>91166</xdr:rowOff>
    </xdr:from>
    <xdr:to>
      <xdr:col>23</xdr:col>
      <xdr:colOff>454267</xdr:colOff>
      <xdr:row>44</xdr:row>
      <xdr:rowOff>86771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EE84967-DACC-7C48-651E-EFA43F31A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278422</xdr:colOff>
      <xdr:row>12</xdr:row>
      <xdr:rowOff>169670</xdr:rowOff>
    </xdr:from>
    <xdr:to>
      <xdr:col>27</xdr:col>
      <xdr:colOff>307729</xdr:colOff>
      <xdr:row>27</xdr:row>
      <xdr:rowOff>165273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24C251C-EB17-910C-61D3-7D3E76639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F5:J32" totalsRowShown="0" headerRowDxfId="15" headerRowBorderDxfId="14" tableBorderDxfId="13">
  <autoFilter ref="F5:J32" xr:uid="{00000000-0009-0000-0100-000001000000}"/>
  <tableColumns count="5">
    <tableColumn id="1" xr3:uid="{00000000-0010-0000-0000-000001000000}" name="Month" dataDxfId="12"/>
    <tableColumn id="2" xr3:uid="{00000000-0010-0000-0000-000002000000}" name="Cinema" dataDxfId="11"/>
    <tableColumn id="3" xr3:uid="{00000000-0010-0000-0000-000003000000}" name="Product" dataDxfId="10"/>
    <tableColumn id="4" xr3:uid="{00000000-0010-0000-0000-000004000000}" name="Sales Number" dataDxfId="9"/>
    <tableColumn id="5" xr3:uid="{00000000-0010-0000-0000-000005000000}" name="Sales Rev" dataDxfId="8">
      <calculatedColumnFormula array="1">I6*INDEX(Food_Cost[],MATCH(Sales_Table[[#This Row],[Cinema]]&amp;Sales_Table[[#This Row],[Product]],Food_Cost[Cinema]&amp;Food_Cost[Product],0),3)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cket_Sales" displayName="Ticket_Sales" ref="B5:D14" totalsRowShown="0" headerRowDxfId="7" headerRowBorderDxfId="6" tableBorderDxfId="5">
  <autoFilter ref="B5:D14" xr:uid="{00000000-0009-0000-0100-000002000000}"/>
  <tableColumns count="3">
    <tableColumn id="1" xr3:uid="{00000000-0010-0000-0100-000001000000}" name="Month" dataDxfId="4"/>
    <tableColumn id="2" xr3:uid="{00000000-0010-0000-0100-000002000000}" name="Cinema"/>
    <tableColumn id="3" xr3:uid="{00000000-0010-0000-0100-000003000000}" name="ticke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od_Cost" displayName="Food_Cost" ref="B16:D25" totalsRowShown="0" headerRowDxfId="3" headerRowBorderDxfId="2" tableBorderDxfId="1">
  <autoFilter ref="B16:D25" xr:uid="{00000000-0009-0000-0100-000003000000}"/>
  <tableColumns count="3">
    <tableColumn id="1" xr3:uid="{00000000-0010-0000-0200-000001000000}" name="Cinema"/>
    <tableColumn id="2" xr3:uid="{00000000-0010-0000-0200-000002000000}" name="Product"/>
    <tableColumn id="3" xr3:uid="{00000000-0010-0000-0200-000003000000}" name="Cost" dataDxfId="0" dataCellStyle="Curr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inemaCode_Table" displayName="CinemaCode_Table" ref="B27:B30" totalsRowShown="0">
  <autoFilter ref="B27:B30" xr:uid="{00000000-0009-0000-0100-000004000000}"/>
  <tableColumns count="1">
    <tableColumn id="1" xr3:uid="{00000000-0010-0000-0300-000001000000}" name="Cinem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7E8320-850B-47D8-94F3-6EDD5ADB3714}" name="Table6" displayName="Table6" ref="L38:M41" totalsRowShown="0">
  <autoFilter ref="L38:M41" xr:uid="{CC7E8320-850B-47D8-94F3-6EDD5ADB3714}"/>
  <tableColumns count="2">
    <tableColumn id="1" xr3:uid="{64AA97FD-7C4D-4D7A-B692-775AB03385AC}" name="Cinema"/>
    <tableColumn id="2" xr3:uid="{E03E70EF-9BA7-48B4-BB57-9197689FEA39}" name="Total Concession Sal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47B0BE-7FB0-448D-93AA-EA570FDF51BF}" name="Table7" displayName="Table7" ref="O38:P41" totalsRowShown="0">
  <autoFilter ref="O38:P41" xr:uid="{7947B0BE-7FB0-448D-93AA-EA570FDF51BF}"/>
  <tableColumns count="2">
    <tableColumn id="1" xr3:uid="{E42B11C7-4534-4809-85C5-B480665CB3A4}" name="Cinema"/>
    <tableColumn id="2" xr3:uid="{F91D6FDA-1A7C-4071-8AA1-D1AA403BF536}" name="Total Product Sal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4DD468-BA9C-4E92-8DFC-6A29D01EA7E0}" name="Table9" displayName="Table9" ref="L44:M47" totalsRowShown="0">
  <autoFilter ref="L44:M47" xr:uid="{BF4DD468-BA9C-4E92-8DFC-6A29D01EA7E0}"/>
  <tableColumns count="2">
    <tableColumn id="1" xr3:uid="{33AA1346-989C-4578-8B7D-42945F9D26A1}" name="Cinema"/>
    <tableColumn id="2" xr3:uid="{C93EC8B0-0067-41CB-89C1-3A52E8BA8A55}" name="Revenue Per Ticke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3C25B7-6C92-4D1F-99FE-3666870C26E0}" name="Table10" displayName="Table10" ref="L29:M32" totalsRowShown="0">
  <autoFilter ref="L29:M32" xr:uid="{D63C25B7-6C92-4D1F-99FE-3666870C26E0}"/>
  <tableColumns count="2">
    <tableColumn id="1" xr3:uid="{78A18C73-E928-43C5-894D-9F580C329BEE}" name="Cinema"/>
    <tableColumn id="2" xr3:uid="{B690C582-71FF-4BE4-9850-06174A2A12F3}" name="Total Tickets So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47"/>
  <sheetViews>
    <sheetView tabSelected="1" topLeftCell="G13" zoomScale="91" zoomScaleNormal="91" workbookViewId="0">
      <selection activeCell="L20" sqref="L20"/>
    </sheetView>
  </sheetViews>
  <sheetFormatPr defaultRowHeight="14.25" x14ac:dyDescent="0.45"/>
  <cols>
    <col min="2" max="2" width="9.86328125" customWidth="1"/>
    <col min="3" max="3" width="10" customWidth="1"/>
    <col min="9" max="9" width="15.73046875" bestFit="1" customWidth="1"/>
    <col min="10" max="10" width="11.59765625" bestFit="1" customWidth="1"/>
    <col min="13" max="13" width="20.53125" customWidth="1"/>
    <col min="14" max="14" width="16.265625" customWidth="1"/>
    <col min="15" max="15" width="32.33203125" customWidth="1"/>
    <col min="16" max="16" width="17.796875" customWidth="1"/>
    <col min="17" max="17" width="11.86328125" customWidth="1"/>
  </cols>
  <sheetData>
    <row r="5" spans="2:17" ht="14.65" thickBot="1" x14ac:dyDescent="0.5">
      <c r="B5" s="1" t="s">
        <v>0</v>
      </c>
      <c r="C5" s="1" t="s">
        <v>1</v>
      </c>
      <c r="D5" s="1" t="s">
        <v>2</v>
      </c>
      <c r="F5" s="2" t="s">
        <v>0</v>
      </c>
      <c r="G5" s="3" t="s">
        <v>1</v>
      </c>
      <c r="H5" s="3" t="s">
        <v>3</v>
      </c>
      <c r="I5" s="3" t="s">
        <v>4</v>
      </c>
      <c r="J5" s="4" t="s">
        <v>5</v>
      </c>
      <c r="O5" s="14"/>
      <c r="P5" s="14"/>
      <c r="Q5" s="14"/>
    </row>
    <row r="6" spans="2:17" x14ac:dyDescent="0.45">
      <c r="B6" s="5">
        <v>43497</v>
      </c>
      <c r="C6">
        <v>1</v>
      </c>
      <c r="D6">
        <v>27034</v>
      </c>
      <c r="F6" s="6">
        <v>43497</v>
      </c>
      <c r="G6" s="7">
        <v>1</v>
      </c>
      <c r="H6" s="7" t="s">
        <v>6</v>
      </c>
      <c r="I6" s="7">
        <v>18342</v>
      </c>
      <c r="J6" s="8">
        <f t="array" ref="J6">I6*INDEX(Food_Cost[],MATCH(Sales_Table[[#This Row],[Cinema]]&amp;Sales_Table[[#This Row],[Product]],Food_Cost[Cinema]&amp;Food_Cost[Product],0),3)</f>
        <v>82539</v>
      </c>
    </row>
    <row r="7" spans="2:17" x14ac:dyDescent="0.45">
      <c r="B7" s="5">
        <v>43525</v>
      </c>
      <c r="C7">
        <v>1</v>
      </c>
      <c r="D7">
        <v>29301</v>
      </c>
      <c r="F7" s="9">
        <v>43497</v>
      </c>
      <c r="G7" s="10">
        <v>1</v>
      </c>
      <c r="H7" s="10" t="s">
        <v>7</v>
      </c>
      <c r="I7" s="10">
        <v>17340</v>
      </c>
      <c r="J7" s="8">
        <f t="array" ref="J7">I7*INDEX(Food_Cost[],MATCH(Sales_Table[[#This Row],[Cinema]]&amp;Sales_Table[[#This Row],[Product]],Food_Cost[Cinema]&amp;Food_Cost[Product],0),3)</f>
        <v>48552</v>
      </c>
      <c r="N7" s="15"/>
    </row>
    <row r="8" spans="2:17" x14ac:dyDescent="0.45">
      <c r="B8" s="5">
        <v>43556</v>
      </c>
      <c r="C8">
        <v>1</v>
      </c>
      <c r="D8">
        <v>31269</v>
      </c>
      <c r="F8" s="9">
        <v>43497</v>
      </c>
      <c r="G8" s="10">
        <v>1</v>
      </c>
      <c r="H8" s="10" t="s">
        <v>8</v>
      </c>
      <c r="I8" s="10">
        <v>4245</v>
      </c>
      <c r="J8" s="8">
        <f t="array" ref="J8">I8*INDEX(Food_Cost[],MATCH(Sales_Table[[#This Row],[Cinema]]&amp;Sales_Table[[#This Row],[Product]],Food_Cost[Cinema]&amp;Food_Cost[Product],0),3)</f>
        <v>11037</v>
      </c>
      <c r="N8" s="15"/>
    </row>
    <row r="9" spans="2:17" x14ac:dyDescent="0.45">
      <c r="B9" s="5">
        <v>43497</v>
      </c>
      <c r="C9">
        <v>2</v>
      </c>
      <c r="D9">
        <v>22775</v>
      </c>
      <c r="F9" s="9">
        <v>43525</v>
      </c>
      <c r="G9" s="10">
        <v>1</v>
      </c>
      <c r="H9" s="10" t="s">
        <v>6</v>
      </c>
      <c r="I9" s="10">
        <v>19304</v>
      </c>
      <c r="J9" s="8">
        <f t="array" ref="J9">I9*INDEX(Food_Cost[],MATCH(Sales_Table[[#This Row],[Cinema]]&amp;Sales_Table[[#This Row],[Product]],Food_Cost[Cinema]&amp;Food_Cost[Product],0),3)</f>
        <v>86868</v>
      </c>
      <c r="N9" s="15"/>
    </row>
    <row r="10" spans="2:17" x14ac:dyDescent="0.45">
      <c r="B10" s="5">
        <v>43525</v>
      </c>
      <c r="C10">
        <v>2</v>
      </c>
      <c r="D10">
        <v>21465</v>
      </c>
      <c r="F10" s="9">
        <v>43525</v>
      </c>
      <c r="G10" s="10">
        <v>1</v>
      </c>
      <c r="H10" s="10" t="s">
        <v>7</v>
      </c>
      <c r="I10" s="10">
        <v>16790</v>
      </c>
      <c r="J10" s="8">
        <f t="array" ref="J10">I10*INDEX(Food_Cost[],MATCH(Sales_Table[[#This Row],[Cinema]]&amp;Sales_Table[[#This Row],[Product]],Food_Cost[Cinema]&amp;Food_Cost[Product],0),3)</f>
        <v>47012</v>
      </c>
      <c r="N10" s="15"/>
    </row>
    <row r="11" spans="2:17" x14ac:dyDescent="0.45">
      <c r="B11" s="5">
        <v>43556</v>
      </c>
      <c r="C11">
        <v>2</v>
      </c>
      <c r="D11">
        <v>24138</v>
      </c>
      <c r="F11" s="9">
        <v>43525</v>
      </c>
      <c r="G11" s="10">
        <v>1</v>
      </c>
      <c r="H11" s="10" t="s">
        <v>8</v>
      </c>
      <c r="I11" s="10">
        <v>3784</v>
      </c>
      <c r="J11" s="8">
        <f t="array" ref="J11">I11*INDEX(Food_Cost[],MATCH(Sales_Table[[#This Row],[Cinema]]&amp;Sales_Table[[#This Row],[Product]],Food_Cost[Cinema]&amp;Food_Cost[Product],0),3)</f>
        <v>9838.4</v>
      </c>
      <c r="N11" s="15"/>
    </row>
    <row r="12" spans="2:17" x14ac:dyDescent="0.45">
      <c r="B12" s="5">
        <v>43497</v>
      </c>
      <c r="C12">
        <v>3</v>
      </c>
      <c r="D12">
        <v>42546</v>
      </c>
      <c r="F12" s="9">
        <v>43556</v>
      </c>
      <c r="G12" s="10">
        <v>1</v>
      </c>
      <c r="H12" s="10" t="s">
        <v>6</v>
      </c>
      <c r="I12" s="10">
        <v>17422</v>
      </c>
      <c r="J12" s="8">
        <f t="array" ref="J12">I12*INDEX(Food_Cost[],MATCH(Sales_Table[[#This Row],[Cinema]]&amp;Sales_Table[[#This Row],[Product]],Food_Cost[Cinema]&amp;Food_Cost[Product],0),3)</f>
        <v>78399</v>
      </c>
      <c r="N12" s="15"/>
    </row>
    <row r="13" spans="2:17" x14ac:dyDescent="0.45">
      <c r="B13" s="5">
        <v>43525</v>
      </c>
      <c r="C13">
        <v>3</v>
      </c>
      <c r="D13">
        <v>39490</v>
      </c>
      <c r="F13" s="9">
        <v>43556</v>
      </c>
      <c r="G13" s="10">
        <v>1</v>
      </c>
      <c r="H13" s="10" t="s">
        <v>7</v>
      </c>
      <c r="I13" s="10">
        <v>15308</v>
      </c>
      <c r="J13" s="8">
        <f t="array" ref="J13">I13*INDEX(Food_Cost[],MATCH(Sales_Table[[#This Row],[Cinema]]&amp;Sales_Table[[#This Row],[Product]],Food_Cost[Cinema]&amp;Food_Cost[Product],0),3)</f>
        <v>42862.399999999994</v>
      </c>
    </row>
    <row r="14" spans="2:17" x14ac:dyDescent="0.45">
      <c r="B14" s="5">
        <v>43556</v>
      </c>
      <c r="C14">
        <v>3</v>
      </c>
      <c r="D14">
        <v>38093</v>
      </c>
      <c r="F14" s="9">
        <v>43556</v>
      </c>
      <c r="G14" s="10">
        <v>1</v>
      </c>
      <c r="H14" s="10" t="s">
        <v>8</v>
      </c>
      <c r="I14" s="10">
        <v>5688</v>
      </c>
      <c r="J14" s="8">
        <f t="array" ref="J14">I14*INDEX(Food_Cost[],MATCH(Sales_Table[[#This Row],[Cinema]]&amp;Sales_Table[[#This Row],[Product]],Food_Cost[Cinema]&amp;Food_Cost[Product],0),3)</f>
        <v>14788.800000000001</v>
      </c>
    </row>
    <row r="15" spans="2:17" x14ac:dyDescent="0.45">
      <c r="F15" s="9">
        <v>43497</v>
      </c>
      <c r="G15" s="10">
        <v>2</v>
      </c>
      <c r="H15" s="10" t="s">
        <v>6</v>
      </c>
      <c r="I15" s="10">
        <v>19981</v>
      </c>
      <c r="J15" s="8">
        <f t="array" ref="J15">I15*INDEX(Food_Cost[],MATCH(Sales_Table[[#This Row],[Cinema]]&amp;Sales_Table[[#This Row],[Product]],Food_Cost[Cinema]&amp;Food_Cost[Product],0),3)</f>
        <v>83920.2</v>
      </c>
    </row>
    <row r="16" spans="2:17" ht="14.65" thickBot="1" x14ac:dyDescent="0.5">
      <c r="B16" s="1" t="s">
        <v>1</v>
      </c>
      <c r="C16" s="1" t="s">
        <v>3</v>
      </c>
      <c r="D16" s="1" t="s">
        <v>9</v>
      </c>
      <c r="F16" s="9">
        <v>43497</v>
      </c>
      <c r="G16" s="10">
        <v>2</v>
      </c>
      <c r="H16" s="10" t="s">
        <v>7</v>
      </c>
      <c r="I16" s="10">
        <v>17330</v>
      </c>
      <c r="J16" s="8">
        <f t="array" ref="J16">I16*INDEX(Food_Cost[],MATCH(Sales_Table[[#This Row],[Cinema]]&amp;Sales_Table[[#This Row],[Product]],Food_Cost[Cinema]&amp;Food_Cost[Product],0),3)</f>
        <v>60655</v>
      </c>
    </row>
    <row r="17" spans="2:17" x14ac:dyDescent="0.45">
      <c r="B17">
        <v>1</v>
      </c>
      <c r="C17" t="s">
        <v>6</v>
      </c>
      <c r="D17" s="11">
        <v>4.5</v>
      </c>
      <c r="F17" s="9">
        <v>43497</v>
      </c>
      <c r="G17" s="10">
        <v>2</v>
      </c>
      <c r="H17" s="10" t="s">
        <v>8</v>
      </c>
      <c r="I17" s="10">
        <v>5668</v>
      </c>
      <c r="J17" s="8">
        <f t="array" ref="J17">I17*INDEX(Food_Cost[],MATCH(Sales_Table[[#This Row],[Cinema]]&amp;Sales_Table[[#This Row],[Product]],Food_Cost[Cinema]&amp;Food_Cost[Product],0),3)</f>
        <v>16153.800000000001</v>
      </c>
    </row>
    <row r="18" spans="2:17" x14ac:dyDescent="0.45">
      <c r="B18">
        <v>1</v>
      </c>
      <c r="C18" t="s">
        <v>7</v>
      </c>
      <c r="D18" s="11">
        <v>2.8</v>
      </c>
      <c r="F18" s="9">
        <v>43525</v>
      </c>
      <c r="G18" s="10">
        <v>2</v>
      </c>
      <c r="H18" s="10" t="s">
        <v>6</v>
      </c>
      <c r="I18" s="10">
        <v>18034</v>
      </c>
      <c r="J18" s="8">
        <f t="array" ref="J18">I18*INDEX(Food_Cost[],MATCH(Sales_Table[[#This Row],[Cinema]]&amp;Sales_Table[[#This Row],[Product]],Food_Cost[Cinema]&amp;Food_Cost[Product],0),3)</f>
        <v>75742.8</v>
      </c>
    </row>
    <row r="19" spans="2:17" x14ac:dyDescent="0.45">
      <c r="B19">
        <v>1</v>
      </c>
      <c r="C19" t="s">
        <v>8</v>
      </c>
      <c r="D19" s="11">
        <v>2.6</v>
      </c>
      <c r="F19" s="9">
        <v>43525</v>
      </c>
      <c r="G19" s="10">
        <v>2</v>
      </c>
      <c r="H19" s="10" t="s">
        <v>7</v>
      </c>
      <c r="I19" s="10">
        <v>16873</v>
      </c>
      <c r="J19" s="8">
        <f t="array" ref="J19">I19*INDEX(Food_Cost[],MATCH(Sales_Table[[#This Row],[Cinema]]&amp;Sales_Table[[#This Row],[Product]],Food_Cost[Cinema]&amp;Food_Cost[Product],0),3)</f>
        <v>59055.5</v>
      </c>
    </row>
    <row r="20" spans="2:17" x14ac:dyDescent="0.45">
      <c r="B20">
        <v>2</v>
      </c>
      <c r="C20" t="s">
        <v>6</v>
      </c>
      <c r="D20" s="11">
        <v>4.2</v>
      </c>
      <c r="F20" s="9">
        <v>43525</v>
      </c>
      <c r="G20" s="10">
        <v>2</v>
      </c>
      <c r="H20" s="10" t="s">
        <v>8</v>
      </c>
      <c r="I20" s="10">
        <v>5088</v>
      </c>
      <c r="J20" s="8">
        <f t="array" ref="J20">I20*INDEX(Food_Cost[],MATCH(Sales_Table[[#This Row],[Cinema]]&amp;Sales_Table[[#This Row],[Product]],Food_Cost[Cinema]&amp;Food_Cost[Product],0),3)</f>
        <v>14500.800000000001</v>
      </c>
    </row>
    <row r="21" spans="2:17" x14ac:dyDescent="0.45">
      <c r="B21">
        <v>2</v>
      </c>
      <c r="C21" t="s">
        <v>7</v>
      </c>
      <c r="D21" s="11">
        <v>3.5</v>
      </c>
      <c r="F21" s="9">
        <v>43556</v>
      </c>
      <c r="G21" s="10">
        <v>2</v>
      </c>
      <c r="H21" s="10" t="s">
        <v>6</v>
      </c>
      <c r="I21" s="10">
        <v>18930</v>
      </c>
      <c r="J21" s="8">
        <f t="array" ref="J21">I21*INDEX(Food_Cost[],MATCH(Sales_Table[[#This Row],[Cinema]]&amp;Sales_Table[[#This Row],[Product]],Food_Cost[Cinema]&amp;Food_Cost[Product],0),3)</f>
        <v>79506</v>
      </c>
    </row>
    <row r="22" spans="2:17" x14ac:dyDescent="0.45">
      <c r="B22">
        <v>2</v>
      </c>
      <c r="C22" t="s">
        <v>8</v>
      </c>
      <c r="D22" s="11">
        <v>2.85</v>
      </c>
      <c r="F22" s="9">
        <v>43556</v>
      </c>
      <c r="G22" s="10">
        <v>2</v>
      </c>
      <c r="H22" s="10" t="s">
        <v>7</v>
      </c>
      <c r="I22" s="10">
        <v>16490</v>
      </c>
      <c r="J22" s="8">
        <f t="array" ref="J22">I22*INDEX(Food_Cost[],MATCH(Sales_Table[[#This Row],[Cinema]]&amp;Sales_Table[[#This Row],[Product]],Food_Cost[Cinema]&amp;Food_Cost[Product],0),3)</f>
        <v>57715</v>
      </c>
    </row>
    <row r="23" spans="2:17" x14ac:dyDescent="0.45">
      <c r="B23">
        <v>3</v>
      </c>
      <c r="C23" t="s">
        <v>6</v>
      </c>
      <c r="D23" s="11">
        <v>4</v>
      </c>
      <c r="F23" s="9">
        <v>43556</v>
      </c>
      <c r="G23" s="10">
        <v>2</v>
      </c>
      <c r="H23" s="10" t="s">
        <v>8</v>
      </c>
      <c r="I23" s="10">
        <v>5366</v>
      </c>
      <c r="J23" s="8">
        <f t="array" ref="J23">I23*INDEX(Food_Cost[],MATCH(Sales_Table[[#This Row],[Cinema]]&amp;Sales_Table[[#This Row],[Product]],Food_Cost[Cinema]&amp;Food_Cost[Product],0),3)</f>
        <v>15293.1</v>
      </c>
    </row>
    <row r="24" spans="2:17" x14ac:dyDescent="0.45">
      <c r="B24">
        <v>3</v>
      </c>
      <c r="C24" t="s">
        <v>7</v>
      </c>
      <c r="D24" s="11">
        <v>3.15</v>
      </c>
      <c r="F24" s="9">
        <v>43497</v>
      </c>
      <c r="G24" s="10">
        <v>3</v>
      </c>
      <c r="H24" s="10" t="s">
        <v>6</v>
      </c>
      <c r="I24" s="10">
        <v>25099</v>
      </c>
      <c r="J24" s="8">
        <f t="array" ref="J24">I24*INDEX(Food_Cost[],MATCH(Sales_Table[[#This Row],[Cinema]]&amp;Sales_Table[[#This Row],[Product]],Food_Cost[Cinema]&amp;Food_Cost[Product],0),3)</f>
        <v>100396</v>
      </c>
    </row>
    <row r="25" spans="2:17" x14ac:dyDescent="0.45">
      <c r="B25">
        <v>3</v>
      </c>
      <c r="C25" t="s">
        <v>8</v>
      </c>
      <c r="D25" s="11">
        <v>2.4900000000000002</v>
      </c>
      <c r="F25" s="9">
        <v>43497</v>
      </c>
      <c r="G25" s="10">
        <v>3</v>
      </c>
      <c r="H25" s="10" t="s">
        <v>7</v>
      </c>
      <c r="I25" s="10">
        <v>22834</v>
      </c>
      <c r="J25" s="8">
        <f t="array" ref="J25">I25*INDEX(Food_Cost[],MATCH(Sales_Table[[#This Row],[Cinema]]&amp;Sales_Table[[#This Row],[Product]],Food_Cost[Cinema]&amp;Food_Cost[Product],0),3)</f>
        <v>71927.099999999991</v>
      </c>
    </row>
    <row r="26" spans="2:17" x14ac:dyDescent="0.45">
      <c r="F26" s="9">
        <v>43497</v>
      </c>
      <c r="G26" s="10">
        <v>3</v>
      </c>
      <c r="H26" s="10" t="s">
        <v>8</v>
      </c>
      <c r="I26" s="10">
        <v>8409</v>
      </c>
      <c r="J26" s="8">
        <f t="array" ref="J26">I26*INDEX(Food_Cost[],MATCH(Sales_Table[[#This Row],[Cinema]]&amp;Sales_Table[[#This Row],[Product]],Food_Cost[Cinema]&amp;Food_Cost[Product],0),3)</f>
        <v>20938.410000000003</v>
      </c>
    </row>
    <row r="27" spans="2:17" x14ac:dyDescent="0.45">
      <c r="B27" t="s">
        <v>1</v>
      </c>
      <c r="F27" s="9">
        <v>43525</v>
      </c>
      <c r="G27" s="10">
        <v>3</v>
      </c>
      <c r="H27" s="10" t="s">
        <v>6</v>
      </c>
      <c r="I27" s="10">
        <v>26711</v>
      </c>
      <c r="J27" s="8">
        <f t="array" ref="J27">I27*INDEX(Food_Cost[],MATCH(Sales_Table[[#This Row],[Cinema]]&amp;Sales_Table[[#This Row],[Product]],Food_Cost[Cinema]&amp;Food_Cost[Product],0),3)</f>
        <v>106844</v>
      </c>
    </row>
    <row r="28" spans="2:17" x14ac:dyDescent="0.45">
      <c r="B28">
        <v>1</v>
      </c>
      <c r="F28" s="9">
        <v>43525</v>
      </c>
      <c r="G28" s="10">
        <v>3</v>
      </c>
      <c r="H28" s="10" t="s">
        <v>7</v>
      </c>
      <c r="I28" s="10">
        <v>23940</v>
      </c>
      <c r="J28" s="8">
        <f t="array" ref="J28">I28*INDEX(Food_Cost[],MATCH(Sales_Table[[#This Row],[Cinema]]&amp;Sales_Table[[#This Row],[Product]],Food_Cost[Cinema]&amp;Food_Cost[Product],0),3)</f>
        <v>75411</v>
      </c>
    </row>
    <row r="29" spans="2:17" x14ac:dyDescent="0.45">
      <c r="B29">
        <v>2</v>
      </c>
      <c r="F29" s="9">
        <v>43525</v>
      </c>
      <c r="G29" s="10">
        <v>3</v>
      </c>
      <c r="H29" s="10" t="s">
        <v>8</v>
      </c>
      <c r="I29" s="10">
        <v>8790</v>
      </c>
      <c r="J29" s="8">
        <f t="array" ref="J29">I29*INDEX(Food_Cost[],MATCH(Sales_Table[[#This Row],[Cinema]]&amp;Sales_Table[[#This Row],[Product]],Food_Cost[Cinema]&amp;Food_Cost[Product],0),3)</f>
        <v>21887.100000000002</v>
      </c>
      <c r="L29" t="s">
        <v>1</v>
      </c>
      <c r="M29" t="s">
        <v>10</v>
      </c>
    </row>
    <row r="30" spans="2:17" x14ac:dyDescent="0.45">
      <c r="B30">
        <v>3</v>
      </c>
      <c r="F30" s="9">
        <v>43556</v>
      </c>
      <c r="G30" s="10">
        <v>3</v>
      </c>
      <c r="H30" s="10" t="s">
        <v>6</v>
      </c>
      <c r="I30" s="10">
        <v>25873</v>
      </c>
      <c r="J30" s="8">
        <f t="array" ref="J30">I30*INDEX(Food_Cost[],MATCH(Sales_Table[[#This Row],[Cinema]]&amp;Sales_Table[[#This Row],[Product]],Food_Cost[Cinema]&amp;Food_Cost[Product],0),3)</f>
        <v>103492</v>
      </c>
      <c r="L30">
        <v>1</v>
      </c>
      <c r="M30">
        <v>87604</v>
      </c>
      <c r="O30" s="18"/>
      <c r="P30" s="18"/>
      <c r="Q30" s="18"/>
    </row>
    <row r="31" spans="2:17" x14ac:dyDescent="0.45">
      <c r="F31" s="9">
        <v>43556</v>
      </c>
      <c r="G31" s="10">
        <v>3</v>
      </c>
      <c r="H31" s="10" t="s">
        <v>7</v>
      </c>
      <c r="I31" s="10">
        <v>22098</v>
      </c>
      <c r="J31" s="8">
        <f t="array" ref="J31">I31*INDEX(Food_Cost[],MATCH(Sales_Table[[#This Row],[Cinema]]&amp;Sales_Table[[#This Row],[Product]],Food_Cost[Cinema]&amp;Food_Cost[Product],0),3)</f>
        <v>69608.7</v>
      </c>
      <c r="L31">
        <v>2</v>
      </c>
      <c r="M31">
        <v>68378</v>
      </c>
    </row>
    <row r="32" spans="2:17" x14ac:dyDescent="0.45">
      <c r="F32" s="12">
        <v>43556</v>
      </c>
      <c r="G32" s="13">
        <v>3</v>
      </c>
      <c r="H32" s="13" t="s">
        <v>8</v>
      </c>
      <c r="I32" s="13">
        <v>7804</v>
      </c>
      <c r="J32" s="8">
        <f t="array" ref="J32">I32*INDEX(Food_Cost[],MATCH(Sales_Table[[#This Row],[Cinema]]&amp;Sales_Table[[#This Row],[Product]],Food_Cost[Cinema]&amp;Food_Cost[Product],0),3)</f>
        <v>19431.960000000003</v>
      </c>
      <c r="L32">
        <v>3</v>
      </c>
      <c r="M32">
        <v>120129</v>
      </c>
      <c r="O32" s="15"/>
      <c r="P32" s="15"/>
      <c r="Q32" s="15"/>
    </row>
    <row r="33" spans="12:17" x14ac:dyDescent="0.45">
      <c r="M33" s="16"/>
      <c r="N33" s="16"/>
      <c r="O33" s="17"/>
      <c r="P33" s="17"/>
      <c r="Q33" s="17"/>
    </row>
    <row r="34" spans="12:17" x14ac:dyDescent="0.45">
      <c r="M34" s="16"/>
      <c r="N34" s="16"/>
      <c r="O34" s="17"/>
      <c r="P34" s="17"/>
      <c r="Q34" s="17"/>
    </row>
    <row r="35" spans="12:17" x14ac:dyDescent="0.45">
      <c r="M35" s="16"/>
      <c r="N35" s="16"/>
      <c r="O35" s="17"/>
      <c r="P35" s="17"/>
      <c r="Q35" s="17"/>
    </row>
    <row r="36" spans="12:17" x14ac:dyDescent="0.45">
      <c r="M36" s="16"/>
      <c r="N36" s="16"/>
      <c r="O36" s="17"/>
      <c r="P36" s="17"/>
      <c r="Q36" s="17"/>
    </row>
    <row r="37" spans="12:17" x14ac:dyDescent="0.45">
      <c r="O37" s="15"/>
      <c r="P37" s="15"/>
      <c r="Q37" s="15"/>
    </row>
    <row r="38" spans="12:17" x14ac:dyDescent="0.45">
      <c r="L38" t="s">
        <v>1</v>
      </c>
      <c r="M38" t="s">
        <v>13</v>
      </c>
      <c r="O38" t="s">
        <v>1</v>
      </c>
      <c r="P38" t="s">
        <v>12</v>
      </c>
    </row>
    <row r="39" spans="12:17" x14ac:dyDescent="0.45">
      <c r="L39">
        <v>1</v>
      </c>
      <c r="M39">
        <f>SUM(I6:I14)</f>
        <v>118223</v>
      </c>
      <c r="O39">
        <v>1</v>
      </c>
      <c r="P39">
        <v>421896.60000000003</v>
      </c>
    </row>
    <row r="40" spans="12:17" x14ac:dyDescent="0.45">
      <c r="L40">
        <v>2</v>
      </c>
      <c r="M40">
        <f>SUM(I15:I23)</f>
        <v>123760</v>
      </c>
      <c r="O40">
        <v>2</v>
      </c>
      <c r="P40">
        <v>462542.19999999995</v>
      </c>
    </row>
    <row r="41" spans="12:17" x14ac:dyDescent="0.45">
      <c r="L41">
        <v>3</v>
      </c>
      <c r="M41">
        <f>SUM(I24:I32)</f>
        <v>171558</v>
      </c>
      <c r="O41">
        <v>3</v>
      </c>
      <c r="P41">
        <v>589936.2699999999</v>
      </c>
    </row>
    <row r="44" spans="12:17" x14ac:dyDescent="0.45">
      <c r="L44" t="s">
        <v>1</v>
      </c>
      <c r="M44" t="s">
        <v>11</v>
      </c>
    </row>
    <row r="45" spans="12:17" x14ac:dyDescent="0.45">
      <c r="L45">
        <v>1</v>
      </c>
      <c r="M45">
        <v>4.815951326423451</v>
      </c>
    </row>
    <row r="46" spans="12:17" x14ac:dyDescent="0.45">
      <c r="L46">
        <v>2</v>
      </c>
      <c r="M46">
        <v>6.7644885781976649</v>
      </c>
    </row>
    <row r="47" spans="12:17" x14ac:dyDescent="0.45">
      <c r="L47">
        <v>3</v>
      </c>
      <c r="M47">
        <v>4.9108564126896912</v>
      </c>
    </row>
  </sheetData>
  <sortState xmlns:xlrd2="http://schemas.microsoft.com/office/spreadsheetml/2017/richdata2" ref="J34:J36">
    <sortCondition descending="1" ref="J34:J36"/>
  </sortState>
  <mergeCells count="1">
    <mergeCell ref="O30:Q30"/>
  </mergeCells>
  <pageMargins left="0.7" right="0.7" top="0.75" bottom="0.75" header="0.3" footer="0.3"/>
  <pageSetup paperSize="9" orientation="portrait" horizontalDpi="300" verticalDpi="300" r:id="rId1"/>
  <headerFooter>
    <oddFooter>&amp;L&amp;1#&amp;"Calibri"&amp;6&amp;K737373BUSINESS DOCUMENT  This document is intended for business use and should be distributed to intended recipients only.</oddFooter>
  </headerFooter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Brindley</dc:creator>
  <cp:lastModifiedBy>Sayeed Anwar Syed Kamal</cp:lastModifiedBy>
  <dcterms:created xsi:type="dcterms:W3CDTF">2020-04-17T10:47:14Z</dcterms:created>
  <dcterms:modified xsi:type="dcterms:W3CDTF">2023-12-02T18:51:27Z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joshua.brindley@emirates.com</vt:lpwstr>
  </property>
  <property fmtid="{D5CDD505-2E9C-101B-9397-08002B2CF9AE}" pid="5" name="MSIP_Label_c7962db2-8021-4672-ab50-833f15a1c47a_SetDate">
    <vt:lpwstr>2020-04-17T10:47:27.5924437Z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425d8d06-8de2-4ffd-9211-79f91da6a550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</Properties>
</file>