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Sync\Documents\TA\9801\CloudComputing\Repository\"/>
    </mc:Choice>
  </mc:AlternateContent>
  <xr:revisionPtr revIDLastSave="0" documentId="8_{26C3D46D-FC1F-4146-BA35-E0A078FEF5E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Overall" sheetId="1" r:id="rId1"/>
    <sheet name="Openstack Administration" sheetId="2" r:id="rId2"/>
    <sheet name="Elastic E-Shopping API" sheetId="3" r:id="rId3"/>
    <sheet name="Elastic E-Shopping Clus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6" i="4" l="1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AD3" i="4" l="1"/>
  <c r="AD4" i="4"/>
  <c r="AD5" i="4"/>
  <c r="AD6" i="4"/>
  <c r="AD7" i="4"/>
  <c r="AD8" i="4"/>
  <c r="AD9" i="4"/>
  <c r="AD10" i="4"/>
  <c r="AE10" i="4" s="1"/>
  <c r="F10" i="1" s="1"/>
  <c r="AD11" i="4"/>
  <c r="AD12" i="4"/>
  <c r="AD13" i="4"/>
  <c r="AD14" i="4"/>
  <c r="AD15" i="4"/>
  <c r="AE15" i="4" s="1"/>
  <c r="F15" i="1" s="1"/>
  <c r="AD16" i="4"/>
  <c r="AE16" i="4" s="1"/>
  <c r="F16" i="1" s="1"/>
  <c r="AE6" i="4"/>
  <c r="F6" i="1" s="1"/>
  <c r="AE8" i="4"/>
  <c r="F8" i="1" s="1"/>
  <c r="AE11" i="4"/>
  <c r="F11" i="1" s="1"/>
  <c r="AE13" i="4"/>
  <c r="F13" i="1" s="1"/>
  <c r="AD2" i="4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2" i="3"/>
  <c r="AE5" i="4" l="1"/>
  <c r="F5" i="1" s="1"/>
  <c r="AE12" i="4"/>
  <c r="F12" i="1" s="1"/>
  <c r="AE7" i="4"/>
  <c r="F7" i="1" s="1"/>
  <c r="AE14" i="4"/>
  <c r="F14" i="1" s="1"/>
  <c r="AE4" i="4"/>
  <c r="F4" i="1" s="1"/>
  <c r="AE3" i="4"/>
  <c r="F3" i="1" s="1"/>
  <c r="AE9" i="4"/>
  <c r="F9" i="1" s="1"/>
  <c r="AE2" i="4"/>
  <c r="F2" i="1" s="1"/>
  <c r="AP5" i="3"/>
  <c r="E5" i="1" s="1"/>
  <c r="AP7" i="3"/>
  <c r="E7" i="1" s="1"/>
  <c r="AP8" i="3"/>
  <c r="E8" i="1" s="1"/>
  <c r="AP10" i="3"/>
  <c r="E10" i="1" s="1"/>
  <c r="AP11" i="3"/>
  <c r="E11" i="1" s="1"/>
  <c r="AP13" i="3"/>
  <c r="E13" i="1" s="1"/>
  <c r="AP15" i="3"/>
  <c r="E15" i="1" s="1"/>
  <c r="AP16" i="3"/>
  <c r="E16" i="1" s="1"/>
  <c r="AP2" i="3"/>
  <c r="E2" i="1" s="1"/>
  <c r="AP6" i="3"/>
  <c r="E6" i="1" s="1"/>
  <c r="AP3" i="3"/>
  <c r="E3" i="1" s="1"/>
  <c r="AP14" i="3"/>
  <c r="E14" i="1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2" i="2"/>
  <c r="AP9" i="3" l="1"/>
  <c r="E9" i="1" s="1"/>
  <c r="AP12" i="3"/>
  <c r="E12" i="1" s="1"/>
  <c r="AP4" i="3"/>
  <c r="E4" i="1" s="1"/>
  <c r="F20" i="1"/>
  <c r="F19" i="1"/>
  <c r="F18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2" i="2"/>
  <c r="X2" i="2" s="1"/>
  <c r="D2" i="1" s="1"/>
  <c r="H2" i="1" s="1"/>
  <c r="I2" i="1" s="1"/>
  <c r="E19" i="1" l="1"/>
  <c r="E20" i="1"/>
  <c r="E18" i="1"/>
  <c r="X3" i="2"/>
  <c r="X4" i="2"/>
  <c r="D4" i="1" s="1"/>
  <c r="X5" i="2"/>
  <c r="D5" i="1" s="1"/>
  <c r="H5" i="1" s="1"/>
  <c r="I5" i="1" s="1"/>
  <c r="X6" i="2"/>
  <c r="X7" i="2"/>
  <c r="X8" i="2"/>
  <c r="X9" i="2"/>
  <c r="D9" i="1" s="1"/>
  <c r="H9" i="1" s="1"/>
  <c r="I9" i="1" s="1"/>
  <c r="X10" i="2"/>
  <c r="X11" i="2"/>
  <c r="X12" i="2"/>
  <c r="D12" i="1" s="1"/>
  <c r="X13" i="2"/>
  <c r="X14" i="2"/>
  <c r="D14" i="1" s="1"/>
  <c r="X15" i="2"/>
  <c r="X16" i="2"/>
  <c r="H4" i="1" l="1"/>
  <c r="I4" i="1" s="1"/>
  <c r="H12" i="1"/>
  <c r="I12" i="1" s="1"/>
  <c r="D10" i="1"/>
  <c r="D15" i="1"/>
  <c r="D7" i="1"/>
  <c r="D8" i="1"/>
  <c r="D6" i="1"/>
  <c r="D16" i="1"/>
  <c r="D13" i="1"/>
  <c r="D11" i="1"/>
  <c r="H11" i="1" s="1"/>
  <c r="I11" i="1" s="1"/>
  <c r="D3" i="1"/>
  <c r="H3" i="1" s="1"/>
  <c r="I3" i="1" s="1"/>
  <c r="H8" i="1" l="1"/>
  <c r="I8" i="1" s="1"/>
  <c r="H7" i="1"/>
  <c r="I7" i="1" s="1"/>
  <c r="H15" i="1"/>
  <c r="I15" i="1"/>
  <c r="H10" i="1"/>
  <c r="I10" i="1"/>
  <c r="H16" i="1"/>
  <c r="I16" i="1" s="1"/>
  <c r="H6" i="1"/>
  <c r="I6" i="1" s="1"/>
  <c r="H13" i="1"/>
  <c r="I13" i="1" s="1"/>
  <c r="H14" i="1"/>
  <c r="D18" i="1"/>
  <c r="D20" i="1"/>
  <c r="D19" i="1"/>
  <c r="H20" i="1" l="1"/>
  <c r="I14" i="1"/>
  <c r="H18" i="1"/>
  <c r="H19" i="1"/>
  <c r="I19" i="1" l="1"/>
  <c r="I18" i="1"/>
  <c r="I20" i="1"/>
</calcChain>
</file>

<file path=xl/sharedStrings.xml><?xml version="1.0" encoding="utf-8"?>
<sst xmlns="http://schemas.openxmlformats.org/spreadsheetml/2006/main" count="102" uniqueCount="73">
  <si>
    <t>Full Name</t>
  </si>
  <si>
    <t>No</t>
  </si>
  <si>
    <t>Student No</t>
  </si>
  <si>
    <t>Functional DevStack Deployment</t>
  </si>
  <si>
    <t>Create CloudProject</t>
  </si>
  <si>
    <t>Create Member User</t>
  </si>
  <si>
    <t>Upload Ubuntu 16.04 image</t>
  </si>
  <si>
    <t>Modify System Reosurces</t>
  </si>
  <si>
    <t>Fix TOKEN duration</t>
  </si>
  <si>
    <t>Create PrivateCloud Network</t>
  </si>
  <si>
    <t>Create Special Flavor</t>
  </si>
  <si>
    <t>Create 2 Instances</t>
  </si>
  <si>
    <t>Static IP</t>
  </si>
  <si>
    <t>Ubuntu Password Login</t>
  </si>
  <si>
    <t>Passwordless Login to MyCirrOS</t>
  </si>
  <si>
    <t>Ansible All-In-One Deployment</t>
  </si>
  <si>
    <t>Ansible 2-node Deployment</t>
  </si>
  <si>
    <t>SSH access to Instances from the host</t>
  </si>
  <si>
    <t>SSH access to Instances from othe Physical machines</t>
  </si>
  <si>
    <t>OpenStack Administration (2)</t>
  </si>
  <si>
    <t>SUM (5 + 1)</t>
  </si>
  <si>
    <t>MAX</t>
  </si>
  <si>
    <t>MIN</t>
  </si>
  <si>
    <t>AVG</t>
  </si>
  <si>
    <t>Language / Framework and DB</t>
  </si>
  <si>
    <t>Dockerize the image</t>
  </si>
  <si>
    <t>DockerHub Autobuild</t>
  </si>
  <si>
    <t>docker-compose</t>
  </si>
  <si>
    <t>Correct use of Git</t>
  </si>
  <si>
    <t>Integration to Authentiq</t>
  </si>
  <si>
    <t>Models</t>
  </si>
  <si>
    <t>Get Heartbeat</t>
  </si>
  <si>
    <t>Create a Profile</t>
  </si>
  <si>
    <t>Update a profile</t>
  </si>
  <si>
    <t>Get a Profile</t>
  </si>
  <si>
    <t>Get a Wallet value</t>
  </si>
  <si>
    <t>Make a payment</t>
  </si>
  <si>
    <t>Payment Callback</t>
  </si>
  <si>
    <t>Get List of Transactions</t>
  </si>
  <si>
    <t>Team Work</t>
  </si>
  <si>
    <t>Provide ReadMe file</t>
  </si>
  <si>
    <t>Automated Testing</t>
  </si>
  <si>
    <t>Elastic E-Shopping API (1.5)</t>
  </si>
  <si>
    <t>Elastic E-Shopping Cluster (1.5)</t>
  </si>
  <si>
    <t>Extra Credit (100)</t>
  </si>
  <si>
    <t>Extra Credit (33)</t>
  </si>
  <si>
    <t>SUM (100)</t>
  </si>
  <si>
    <t>Overall (100+100)</t>
  </si>
  <si>
    <t>Overall (100+33)</t>
  </si>
  <si>
    <t>2nd Chance</t>
  </si>
  <si>
    <t>Correct use of git</t>
  </si>
  <si>
    <t>Provisioning &amp; Installation</t>
  </si>
  <si>
    <t>Enabling Swarm mode</t>
  </si>
  <si>
    <t>Team work</t>
  </si>
  <si>
    <t>Visualizer</t>
  </si>
  <si>
    <t>Authentiq-DB</t>
  </si>
  <si>
    <t>Authentiq</t>
  </si>
  <si>
    <t>Placement</t>
  </si>
  <si>
    <t>Front-end</t>
  </si>
  <si>
    <t>Accountico-DB</t>
  </si>
  <si>
    <t>Accountico</t>
  </si>
  <si>
    <t>Parameterized docker-compose</t>
  </si>
  <si>
    <t>SMTP configuration</t>
  </si>
  <si>
    <t>Healthcheck</t>
  </si>
  <si>
    <t>Changes to Profile</t>
  </si>
  <si>
    <t>Payment Callback env</t>
  </si>
  <si>
    <t>Vertical Autoscaling</t>
  </si>
  <si>
    <t>Horizontal Autoscaling</t>
  </si>
  <si>
    <t>CI/CD</t>
  </si>
  <si>
    <t>CDN / HTTPS</t>
  </si>
  <si>
    <t>Handling dependency of modules</t>
  </si>
  <si>
    <t>Handling loadbalancer</t>
  </si>
  <si>
    <t xml:space="preserve">Lenient Mark (+15%)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</si>
</sst>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i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2" sqref="B2"/>
    </sheetView>
  </sheetViews>
  <sheetFormatPr defaultRowHeight="15.6" x14ac:dyDescent="0.3"/>
  <cols>
    <col min="1" max="1" width="4.33203125" style="1" customWidth="1"/>
    <col min="2" max="2" width="30.5546875" style="1" bestFit="1" customWidth="1"/>
    <col min="3" max="3" width="13.77734375" style="1" bestFit="1" customWidth="1"/>
    <col min="4" max="4" width="34.88671875" style="1" bestFit="1" customWidth="1"/>
    <col min="5" max="5" width="33.33203125" style="1" bestFit="1" customWidth="1"/>
    <col min="6" max="6" width="37.109375" style="1" bestFit="1" customWidth="1"/>
    <col min="7" max="7" width="11.109375" style="1" customWidth="1"/>
    <col min="8" max="8" width="26.77734375" style="1" bestFit="1" customWidth="1"/>
    <col min="9" max="9" width="14.88671875" style="1" bestFit="1" customWidth="1"/>
    <col min="10" max="16384" width="8.88671875" style="1"/>
  </cols>
  <sheetData>
    <row r="1" spans="1:9" s="2" customFormat="1" ht="17.399999999999999" x14ac:dyDescent="0.3">
      <c r="A1" s="2" t="s">
        <v>1</v>
      </c>
      <c r="B1" s="2" t="s">
        <v>0</v>
      </c>
      <c r="C1" s="2" t="s">
        <v>2</v>
      </c>
      <c r="D1" s="4" t="s">
        <v>19</v>
      </c>
      <c r="E1" s="4" t="s">
        <v>42</v>
      </c>
      <c r="F1" s="4" t="s">
        <v>43</v>
      </c>
      <c r="H1" s="5" t="s">
        <v>72</v>
      </c>
      <c r="I1" s="5" t="s">
        <v>20</v>
      </c>
    </row>
    <row r="2" spans="1:9" s="6" customFormat="1" ht="18" x14ac:dyDescent="0.3">
      <c r="A2" s="6">
        <v>1</v>
      </c>
      <c r="B2" s="7"/>
      <c r="D2" s="8">
        <f>'Openstack Administration'!X2*2/100</f>
        <v>0</v>
      </c>
      <c r="E2" s="8">
        <f>'Elastic E-Shopping API'!AP2*1.5/100</f>
        <v>0</v>
      </c>
      <c r="F2" s="8">
        <f>'Elastic E-Shopping Cluster'!AE2*1.5/100</f>
        <v>0</v>
      </c>
      <c r="H2" s="9">
        <f>SUM(D2:F2)*0.15</f>
        <v>0</v>
      </c>
      <c r="I2" s="15">
        <f>IF(SUM(D2:F2,H2)&gt;6,6,SUM(D2:F2,H2))</f>
        <v>0</v>
      </c>
    </row>
    <row r="3" spans="1:9" s="6" customFormat="1" ht="18" x14ac:dyDescent="0.3">
      <c r="A3" s="6">
        <v>2</v>
      </c>
      <c r="B3" s="7"/>
      <c r="D3" s="8">
        <f>'Openstack Administration'!X3*2/100</f>
        <v>0</v>
      </c>
      <c r="E3" s="8">
        <f>'Elastic E-Shopping API'!AP3*1.5/100</f>
        <v>0</v>
      </c>
      <c r="F3" s="8">
        <f>'Elastic E-Shopping Cluster'!AE3*1.5/100</f>
        <v>0</v>
      </c>
      <c r="H3" s="9">
        <f t="shared" ref="H3:H16" si="0">SUM(D3:F3)*0.15</f>
        <v>0</v>
      </c>
      <c r="I3" s="15">
        <f t="shared" ref="I3:I16" si="1">IF(SUM(D3:F3,H3)&gt;6,6,SUM(D3:F3,H3))</f>
        <v>0</v>
      </c>
    </row>
    <row r="4" spans="1:9" s="6" customFormat="1" ht="18" x14ac:dyDescent="0.3">
      <c r="A4" s="6">
        <v>3</v>
      </c>
      <c r="B4" s="7"/>
      <c r="D4" s="8">
        <f>'Openstack Administration'!X4*2/100</f>
        <v>0</v>
      </c>
      <c r="E4" s="8">
        <f>'Elastic E-Shopping API'!AP4*1.5/100</f>
        <v>0</v>
      </c>
      <c r="F4" s="8">
        <f>'Elastic E-Shopping Cluster'!AE4*1.5/100</f>
        <v>0</v>
      </c>
      <c r="H4" s="9">
        <f t="shared" si="0"/>
        <v>0</v>
      </c>
      <c r="I4" s="15">
        <f t="shared" si="1"/>
        <v>0</v>
      </c>
    </row>
    <row r="5" spans="1:9" s="6" customFormat="1" ht="18" x14ac:dyDescent="0.3">
      <c r="A5" s="6">
        <v>4</v>
      </c>
      <c r="B5" s="7"/>
      <c r="D5" s="8">
        <f>'Openstack Administration'!X5*2/100</f>
        <v>0</v>
      </c>
      <c r="E5" s="8">
        <f>'Elastic E-Shopping API'!AP5*1.5/100</f>
        <v>0</v>
      </c>
      <c r="F5" s="8">
        <f>'Elastic E-Shopping Cluster'!AE5*1.5/100</f>
        <v>0</v>
      </c>
      <c r="H5" s="9">
        <f t="shared" si="0"/>
        <v>0</v>
      </c>
      <c r="I5" s="15">
        <f t="shared" si="1"/>
        <v>0</v>
      </c>
    </row>
    <row r="6" spans="1:9" s="6" customFormat="1" ht="18" x14ac:dyDescent="0.3">
      <c r="A6" s="6">
        <v>5</v>
      </c>
      <c r="B6" s="7"/>
      <c r="D6" s="8">
        <f>'Openstack Administration'!X6*2/100</f>
        <v>0</v>
      </c>
      <c r="E6" s="8">
        <f>'Elastic E-Shopping API'!AP6*1.5/100</f>
        <v>0</v>
      </c>
      <c r="F6" s="8">
        <f>'Elastic E-Shopping Cluster'!AE6*1.5/100</f>
        <v>0</v>
      </c>
      <c r="H6" s="9">
        <f t="shared" si="0"/>
        <v>0</v>
      </c>
      <c r="I6" s="15">
        <f t="shared" si="1"/>
        <v>0</v>
      </c>
    </row>
    <row r="7" spans="1:9" s="6" customFormat="1" ht="18" x14ac:dyDescent="0.3">
      <c r="A7" s="6">
        <v>6</v>
      </c>
      <c r="B7" s="7"/>
      <c r="D7" s="8">
        <f>'Openstack Administration'!X7*2/100</f>
        <v>0</v>
      </c>
      <c r="E7" s="8">
        <f>'Elastic E-Shopping API'!AP7*1.5/100</f>
        <v>0</v>
      </c>
      <c r="F7" s="8">
        <f>'Elastic E-Shopping Cluster'!AE7*1.5/100</f>
        <v>0</v>
      </c>
      <c r="H7" s="9">
        <f t="shared" si="0"/>
        <v>0</v>
      </c>
      <c r="I7" s="15">
        <f t="shared" si="1"/>
        <v>0</v>
      </c>
    </row>
    <row r="8" spans="1:9" s="6" customFormat="1" ht="18" x14ac:dyDescent="0.3">
      <c r="A8" s="6">
        <v>7</v>
      </c>
      <c r="B8" s="7"/>
      <c r="D8" s="8">
        <f>'Openstack Administration'!X8*2/100</f>
        <v>0</v>
      </c>
      <c r="E8" s="8">
        <f>'Elastic E-Shopping API'!AP8*1.5/100</f>
        <v>0</v>
      </c>
      <c r="F8" s="8">
        <f>'Elastic E-Shopping Cluster'!AE8*1.5/100</f>
        <v>0</v>
      </c>
      <c r="H8" s="9">
        <f t="shared" si="0"/>
        <v>0</v>
      </c>
      <c r="I8" s="15">
        <f t="shared" si="1"/>
        <v>0</v>
      </c>
    </row>
    <row r="9" spans="1:9" s="6" customFormat="1" ht="18" x14ac:dyDescent="0.3">
      <c r="A9" s="6">
        <v>8</v>
      </c>
      <c r="B9" s="7"/>
      <c r="D9" s="8">
        <f>'Openstack Administration'!X9*2/100</f>
        <v>0</v>
      </c>
      <c r="E9" s="8">
        <f>'Elastic E-Shopping API'!AP9*1.5/100</f>
        <v>0</v>
      </c>
      <c r="F9" s="8">
        <f>'Elastic E-Shopping Cluster'!AE9*1.5/100</f>
        <v>0</v>
      </c>
      <c r="H9" s="9">
        <f t="shared" si="0"/>
        <v>0</v>
      </c>
      <c r="I9" s="15">
        <f t="shared" si="1"/>
        <v>0</v>
      </c>
    </row>
    <row r="10" spans="1:9" s="6" customFormat="1" ht="18" x14ac:dyDescent="0.3">
      <c r="A10" s="6">
        <v>9</v>
      </c>
      <c r="B10" s="7"/>
      <c r="D10" s="8">
        <f>'Openstack Administration'!X10*2/100</f>
        <v>0</v>
      </c>
      <c r="E10" s="8">
        <f>'Elastic E-Shopping API'!AP10*1.5/100</f>
        <v>0</v>
      </c>
      <c r="F10" s="8">
        <f>'Elastic E-Shopping Cluster'!AE10*1.5/100</f>
        <v>0</v>
      </c>
      <c r="H10" s="9">
        <f t="shared" si="0"/>
        <v>0</v>
      </c>
      <c r="I10" s="15">
        <f t="shared" si="1"/>
        <v>0</v>
      </c>
    </row>
    <row r="11" spans="1:9" s="6" customFormat="1" ht="18" x14ac:dyDescent="0.3">
      <c r="A11" s="6">
        <v>10</v>
      </c>
      <c r="B11" s="7"/>
      <c r="D11" s="8">
        <f>'Openstack Administration'!X11*2/100</f>
        <v>0</v>
      </c>
      <c r="E11" s="8">
        <f>'Elastic E-Shopping API'!AP11*1.5/100</f>
        <v>0</v>
      </c>
      <c r="F11" s="8">
        <f>'Elastic E-Shopping Cluster'!AE11*1.5/100</f>
        <v>0</v>
      </c>
      <c r="H11" s="9">
        <f t="shared" si="0"/>
        <v>0</v>
      </c>
      <c r="I11" s="15">
        <f t="shared" si="1"/>
        <v>0</v>
      </c>
    </row>
    <row r="12" spans="1:9" s="6" customFormat="1" ht="18" x14ac:dyDescent="0.3">
      <c r="A12" s="6">
        <v>11</v>
      </c>
      <c r="B12" s="7"/>
      <c r="D12" s="8">
        <f>'Openstack Administration'!X12*2/100</f>
        <v>0</v>
      </c>
      <c r="E12" s="8">
        <f>'Elastic E-Shopping API'!AP12*1.5/100</f>
        <v>0</v>
      </c>
      <c r="F12" s="8">
        <f>'Elastic E-Shopping Cluster'!AE12*1.5/100</f>
        <v>0</v>
      </c>
      <c r="H12" s="9">
        <f t="shared" si="0"/>
        <v>0</v>
      </c>
      <c r="I12" s="15">
        <f t="shared" si="1"/>
        <v>0</v>
      </c>
    </row>
    <row r="13" spans="1:9" s="6" customFormat="1" ht="18" x14ac:dyDescent="0.3">
      <c r="A13" s="6">
        <v>12</v>
      </c>
      <c r="B13" s="7"/>
      <c r="D13" s="8">
        <f>'Openstack Administration'!X13*2/100</f>
        <v>0</v>
      </c>
      <c r="E13" s="8">
        <f>'Elastic E-Shopping API'!AP13*1.5/100</f>
        <v>0</v>
      </c>
      <c r="F13" s="8">
        <f>'Elastic E-Shopping Cluster'!AE13*1.5/100</f>
        <v>0</v>
      </c>
      <c r="H13" s="9">
        <f t="shared" si="0"/>
        <v>0</v>
      </c>
      <c r="I13" s="15">
        <f t="shared" si="1"/>
        <v>0</v>
      </c>
    </row>
    <row r="14" spans="1:9" s="6" customFormat="1" ht="18" x14ac:dyDescent="0.3">
      <c r="A14" s="6">
        <v>13</v>
      </c>
      <c r="B14" s="7"/>
      <c r="D14" s="8">
        <f>'Openstack Administration'!X14*2/100</f>
        <v>0</v>
      </c>
      <c r="E14" s="8">
        <f>'Elastic E-Shopping API'!AP14*1.5/100</f>
        <v>0</v>
      </c>
      <c r="F14" s="8">
        <f>'Elastic E-Shopping Cluster'!AE14*1.5/100</f>
        <v>0</v>
      </c>
      <c r="H14" s="9">
        <f t="shared" si="0"/>
        <v>0</v>
      </c>
      <c r="I14" s="15">
        <f t="shared" si="1"/>
        <v>0</v>
      </c>
    </row>
    <row r="15" spans="1:9" s="6" customFormat="1" ht="18" x14ac:dyDescent="0.3">
      <c r="A15" s="6">
        <v>14</v>
      </c>
      <c r="B15" s="7"/>
      <c r="D15" s="8">
        <f>'Openstack Administration'!X15*2/100</f>
        <v>0</v>
      </c>
      <c r="E15" s="8">
        <f>'Elastic E-Shopping API'!AP15*1.5/100</f>
        <v>0</v>
      </c>
      <c r="F15" s="8">
        <f>'Elastic E-Shopping Cluster'!AE15*1.5/100</f>
        <v>0</v>
      </c>
      <c r="H15" s="9">
        <f t="shared" si="0"/>
        <v>0</v>
      </c>
      <c r="I15" s="15">
        <f t="shared" si="1"/>
        <v>0</v>
      </c>
    </row>
    <row r="16" spans="1:9" s="6" customFormat="1" ht="18" x14ac:dyDescent="0.3">
      <c r="A16" s="6">
        <v>15</v>
      </c>
      <c r="B16" s="7"/>
      <c r="D16" s="8">
        <f>'Openstack Administration'!X16*2/100</f>
        <v>0</v>
      </c>
      <c r="E16" s="8">
        <f>'Elastic E-Shopping API'!AP16*1.5/100</f>
        <v>0</v>
      </c>
      <c r="F16" s="8">
        <f>'Elastic E-Shopping Cluster'!AE16*1.5/100</f>
        <v>0</v>
      </c>
      <c r="H16" s="9">
        <f t="shared" si="0"/>
        <v>0</v>
      </c>
      <c r="I16" s="15">
        <f t="shared" si="1"/>
        <v>0</v>
      </c>
    </row>
    <row r="17" spans="2:9" x14ac:dyDescent="0.3">
      <c r="B17" s="3"/>
    </row>
    <row r="18" spans="2:9" ht="17.399999999999999" x14ac:dyDescent="0.3">
      <c r="B18" s="3"/>
      <c r="C18" s="16" t="s">
        <v>22</v>
      </c>
      <c r="D18" s="17">
        <f>MIN(D2:D16)</f>
        <v>0</v>
      </c>
      <c r="E18" s="17">
        <f>MIN(E2:E16)</f>
        <v>0</v>
      </c>
      <c r="F18" s="17">
        <f>MIN(F2:F16)</f>
        <v>0</v>
      </c>
      <c r="H18" s="17">
        <f>MIN(H2:H16)</f>
        <v>0</v>
      </c>
      <c r="I18" s="17">
        <f>MIN(I2:I16)</f>
        <v>0</v>
      </c>
    </row>
    <row r="19" spans="2:9" ht="17.399999999999999" x14ac:dyDescent="0.3">
      <c r="B19" s="3"/>
      <c r="C19" s="16" t="s">
        <v>21</v>
      </c>
      <c r="D19" s="17">
        <f>MAX(D2:D16)</f>
        <v>0</v>
      </c>
      <c r="E19" s="17">
        <f>MAX(E2:E16)</f>
        <v>0</v>
      </c>
      <c r="F19" s="17">
        <f>MAX(F2:F16)</f>
        <v>0</v>
      </c>
      <c r="H19" s="17">
        <f>MAX(H2:H16)</f>
        <v>0</v>
      </c>
      <c r="I19" s="17">
        <f>MAX(I2:I16)</f>
        <v>0</v>
      </c>
    </row>
    <row r="20" spans="2:9" ht="17.399999999999999" x14ac:dyDescent="0.3">
      <c r="C20" s="16" t="s">
        <v>23</v>
      </c>
      <c r="D20" s="17">
        <f>AVERAGE(D2:D16)</f>
        <v>0</v>
      </c>
      <c r="E20" s="17">
        <f>AVERAGE(E2:E16)</f>
        <v>0</v>
      </c>
      <c r="F20" s="17">
        <f>AVERAGE(F2:F16)</f>
        <v>0</v>
      </c>
      <c r="H20" s="17">
        <f>AVERAGE(H2:H16)</f>
        <v>0</v>
      </c>
      <c r="I20" s="17">
        <f>AVERAGE(I2:I16)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8585-0D5E-4450-8243-396D7B204584}">
  <dimension ref="A1:X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.6" x14ac:dyDescent="0.3"/>
  <cols>
    <col min="1" max="1" width="4.33203125" style="1" customWidth="1"/>
    <col min="2" max="2" width="30.5546875" style="1" bestFit="1" customWidth="1"/>
    <col min="3" max="3" width="13.77734375" style="1" bestFit="1" customWidth="1"/>
    <col min="4" max="4" width="8.88671875" style="1"/>
    <col min="5" max="5" width="38.88671875" style="1" bestFit="1" customWidth="1"/>
    <col min="6" max="6" width="32.6640625" style="1" bestFit="1" customWidth="1"/>
    <col min="7" max="7" width="24.5546875" style="1" bestFit="1" customWidth="1"/>
    <col min="8" max="8" width="25.21875" style="1" bestFit="1" customWidth="1"/>
    <col min="9" max="9" width="30.21875" style="1" bestFit="1" customWidth="1"/>
    <col min="10" max="10" width="24.88671875" style="1" bestFit="1" customWidth="1"/>
    <col min="11" max="11" width="35" style="1" bestFit="1" customWidth="1"/>
    <col min="12" max="12" width="25.44140625" style="1" bestFit="1" customWidth="1"/>
    <col min="13" max="13" width="22.21875" style="1" bestFit="1" customWidth="1"/>
    <col min="14" max="14" width="10.6640625" style="1" bestFit="1" customWidth="1"/>
    <col min="15" max="15" width="28.44140625" style="1" bestFit="1" customWidth="1"/>
    <col min="16" max="16" width="38.77734375" style="1" bestFit="1" customWidth="1"/>
    <col min="17" max="17" width="44.21875" style="1" bestFit="1" customWidth="1"/>
    <col min="18" max="18" width="61.33203125" style="1" bestFit="1" customWidth="1"/>
    <col min="19" max="19" width="36.109375" style="1" bestFit="1" customWidth="1"/>
    <col min="20" max="20" width="31.88671875" style="1" bestFit="1" customWidth="1"/>
    <col min="21" max="21" width="8.88671875" style="1"/>
    <col min="22" max="22" width="14.5546875" style="1" bestFit="1" customWidth="1"/>
    <col min="23" max="23" width="21.77734375" style="1" bestFit="1" customWidth="1"/>
    <col min="24" max="24" width="21.109375" style="1" bestFit="1" customWidth="1"/>
    <col min="25" max="16384" width="8.88671875" style="1"/>
  </cols>
  <sheetData>
    <row r="1" spans="1:24" s="2" customFormat="1" ht="17.399999999999999" x14ac:dyDescent="0.3">
      <c r="A1" s="2" t="s">
        <v>1</v>
      </c>
      <c r="B1" s="2" t="s">
        <v>0</v>
      </c>
      <c r="C1" s="2" t="s">
        <v>2</v>
      </c>
      <c r="E1" s="2" t="s">
        <v>3</v>
      </c>
      <c r="F1" s="2" t="s">
        <v>6</v>
      </c>
      <c r="G1" s="2" t="s">
        <v>4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0" t="s">
        <v>17</v>
      </c>
      <c r="R1" s="10" t="s">
        <v>18</v>
      </c>
      <c r="S1" s="10" t="s">
        <v>15</v>
      </c>
      <c r="T1" s="10" t="s">
        <v>16</v>
      </c>
      <c r="V1" s="13" t="s">
        <v>46</v>
      </c>
      <c r="W1" s="13" t="s">
        <v>44</v>
      </c>
      <c r="X1" s="4" t="s">
        <v>47</v>
      </c>
    </row>
    <row r="2" spans="1:24" s="6" customFormat="1" ht="18" x14ac:dyDescent="0.3">
      <c r="A2" s="6">
        <v>1</v>
      </c>
      <c r="B2" s="7"/>
      <c r="Q2" s="11"/>
      <c r="R2" s="11"/>
      <c r="S2" s="11"/>
      <c r="T2" s="11"/>
      <c r="V2" s="14">
        <f>(3*E2+F2+G2+H2+2*I2+2*J2+K2+L2+M2+2*N2+2*O2+2*P2)*100/19</f>
        <v>0</v>
      </c>
      <c r="W2" s="14">
        <f>(Q2*0.25+R2*0.25+S2*0.5+T2*1)*50</f>
        <v>0</v>
      </c>
      <c r="X2" s="12">
        <f>SUM(V2:W2)</f>
        <v>0</v>
      </c>
    </row>
    <row r="3" spans="1:24" s="6" customFormat="1" ht="18" x14ac:dyDescent="0.3">
      <c r="A3" s="6">
        <v>2</v>
      </c>
      <c r="B3" s="7"/>
      <c r="Q3" s="11"/>
      <c r="R3" s="11"/>
      <c r="S3" s="11"/>
      <c r="T3" s="11"/>
      <c r="V3" s="14">
        <f t="shared" ref="V3:V16" si="0">(3*E3+F3+G3+H3+2*I3+2*J3+K3+L3+M3+2*N3+2*O3+2*P3)*100/19</f>
        <v>0</v>
      </c>
      <c r="W3" s="14">
        <f t="shared" ref="W3:W16" si="1">(Q3*0.25+R3*0.25+S3*0.5+T3*1)*50</f>
        <v>0</v>
      </c>
      <c r="X3" s="12">
        <f t="shared" ref="X3:X16" si="2">SUM(V3:W3)</f>
        <v>0</v>
      </c>
    </row>
    <row r="4" spans="1:24" s="6" customFormat="1" ht="18" x14ac:dyDescent="0.3">
      <c r="A4" s="6">
        <v>3</v>
      </c>
      <c r="B4" s="7"/>
      <c r="Q4" s="11"/>
      <c r="R4" s="11"/>
      <c r="S4" s="11"/>
      <c r="T4" s="11"/>
      <c r="V4" s="14">
        <f t="shared" si="0"/>
        <v>0</v>
      </c>
      <c r="W4" s="14">
        <f t="shared" si="1"/>
        <v>0</v>
      </c>
      <c r="X4" s="12">
        <f t="shared" si="2"/>
        <v>0</v>
      </c>
    </row>
    <row r="5" spans="1:24" s="6" customFormat="1" ht="18" x14ac:dyDescent="0.3">
      <c r="A5" s="6">
        <v>4</v>
      </c>
      <c r="B5" s="7"/>
      <c r="Q5" s="11"/>
      <c r="R5" s="11"/>
      <c r="S5" s="11"/>
      <c r="T5" s="11"/>
      <c r="V5" s="14">
        <f t="shared" si="0"/>
        <v>0</v>
      </c>
      <c r="W5" s="14">
        <f t="shared" si="1"/>
        <v>0</v>
      </c>
      <c r="X5" s="12">
        <f t="shared" si="2"/>
        <v>0</v>
      </c>
    </row>
    <row r="6" spans="1:24" s="6" customFormat="1" ht="18" x14ac:dyDescent="0.3">
      <c r="A6" s="6">
        <v>5</v>
      </c>
      <c r="B6" s="7"/>
      <c r="Q6" s="11"/>
      <c r="R6" s="11"/>
      <c r="S6" s="11"/>
      <c r="T6" s="11"/>
      <c r="V6" s="14">
        <f t="shared" si="0"/>
        <v>0</v>
      </c>
      <c r="W6" s="14">
        <f t="shared" si="1"/>
        <v>0</v>
      </c>
      <c r="X6" s="12">
        <f t="shared" si="2"/>
        <v>0</v>
      </c>
    </row>
    <row r="7" spans="1:24" s="6" customFormat="1" ht="18" x14ac:dyDescent="0.3">
      <c r="A7" s="6">
        <v>6</v>
      </c>
      <c r="B7" s="7"/>
      <c r="Q7" s="11"/>
      <c r="R7" s="11"/>
      <c r="S7" s="11"/>
      <c r="T7" s="11"/>
      <c r="V7" s="14">
        <f t="shared" si="0"/>
        <v>0</v>
      </c>
      <c r="W7" s="14">
        <f t="shared" si="1"/>
        <v>0</v>
      </c>
      <c r="X7" s="12">
        <f t="shared" si="2"/>
        <v>0</v>
      </c>
    </row>
    <row r="8" spans="1:24" s="6" customFormat="1" ht="18" x14ac:dyDescent="0.3">
      <c r="A8" s="6">
        <v>7</v>
      </c>
      <c r="B8" s="7"/>
      <c r="Q8" s="11"/>
      <c r="R8" s="11"/>
      <c r="S8" s="11"/>
      <c r="T8" s="11"/>
      <c r="V8" s="14">
        <f t="shared" si="0"/>
        <v>0</v>
      </c>
      <c r="W8" s="14">
        <f t="shared" si="1"/>
        <v>0</v>
      </c>
      <c r="X8" s="12">
        <f t="shared" si="2"/>
        <v>0</v>
      </c>
    </row>
    <row r="9" spans="1:24" s="6" customFormat="1" ht="18" x14ac:dyDescent="0.3">
      <c r="A9" s="6">
        <v>8</v>
      </c>
      <c r="B9" s="7"/>
      <c r="Q9" s="11"/>
      <c r="R9" s="11"/>
      <c r="S9" s="11"/>
      <c r="T9" s="11"/>
      <c r="V9" s="14">
        <f t="shared" si="0"/>
        <v>0</v>
      </c>
      <c r="W9" s="14">
        <f t="shared" si="1"/>
        <v>0</v>
      </c>
      <c r="X9" s="12">
        <f t="shared" si="2"/>
        <v>0</v>
      </c>
    </row>
    <row r="10" spans="1:24" s="6" customFormat="1" ht="18" x14ac:dyDescent="0.3">
      <c r="A10" s="6">
        <v>9</v>
      </c>
      <c r="B10" s="7"/>
      <c r="Q10" s="11"/>
      <c r="R10" s="11"/>
      <c r="S10" s="11"/>
      <c r="T10" s="11"/>
      <c r="V10" s="14">
        <f t="shared" si="0"/>
        <v>0</v>
      </c>
      <c r="W10" s="14">
        <f t="shared" si="1"/>
        <v>0</v>
      </c>
      <c r="X10" s="12">
        <f t="shared" si="2"/>
        <v>0</v>
      </c>
    </row>
    <row r="11" spans="1:24" s="6" customFormat="1" ht="18" x14ac:dyDescent="0.3">
      <c r="A11" s="6">
        <v>10</v>
      </c>
      <c r="B11" s="7"/>
      <c r="Q11" s="11"/>
      <c r="R11" s="11"/>
      <c r="S11" s="11"/>
      <c r="T11" s="11"/>
      <c r="V11" s="14">
        <f t="shared" si="0"/>
        <v>0</v>
      </c>
      <c r="W11" s="14">
        <f t="shared" si="1"/>
        <v>0</v>
      </c>
      <c r="X11" s="12">
        <f t="shared" si="2"/>
        <v>0</v>
      </c>
    </row>
    <row r="12" spans="1:24" s="6" customFormat="1" ht="18" x14ac:dyDescent="0.3">
      <c r="A12" s="6">
        <v>11</v>
      </c>
      <c r="B12" s="7"/>
      <c r="Q12" s="11"/>
      <c r="R12" s="11"/>
      <c r="S12" s="11"/>
      <c r="T12" s="11"/>
      <c r="V12" s="14">
        <f t="shared" si="0"/>
        <v>0</v>
      </c>
      <c r="W12" s="14">
        <f t="shared" si="1"/>
        <v>0</v>
      </c>
      <c r="X12" s="12">
        <f t="shared" si="2"/>
        <v>0</v>
      </c>
    </row>
    <row r="13" spans="1:24" s="6" customFormat="1" ht="18" x14ac:dyDescent="0.3">
      <c r="A13" s="6">
        <v>12</v>
      </c>
      <c r="B13" s="7"/>
      <c r="Q13" s="11"/>
      <c r="R13" s="11"/>
      <c r="S13" s="11"/>
      <c r="T13" s="11"/>
      <c r="V13" s="14">
        <f t="shared" si="0"/>
        <v>0</v>
      </c>
      <c r="W13" s="14">
        <f t="shared" si="1"/>
        <v>0</v>
      </c>
      <c r="X13" s="12">
        <f t="shared" si="2"/>
        <v>0</v>
      </c>
    </row>
    <row r="14" spans="1:24" s="6" customFormat="1" ht="18" x14ac:dyDescent="0.3">
      <c r="A14" s="6">
        <v>13</v>
      </c>
      <c r="B14" s="7"/>
      <c r="Q14" s="11"/>
      <c r="R14" s="11"/>
      <c r="S14" s="11"/>
      <c r="T14" s="11"/>
      <c r="V14" s="14">
        <f t="shared" si="0"/>
        <v>0</v>
      </c>
      <c r="W14" s="14">
        <f t="shared" si="1"/>
        <v>0</v>
      </c>
      <c r="X14" s="12">
        <f t="shared" si="2"/>
        <v>0</v>
      </c>
    </row>
    <row r="15" spans="1:24" s="6" customFormat="1" ht="18" x14ac:dyDescent="0.3">
      <c r="A15" s="6">
        <v>14</v>
      </c>
      <c r="B15" s="7"/>
      <c r="Q15" s="11"/>
      <c r="R15" s="11"/>
      <c r="S15" s="11"/>
      <c r="T15" s="11"/>
      <c r="V15" s="14">
        <f t="shared" si="0"/>
        <v>0</v>
      </c>
      <c r="W15" s="14">
        <f t="shared" si="1"/>
        <v>0</v>
      </c>
      <c r="X15" s="12">
        <f t="shared" si="2"/>
        <v>0</v>
      </c>
    </row>
    <row r="16" spans="1:24" s="6" customFormat="1" ht="18" x14ac:dyDescent="0.3">
      <c r="A16" s="6">
        <v>15</v>
      </c>
      <c r="B16" s="7"/>
      <c r="Q16" s="11"/>
      <c r="R16" s="11"/>
      <c r="S16" s="11"/>
      <c r="T16" s="11"/>
      <c r="V16" s="14">
        <f t="shared" si="0"/>
        <v>0</v>
      </c>
      <c r="W16" s="14">
        <f t="shared" si="1"/>
        <v>0</v>
      </c>
      <c r="X16" s="12">
        <f t="shared" si="2"/>
        <v>0</v>
      </c>
    </row>
    <row r="17" spans="2:2" x14ac:dyDescent="0.3">
      <c r="B17" s="3"/>
    </row>
    <row r="18" spans="2:2" x14ac:dyDescent="0.3">
      <c r="B18" s="3"/>
    </row>
    <row r="19" spans="2:2" x14ac:dyDescent="0.3">
      <c r="B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93C-3DFE-48EA-B1E1-56F02BF6EC2B}">
  <dimension ref="A1:AP19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2" sqref="B2"/>
    </sheetView>
  </sheetViews>
  <sheetFormatPr defaultRowHeight="15.6" x14ac:dyDescent="0.3"/>
  <cols>
    <col min="1" max="1" width="4.33203125" style="1" customWidth="1"/>
    <col min="2" max="2" width="30.5546875" style="1" bestFit="1" customWidth="1"/>
    <col min="3" max="3" width="13.77734375" style="1" bestFit="1" customWidth="1"/>
    <col min="4" max="4" width="8.77734375" style="1" customWidth="1"/>
    <col min="5" max="5" width="37.109375" style="1" bestFit="1" customWidth="1"/>
    <col min="6" max="6" width="9.109375" style="1" bestFit="1" customWidth="1"/>
    <col min="7" max="7" width="14.5546875" style="1" bestFit="1" customWidth="1"/>
    <col min="8" max="8" width="17.44140625" style="1" bestFit="1" customWidth="1"/>
    <col min="9" max="9" width="14.5546875" style="1" bestFit="1" customWidth="1"/>
    <col min="10" max="10" width="18.88671875" style="1" bestFit="1" customWidth="1"/>
    <col min="11" max="11" width="14.5546875" style="1" bestFit="1" customWidth="1"/>
    <col min="12" max="12" width="19.21875" style="1" bestFit="1" customWidth="1"/>
    <col min="13" max="13" width="14.5546875" style="1" bestFit="1" customWidth="1"/>
    <col min="14" max="14" width="15.21875" style="1" bestFit="1" customWidth="1"/>
    <col min="15" max="15" width="15.21875" style="1" customWidth="1"/>
    <col min="16" max="16" width="21.5546875" style="1" bestFit="1" customWidth="1"/>
    <col min="17" max="17" width="14.5546875" style="1" bestFit="1" customWidth="1"/>
    <col min="18" max="18" width="20" style="1" bestFit="1" customWidth="1"/>
    <col min="19" max="19" width="14.5546875" style="1" bestFit="1" customWidth="1"/>
    <col min="20" max="20" width="21.5546875" style="1" bestFit="1" customWidth="1"/>
    <col min="21" max="21" width="14.5546875" style="1" bestFit="1" customWidth="1"/>
    <col min="22" max="22" width="28.21875" style="1" bestFit="1" customWidth="1"/>
    <col min="23" max="23" width="14.5546875" style="1" bestFit="1" customWidth="1"/>
    <col min="24" max="24" width="24.109375" style="1" bestFit="1" customWidth="1"/>
    <col min="25" max="25" width="14.5546875" style="1" bestFit="1" customWidth="1"/>
    <col min="26" max="26" width="14.33203125" style="1" bestFit="1" customWidth="1"/>
    <col min="27" max="27" width="21.44140625" style="1" bestFit="1" customWidth="1"/>
    <col min="28" max="28" width="14.5546875" style="1" bestFit="1" customWidth="1"/>
    <col min="29" max="29" width="23.6640625" style="1" bestFit="1" customWidth="1"/>
    <col min="30" max="30" width="14.5546875" style="1" bestFit="1" customWidth="1"/>
    <col min="31" max="31" width="26" style="1" bestFit="1" customWidth="1"/>
    <col min="32" max="32" width="14.5546875" style="1" bestFit="1" customWidth="1"/>
    <col min="33" max="33" width="28.6640625" style="1" bestFit="1" customWidth="1"/>
    <col min="34" max="34" width="14.5546875" style="1" bestFit="1" customWidth="1"/>
    <col min="35" max="35" width="19.44140625" style="1" bestFit="1" customWidth="1"/>
    <col min="36" max="36" width="19.44140625" style="1" customWidth="1"/>
    <col min="37" max="37" width="22.5546875" style="1" bestFit="1" customWidth="1"/>
    <col min="38" max="38" width="14.5546875" style="1" bestFit="1" customWidth="1"/>
    <col min="39" max="39" width="8.88671875" style="1"/>
    <col min="40" max="40" width="13.44140625" style="1" bestFit="1" customWidth="1"/>
    <col min="41" max="41" width="20.33203125" style="1" bestFit="1" customWidth="1"/>
    <col min="42" max="42" width="19.77734375" style="1" bestFit="1" customWidth="1"/>
    <col min="43" max="16384" width="8.88671875" style="1"/>
  </cols>
  <sheetData>
    <row r="1" spans="1:42" s="2" customFormat="1" ht="18" x14ac:dyDescent="0.3">
      <c r="A1" s="2" t="s">
        <v>1</v>
      </c>
      <c r="B1" s="2" t="s">
        <v>0</v>
      </c>
      <c r="C1" s="2" t="s">
        <v>2</v>
      </c>
      <c r="E1" s="2" t="s">
        <v>24</v>
      </c>
      <c r="F1" s="2" t="s">
        <v>30</v>
      </c>
      <c r="G1" s="19" t="s">
        <v>49</v>
      </c>
      <c r="H1" s="2" t="s">
        <v>31</v>
      </c>
      <c r="I1" s="19" t="s">
        <v>49</v>
      </c>
      <c r="J1" s="2" t="s">
        <v>32</v>
      </c>
      <c r="K1" s="19" t="s">
        <v>49</v>
      </c>
      <c r="L1" s="2" t="s">
        <v>33</v>
      </c>
      <c r="M1" s="19" t="s">
        <v>49</v>
      </c>
      <c r="N1" s="2" t="s">
        <v>34</v>
      </c>
      <c r="O1" s="19" t="s">
        <v>49</v>
      </c>
      <c r="P1" s="2" t="s">
        <v>35</v>
      </c>
      <c r="Q1" s="19" t="s">
        <v>49</v>
      </c>
      <c r="R1" s="2" t="s">
        <v>36</v>
      </c>
      <c r="S1" s="19" t="s">
        <v>49</v>
      </c>
      <c r="T1" s="2" t="s">
        <v>37</v>
      </c>
      <c r="U1" s="19" t="s">
        <v>49</v>
      </c>
      <c r="V1" s="2" t="s">
        <v>38</v>
      </c>
      <c r="W1" s="19" t="s">
        <v>49</v>
      </c>
      <c r="X1" s="2" t="s">
        <v>40</v>
      </c>
      <c r="Y1" s="19" t="s">
        <v>49</v>
      </c>
      <c r="Z1" s="2" t="s">
        <v>39</v>
      </c>
      <c r="AA1" s="2" t="s">
        <v>28</v>
      </c>
      <c r="AB1" s="19" t="s">
        <v>49</v>
      </c>
      <c r="AC1" s="2" t="s">
        <v>25</v>
      </c>
      <c r="AD1" s="19" t="s">
        <v>49</v>
      </c>
      <c r="AE1" s="2" t="s">
        <v>26</v>
      </c>
      <c r="AF1" s="19" t="s">
        <v>49</v>
      </c>
      <c r="AG1" s="2" t="s">
        <v>29</v>
      </c>
      <c r="AH1" s="19" t="s">
        <v>49</v>
      </c>
      <c r="AI1" s="2" t="s">
        <v>27</v>
      </c>
      <c r="AJ1" s="19" t="s">
        <v>49</v>
      </c>
      <c r="AK1" s="10" t="s">
        <v>41</v>
      </c>
      <c r="AL1" s="10" t="s">
        <v>49</v>
      </c>
      <c r="AN1" s="13" t="s">
        <v>46</v>
      </c>
      <c r="AO1" s="13" t="s">
        <v>45</v>
      </c>
      <c r="AP1" s="4" t="s">
        <v>48</v>
      </c>
    </row>
    <row r="2" spans="1:42" s="6" customFormat="1" ht="18" x14ac:dyDescent="0.3">
      <c r="A2" s="6">
        <v>1</v>
      </c>
      <c r="B2" s="7"/>
      <c r="AK2" s="11"/>
      <c r="AL2" s="11"/>
      <c r="AN2" s="14">
        <f>((2*(F2+IF(G2=0,0,(G2-F2)/2))+(H2+IF(I2=0,0,(I2-H2)/2))+2*(J2+IF(K2=0,0,(K2-J2)/2))+2*(L2+IF(M2=0,0,(M2-L2)/2))+(N2+IF(O2=0,0,(O2-N2)/2))+(P2+IF(Q2=0,0,(Q2-P2)/2))+2*(R2+IF(S2=0,0,(S2-R2)/2))+3*(T2+IF(U2=0,0,(U2-T2)/2))+(V2+IF(W2=0,0,(W2-V2)/2))+(X2+IF(Y2=0,0,(Y2-X2)/2))+2*(AA2+IF(AB2=0,0,(AB2-AA2)/2))+2*(AC2+IF(AD2=0,0,(AD2-AC2)/2))+(AE2+IF(AF2=0,0,(AF2-AE2)/2))+3*(AG2+IF(AH2=0,0,(AH2-AG2)/2))+2*(AI2+IF(AJ2=0,0,(AJ2-AI2)/2)))*Z2)*100/26</f>
        <v>0</v>
      </c>
      <c r="AO2" s="14">
        <f>AK2*0.33+(IF(AL2 = 0, 0, (AL2-AK2)*0.33/2))</f>
        <v>0</v>
      </c>
      <c r="AP2" s="18">
        <f>SUM(AN2:AO2)</f>
        <v>0</v>
      </c>
    </row>
    <row r="3" spans="1:42" s="6" customFormat="1" ht="18" x14ac:dyDescent="0.3">
      <c r="A3" s="6">
        <v>2</v>
      </c>
      <c r="B3" s="7"/>
      <c r="AK3" s="11"/>
      <c r="AL3" s="11"/>
      <c r="AN3" s="14">
        <f t="shared" ref="AN3:AN16" si="0">((2*(F3+IF(G3=0,0,(G3-F3)/2))+(H3+IF(I3=0,0,(I3-H3)/2))+2*(J3+IF(K3=0,0,(K3-J3)/2))+2*(L3+IF(M3=0,0,(M3-L3)/2))+(N3+IF(O3=0,0,(O3-N3)/2))+(P3+IF(Q3=0,0,(Q3-P3)/2))+2*(R3+IF(S3=0,0,(S3-R3)/2))+3*(T3+IF(U3=0,0,(U3-T3)/2))+(V3+IF(W3=0,0,(W3-V3)/2))+(X3+IF(Y3=0,0,(Y3-X3)/2))+2*(AA3+IF(AB3=0,0,(AB3-AA3)/2))+2*(AC3+IF(AD3=0,0,(AD3-AC3)/2))+(AE3+IF(AF3=0,0,(AF3-AE3)/2))+3*(AG3+IF(AH3=0,0,(AH3-AG3)/2))+2*(AI3+IF(AJ3=0,0,(AJ3-AI3)/2)))*Z3)*100/26</f>
        <v>0</v>
      </c>
      <c r="AO3" s="14">
        <f t="shared" ref="AO3:AO16" si="1">AK3*0.33+(IF(AL3 = 0, 0, (AL3-AK3)*0.33/2))</f>
        <v>0</v>
      </c>
      <c r="AP3" s="18">
        <f t="shared" ref="AP3:AP16" si="2">SUM(AN3:AO3)</f>
        <v>0</v>
      </c>
    </row>
    <row r="4" spans="1:42" s="6" customFormat="1" ht="18" x14ac:dyDescent="0.3">
      <c r="A4" s="6">
        <v>3</v>
      </c>
      <c r="B4" s="7"/>
      <c r="AK4" s="11"/>
      <c r="AL4" s="11"/>
      <c r="AN4" s="14">
        <f t="shared" si="0"/>
        <v>0</v>
      </c>
      <c r="AO4" s="14">
        <f t="shared" si="1"/>
        <v>0</v>
      </c>
      <c r="AP4" s="18">
        <f t="shared" si="2"/>
        <v>0</v>
      </c>
    </row>
    <row r="5" spans="1:42" s="6" customFormat="1" ht="18" x14ac:dyDescent="0.3">
      <c r="A5" s="6">
        <v>4</v>
      </c>
      <c r="B5" s="7"/>
      <c r="AK5" s="11"/>
      <c r="AL5" s="11"/>
      <c r="AN5" s="14">
        <f t="shared" si="0"/>
        <v>0</v>
      </c>
      <c r="AO5" s="14">
        <f t="shared" si="1"/>
        <v>0</v>
      </c>
      <c r="AP5" s="18">
        <f t="shared" si="2"/>
        <v>0</v>
      </c>
    </row>
    <row r="6" spans="1:42" s="6" customFormat="1" ht="18" x14ac:dyDescent="0.3">
      <c r="A6" s="6">
        <v>5</v>
      </c>
      <c r="B6" s="7"/>
      <c r="AK6" s="11"/>
      <c r="AL6" s="11"/>
      <c r="AN6" s="14">
        <f t="shared" si="0"/>
        <v>0</v>
      </c>
      <c r="AO6" s="14">
        <f t="shared" si="1"/>
        <v>0</v>
      </c>
      <c r="AP6" s="18">
        <f t="shared" si="2"/>
        <v>0</v>
      </c>
    </row>
    <row r="7" spans="1:42" s="6" customFormat="1" ht="18" x14ac:dyDescent="0.3">
      <c r="A7" s="6">
        <v>6</v>
      </c>
      <c r="B7" s="7"/>
      <c r="AK7" s="11"/>
      <c r="AL7" s="11"/>
      <c r="AN7" s="14">
        <f t="shared" si="0"/>
        <v>0</v>
      </c>
      <c r="AO7" s="14">
        <f t="shared" si="1"/>
        <v>0</v>
      </c>
      <c r="AP7" s="18">
        <f t="shared" si="2"/>
        <v>0</v>
      </c>
    </row>
    <row r="8" spans="1:42" s="6" customFormat="1" ht="18" x14ac:dyDescent="0.3">
      <c r="A8" s="6">
        <v>7</v>
      </c>
      <c r="B8" s="7"/>
      <c r="AK8" s="11"/>
      <c r="AL8" s="11"/>
      <c r="AN8" s="14">
        <f t="shared" si="0"/>
        <v>0</v>
      </c>
      <c r="AO8" s="14">
        <f t="shared" si="1"/>
        <v>0</v>
      </c>
      <c r="AP8" s="18">
        <f t="shared" si="2"/>
        <v>0</v>
      </c>
    </row>
    <row r="9" spans="1:42" s="6" customFormat="1" ht="18" x14ac:dyDescent="0.3">
      <c r="A9" s="6">
        <v>8</v>
      </c>
      <c r="B9" s="7"/>
      <c r="AK9" s="11"/>
      <c r="AL9" s="11"/>
      <c r="AN9" s="14">
        <f t="shared" si="0"/>
        <v>0</v>
      </c>
      <c r="AO9" s="14">
        <f t="shared" si="1"/>
        <v>0</v>
      </c>
      <c r="AP9" s="18">
        <f t="shared" si="2"/>
        <v>0</v>
      </c>
    </row>
    <row r="10" spans="1:42" s="6" customFormat="1" ht="18" x14ac:dyDescent="0.3">
      <c r="A10" s="6">
        <v>9</v>
      </c>
      <c r="B10" s="7"/>
      <c r="AK10" s="11"/>
      <c r="AL10" s="11"/>
      <c r="AN10" s="14">
        <f t="shared" si="0"/>
        <v>0</v>
      </c>
      <c r="AO10" s="14">
        <f t="shared" si="1"/>
        <v>0</v>
      </c>
      <c r="AP10" s="18">
        <f t="shared" si="2"/>
        <v>0</v>
      </c>
    </row>
    <row r="11" spans="1:42" s="6" customFormat="1" ht="18" x14ac:dyDescent="0.3">
      <c r="A11" s="6">
        <v>10</v>
      </c>
      <c r="B11" s="7"/>
      <c r="AK11" s="11"/>
      <c r="AL11" s="11"/>
      <c r="AN11" s="14">
        <f t="shared" si="0"/>
        <v>0</v>
      </c>
      <c r="AO11" s="14">
        <f t="shared" si="1"/>
        <v>0</v>
      </c>
      <c r="AP11" s="18">
        <f t="shared" si="2"/>
        <v>0</v>
      </c>
    </row>
    <row r="12" spans="1:42" s="6" customFormat="1" ht="18" x14ac:dyDescent="0.3">
      <c r="A12" s="6">
        <v>11</v>
      </c>
      <c r="B12" s="7"/>
      <c r="AK12" s="11"/>
      <c r="AL12" s="11"/>
      <c r="AN12" s="14">
        <f t="shared" si="0"/>
        <v>0</v>
      </c>
      <c r="AO12" s="14">
        <f t="shared" si="1"/>
        <v>0</v>
      </c>
      <c r="AP12" s="18">
        <f t="shared" si="2"/>
        <v>0</v>
      </c>
    </row>
    <row r="13" spans="1:42" s="6" customFormat="1" ht="18" x14ac:dyDescent="0.3">
      <c r="A13" s="6">
        <v>12</v>
      </c>
      <c r="B13" s="7"/>
      <c r="AK13" s="11"/>
      <c r="AL13" s="11"/>
      <c r="AN13" s="14">
        <f t="shared" si="0"/>
        <v>0</v>
      </c>
      <c r="AO13" s="14">
        <f t="shared" si="1"/>
        <v>0</v>
      </c>
      <c r="AP13" s="18">
        <f t="shared" si="2"/>
        <v>0</v>
      </c>
    </row>
    <row r="14" spans="1:42" s="6" customFormat="1" ht="18" x14ac:dyDescent="0.3">
      <c r="A14" s="6">
        <v>13</v>
      </c>
      <c r="B14" s="7"/>
      <c r="AK14" s="11"/>
      <c r="AL14" s="11"/>
      <c r="AN14" s="14">
        <f t="shared" si="0"/>
        <v>0</v>
      </c>
      <c r="AO14" s="14">
        <f t="shared" si="1"/>
        <v>0</v>
      </c>
      <c r="AP14" s="18">
        <f t="shared" si="2"/>
        <v>0</v>
      </c>
    </row>
    <row r="15" spans="1:42" s="6" customFormat="1" ht="18" x14ac:dyDescent="0.3">
      <c r="A15" s="6">
        <v>14</v>
      </c>
      <c r="B15" s="7"/>
      <c r="AK15" s="11"/>
      <c r="AL15" s="11"/>
      <c r="AN15" s="14">
        <f t="shared" si="0"/>
        <v>0</v>
      </c>
      <c r="AO15" s="14">
        <f t="shared" si="1"/>
        <v>0</v>
      </c>
      <c r="AP15" s="18">
        <f t="shared" si="2"/>
        <v>0</v>
      </c>
    </row>
    <row r="16" spans="1:42" s="6" customFormat="1" ht="18" x14ac:dyDescent="0.3">
      <c r="A16" s="6">
        <v>15</v>
      </c>
      <c r="B16" s="7"/>
      <c r="AK16" s="11"/>
      <c r="AL16" s="11"/>
      <c r="AN16" s="14">
        <f t="shared" si="0"/>
        <v>0</v>
      </c>
      <c r="AO16" s="14">
        <f t="shared" si="1"/>
        <v>0</v>
      </c>
      <c r="AP16" s="18">
        <f t="shared" si="2"/>
        <v>0</v>
      </c>
    </row>
    <row r="17" spans="2:2" x14ac:dyDescent="0.3">
      <c r="B17" s="3"/>
    </row>
    <row r="18" spans="2:2" x14ac:dyDescent="0.3">
      <c r="B18" s="3"/>
    </row>
    <row r="19" spans="2:2" x14ac:dyDescent="0.3">
      <c r="B1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E808-1248-49C7-9176-536897F8AB32}">
  <dimension ref="A1:AE2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.6" x14ac:dyDescent="0.3"/>
  <cols>
    <col min="1" max="1" width="4.33203125" style="1" customWidth="1"/>
    <col min="2" max="2" width="30.5546875" style="1" bestFit="1" customWidth="1"/>
    <col min="3" max="3" width="13.77734375" style="1" bestFit="1" customWidth="1"/>
    <col min="4" max="4" width="8.88671875" style="1" customWidth="1"/>
    <col min="5" max="5" width="30.88671875" style="1" bestFit="1" customWidth="1"/>
    <col min="6" max="6" width="25.6640625" style="1" bestFit="1" customWidth="1"/>
    <col min="7" max="7" width="11.5546875" style="1" bestFit="1" customWidth="1"/>
    <col min="8" max="8" width="16.77734375" style="1" bestFit="1" customWidth="1"/>
    <col min="9" max="9" width="12.6640625" style="1" bestFit="1" customWidth="1"/>
    <col min="10" max="10" width="12.109375" style="1" customWidth="1"/>
    <col min="11" max="11" width="24.21875" style="1" bestFit="1" customWidth="1"/>
    <col min="12" max="12" width="12.44140625" style="1" bestFit="1" customWidth="1"/>
    <col min="13" max="13" width="18.21875" style="1" bestFit="1" customWidth="1"/>
    <col min="14" max="14" width="12.6640625" style="1" bestFit="1" customWidth="1"/>
    <col min="15" max="15" width="13.5546875" style="1" bestFit="1" customWidth="1"/>
    <col min="16" max="16" width="36.77734375" style="1" bestFit="1" customWidth="1"/>
    <col min="17" max="17" width="26.5546875" style="1" bestFit="1" customWidth="1"/>
    <col min="18" max="18" width="38.5546875" style="1" bestFit="1" customWidth="1"/>
    <col min="19" max="19" width="20.6640625" style="1" bestFit="1" customWidth="1"/>
    <col min="20" max="20" width="13.77734375" style="1" bestFit="1" customWidth="1"/>
    <col min="21" max="21" width="15" style="1" bestFit="1" customWidth="1"/>
    <col min="22" max="22" width="21.88671875" style="1" bestFit="1" customWidth="1"/>
    <col min="23" max="23" width="26.21875" style="1" bestFit="1" customWidth="1"/>
    <col min="24" max="24" width="23.5546875" style="1" bestFit="1" customWidth="1"/>
    <col min="25" max="25" width="26.5546875" style="1" bestFit="1" customWidth="1"/>
    <col min="26" max="26" width="8.33203125" style="1" bestFit="1" customWidth="1"/>
    <col min="27" max="27" width="17.33203125" style="1" bestFit="1" customWidth="1"/>
    <col min="28" max="28" width="8.88671875" style="1"/>
    <col min="29" max="29" width="13.44140625" style="1" bestFit="1" customWidth="1"/>
    <col min="30" max="30" width="21.77734375" style="1" bestFit="1" customWidth="1"/>
    <col min="31" max="31" width="21.109375" style="1" bestFit="1" customWidth="1"/>
    <col min="32" max="16384" width="8.88671875" style="1"/>
  </cols>
  <sheetData>
    <row r="1" spans="1:31" s="2" customFormat="1" ht="17.399999999999999" x14ac:dyDescent="0.3">
      <c r="A1" s="2" t="s">
        <v>1</v>
      </c>
      <c r="B1" s="2" t="s">
        <v>0</v>
      </c>
      <c r="C1" s="2" t="s">
        <v>2</v>
      </c>
      <c r="E1" s="2" t="s">
        <v>51</v>
      </c>
      <c r="F1" s="2" t="s">
        <v>52</v>
      </c>
      <c r="G1" s="2" t="s">
        <v>54</v>
      </c>
      <c r="H1" s="2" t="s">
        <v>55</v>
      </c>
      <c r="I1" s="2" t="s">
        <v>57</v>
      </c>
      <c r="J1" s="2" t="s">
        <v>56</v>
      </c>
      <c r="K1" s="2" t="s">
        <v>62</v>
      </c>
      <c r="L1" s="2" t="s">
        <v>58</v>
      </c>
      <c r="M1" s="2" t="s">
        <v>59</v>
      </c>
      <c r="N1" s="2" t="s">
        <v>57</v>
      </c>
      <c r="O1" s="2" t="s">
        <v>60</v>
      </c>
      <c r="P1" s="2" t="s">
        <v>61</v>
      </c>
      <c r="Q1" s="2" t="s">
        <v>71</v>
      </c>
      <c r="R1" s="2" t="s">
        <v>70</v>
      </c>
      <c r="S1" s="2" t="s">
        <v>50</v>
      </c>
      <c r="T1" s="2" t="s">
        <v>53</v>
      </c>
      <c r="U1" s="2" t="s">
        <v>63</v>
      </c>
      <c r="V1" s="2" t="s">
        <v>64</v>
      </c>
      <c r="W1" s="2" t="s">
        <v>65</v>
      </c>
      <c r="X1" s="10" t="s">
        <v>66</v>
      </c>
      <c r="Y1" s="10" t="s">
        <v>67</v>
      </c>
      <c r="Z1" s="10" t="s">
        <v>68</v>
      </c>
      <c r="AA1" s="10" t="s">
        <v>69</v>
      </c>
      <c r="AC1" s="13" t="s">
        <v>46</v>
      </c>
      <c r="AD1" s="13" t="s">
        <v>44</v>
      </c>
      <c r="AE1" s="20" t="s">
        <v>47</v>
      </c>
    </row>
    <row r="2" spans="1:31" s="6" customFormat="1" ht="18" x14ac:dyDescent="0.3">
      <c r="A2" s="6">
        <v>1</v>
      </c>
      <c r="B2" s="7"/>
      <c r="X2" s="11"/>
      <c r="Y2" s="11"/>
      <c r="Z2" s="11"/>
      <c r="AA2" s="11"/>
      <c r="AC2" s="14">
        <f>(E2+F2+G2+H2+2*I2+J2+K2+L2+M2+2*N2+O2+2*P2+Q2+2*R2+S2+U2+V2+W2)*T2*100/22</f>
        <v>0</v>
      </c>
      <c r="AD2" s="14">
        <f>30*X2+30*Y2+30*Z2+10*AA2</f>
        <v>0</v>
      </c>
      <c r="AE2" s="18">
        <f>SUM(AC2:AD2)</f>
        <v>0</v>
      </c>
    </row>
    <row r="3" spans="1:31" s="6" customFormat="1" ht="18" x14ac:dyDescent="0.3">
      <c r="A3" s="6">
        <v>2</v>
      </c>
      <c r="B3" s="7"/>
      <c r="X3" s="11"/>
      <c r="Y3" s="11"/>
      <c r="Z3" s="11"/>
      <c r="AA3" s="11"/>
      <c r="AC3" s="14">
        <f t="shared" ref="AC3:AC16" si="0">(E3+F3+G3+H3+2*I3+J3+K3+L3+M3+2*N3+O3+2*P3+Q3+2*R3+S3+U3+V3+W3)*T3*100/22</f>
        <v>0</v>
      </c>
      <c r="AD3" s="14">
        <f t="shared" ref="AD3:AD16" si="1">30*X3+30*Y3+30*Z3+10*AA3</f>
        <v>0</v>
      </c>
      <c r="AE3" s="18">
        <f t="shared" ref="AE3:AE16" si="2">SUM(AC3:AD3)</f>
        <v>0</v>
      </c>
    </row>
    <row r="4" spans="1:31" s="6" customFormat="1" ht="18" x14ac:dyDescent="0.3">
      <c r="A4" s="6">
        <v>3</v>
      </c>
      <c r="B4" s="7"/>
      <c r="X4" s="11"/>
      <c r="Y4" s="11"/>
      <c r="Z4" s="11"/>
      <c r="AA4" s="11"/>
      <c r="AC4" s="14">
        <f t="shared" si="0"/>
        <v>0</v>
      </c>
      <c r="AD4" s="14">
        <f t="shared" si="1"/>
        <v>0</v>
      </c>
      <c r="AE4" s="18">
        <f t="shared" si="2"/>
        <v>0</v>
      </c>
    </row>
    <row r="5" spans="1:31" s="6" customFormat="1" ht="18" x14ac:dyDescent="0.3">
      <c r="A5" s="6">
        <v>4</v>
      </c>
      <c r="B5" s="7"/>
      <c r="X5" s="11"/>
      <c r="Y5" s="11"/>
      <c r="Z5" s="11"/>
      <c r="AA5" s="11"/>
      <c r="AC5" s="14">
        <f t="shared" si="0"/>
        <v>0</v>
      </c>
      <c r="AD5" s="14">
        <f t="shared" si="1"/>
        <v>0</v>
      </c>
      <c r="AE5" s="18">
        <f t="shared" si="2"/>
        <v>0</v>
      </c>
    </row>
    <row r="6" spans="1:31" s="6" customFormat="1" ht="18" x14ac:dyDescent="0.3">
      <c r="A6" s="6">
        <v>5</v>
      </c>
      <c r="B6" s="7"/>
      <c r="X6" s="11"/>
      <c r="Y6" s="11"/>
      <c r="Z6" s="11"/>
      <c r="AA6" s="11"/>
      <c r="AC6" s="14">
        <f t="shared" si="0"/>
        <v>0</v>
      </c>
      <c r="AD6" s="14">
        <f t="shared" si="1"/>
        <v>0</v>
      </c>
      <c r="AE6" s="18">
        <f t="shared" si="2"/>
        <v>0</v>
      </c>
    </row>
    <row r="7" spans="1:31" s="6" customFormat="1" ht="18" x14ac:dyDescent="0.3">
      <c r="A7" s="6">
        <v>6</v>
      </c>
      <c r="B7" s="7"/>
      <c r="X7" s="11"/>
      <c r="Y7" s="11"/>
      <c r="Z7" s="11"/>
      <c r="AA7" s="11"/>
      <c r="AC7" s="14">
        <f t="shared" si="0"/>
        <v>0</v>
      </c>
      <c r="AD7" s="14">
        <f t="shared" si="1"/>
        <v>0</v>
      </c>
      <c r="AE7" s="18">
        <f t="shared" si="2"/>
        <v>0</v>
      </c>
    </row>
    <row r="8" spans="1:31" s="6" customFormat="1" ht="18" x14ac:dyDescent="0.3">
      <c r="A8" s="6">
        <v>7</v>
      </c>
      <c r="B8" s="7"/>
      <c r="X8" s="11"/>
      <c r="Y8" s="11"/>
      <c r="Z8" s="11"/>
      <c r="AA8" s="11"/>
      <c r="AC8" s="14">
        <f t="shared" si="0"/>
        <v>0</v>
      </c>
      <c r="AD8" s="14">
        <f t="shared" si="1"/>
        <v>0</v>
      </c>
      <c r="AE8" s="18">
        <f t="shared" si="2"/>
        <v>0</v>
      </c>
    </row>
    <row r="9" spans="1:31" s="6" customFormat="1" ht="18" x14ac:dyDescent="0.3">
      <c r="A9" s="6">
        <v>8</v>
      </c>
      <c r="B9" s="7"/>
      <c r="X9" s="11"/>
      <c r="Y9" s="11"/>
      <c r="Z9" s="11"/>
      <c r="AA9" s="11"/>
      <c r="AC9" s="14">
        <f t="shared" si="0"/>
        <v>0</v>
      </c>
      <c r="AD9" s="14">
        <f t="shared" si="1"/>
        <v>0</v>
      </c>
      <c r="AE9" s="18">
        <f t="shared" si="2"/>
        <v>0</v>
      </c>
    </row>
    <row r="10" spans="1:31" s="6" customFormat="1" ht="18" x14ac:dyDescent="0.3">
      <c r="A10" s="6">
        <v>9</v>
      </c>
      <c r="B10" s="7"/>
      <c r="X10" s="11"/>
      <c r="Y10" s="11"/>
      <c r="Z10" s="11"/>
      <c r="AA10" s="11"/>
      <c r="AC10" s="14">
        <f t="shared" si="0"/>
        <v>0</v>
      </c>
      <c r="AD10" s="14">
        <f t="shared" si="1"/>
        <v>0</v>
      </c>
      <c r="AE10" s="18">
        <f t="shared" si="2"/>
        <v>0</v>
      </c>
    </row>
    <row r="11" spans="1:31" s="6" customFormat="1" ht="18" x14ac:dyDescent="0.3">
      <c r="A11" s="6">
        <v>10</v>
      </c>
      <c r="B11" s="7"/>
      <c r="X11" s="11"/>
      <c r="Y11" s="11"/>
      <c r="Z11" s="11"/>
      <c r="AA11" s="11"/>
      <c r="AC11" s="14">
        <f t="shared" si="0"/>
        <v>0</v>
      </c>
      <c r="AD11" s="14">
        <f t="shared" si="1"/>
        <v>0</v>
      </c>
      <c r="AE11" s="18">
        <f t="shared" si="2"/>
        <v>0</v>
      </c>
    </row>
    <row r="12" spans="1:31" s="6" customFormat="1" ht="18" x14ac:dyDescent="0.3">
      <c r="A12" s="6">
        <v>11</v>
      </c>
      <c r="B12" s="7"/>
      <c r="X12" s="11"/>
      <c r="Y12" s="11"/>
      <c r="Z12" s="11"/>
      <c r="AA12" s="11"/>
      <c r="AC12" s="14">
        <f t="shared" si="0"/>
        <v>0</v>
      </c>
      <c r="AD12" s="14">
        <f t="shared" si="1"/>
        <v>0</v>
      </c>
      <c r="AE12" s="18">
        <f t="shared" si="2"/>
        <v>0</v>
      </c>
    </row>
    <row r="13" spans="1:31" s="6" customFormat="1" ht="18" x14ac:dyDescent="0.3">
      <c r="A13" s="6">
        <v>12</v>
      </c>
      <c r="B13" s="7"/>
      <c r="X13" s="11"/>
      <c r="Y13" s="11"/>
      <c r="Z13" s="11"/>
      <c r="AA13" s="11"/>
      <c r="AC13" s="14">
        <f t="shared" si="0"/>
        <v>0</v>
      </c>
      <c r="AD13" s="14">
        <f t="shared" si="1"/>
        <v>0</v>
      </c>
      <c r="AE13" s="18">
        <f t="shared" si="2"/>
        <v>0</v>
      </c>
    </row>
    <row r="14" spans="1:31" s="6" customFormat="1" ht="18" x14ac:dyDescent="0.3">
      <c r="A14" s="6">
        <v>13</v>
      </c>
      <c r="B14" s="7"/>
      <c r="X14" s="11"/>
      <c r="Y14" s="11"/>
      <c r="Z14" s="11"/>
      <c r="AA14" s="11"/>
      <c r="AC14" s="14">
        <f t="shared" si="0"/>
        <v>0</v>
      </c>
      <c r="AD14" s="14">
        <f t="shared" si="1"/>
        <v>0</v>
      </c>
      <c r="AE14" s="18">
        <f t="shared" si="2"/>
        <v>0</v>
      </c>
    </row>
    <row r="15" spans="1:31" s="6" customFormat="1" ht="18" x14ac:dyDescent="0.3">
      <c r="A15" s="6">
        <v>14</v>
      </c>
      <c r="B15" s="7"/>
      <c r="X15" s="11"/>
      <c r="Y15" s="11"/>
      <c r="Z15" s="11"/>
      <c r="AA15" s="11"/>
      <c r="AC15" s="14">
        <f t="shared" si="0"/>
        <v>0</v>
      </c>
      <c r="AD15" s="14">
        <f t="shared" si="1"/>
        <v>0</v>
      </c>
      <c r="AE15" s="18">
        <f t="shared" si="2"/>
        <v>0</v>
      </c>
    </row>
    <row r="16" spans="1:31" s="6" customFormat="1" ht="18" x14ac:dyDescent="0.3">
      <c r="A16" s="6">
        <v>15</v>
      </c>
      <c r="B16" s="7"/>
      <c r="X16" s="11"/>
      <c r="Y16" s="11"/>
      <c r="Z16" s="11"/>
      <c r="AA16" s="11"/>
      <c r="AC16" s="14">
        <f t="shared" si="0"/>
        <v>0</v>
      </c>
      <c r="AD16" s="14">
        <f t="shared" si="1"/>
        <v>0</v>
      </c>
      <c r="AE16" s="18">
        <f t="shared" si="2"/>
        <v>0</v>
      </c>
    </row>
    <row r="17" spans="2:2" s="6" customFormat="1" ht="18" x14ac:dyDescent="0.3">
      <c r="B17" s="7"/>
    </row>
    <row r="18" spans="2:2" s="6" customFormat="1" ht="18" x14ac:dyDescent="0.3">
      <c r="B18" s="7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Openstack Administration</vt:lpstr>
      <vt:lpstr>Elastic E-Shopping API</vt:lpstr>
      <vt:lpstr>Elastic E-Shopping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CloudComputing Projects Grading Sheets</dc:title>
  <dc:subject>CloudComputing Projects Grading Sheets</dc:subject>
  <dc:creator>S. Saeid Hosseini</dc:creator>
  <cp:revision>0</cp:revision>
  <dcterms:created xsi:type="dcterms:W3CDTF">2015-06-05T18:17:20Z</dcterms:created>
  <dcterms:modified xsi:type="dcterms:W3CDTF">2020-02-16T15:51:52Z</dcterms:modified>
  <dc:language>English</dc:language>
  <cp:version>2</cp:version>
</cp:coreProperties>
</file>