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azidr\Desktop\Data for Case Comp\Friday\"/>
    </mc:Choice>
  </mc:AlternateContent>
  <xr:revisionPtr revIDLastSave="0" documentId="13_ncr:1_{1CA33EC5-7728-46FF-8FEF-209524929337}" xr6:coauthVersionLast="47" xr6:coauthVersionMax="47" xr10:uidLastSave="{00000000-0000-0000-0000-000000000000}"/>
  <bookViews>
    <workbookView xWindow="28680" yWindow="-120" windowWidth="25440" windowHeight="15390" activeTab="1" xr2:uid="{7DD9B673-5770-5643-A6CF-0F025D0EE2F2}"/>
  </bookViews>
  <sheets>
    <sheet name="LocationTable" sheetId="2" r:id="rId1"/>
    <sheet name="Friday_Locations (2)" sheetId="1" r:id="rId2"/>
  </sheets>
  <definedNames>
    <definedName name="_xlnm._FilterDatabase" localSheetId="1" hidden="1">'Friday_Locations (2)'!$A$1:$F$43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I23" i="1"/>
  <c r="I43" i="1"/>
  <c r="I42" i="1"/>
  <c r="I41" i="1"/>
  <c r="I40" i="1"/>
  <c r="I39" i="1"/>
  <c r="I38" i="1"/>
  <c r="I37" i="1"/>
  <c r="I34" i="1"/>
  <c r="I32" i="1"/>
  <c r="I30" i="1"/>
  <c r="I29" i="1"/>
  <c r="I28" i="1"/>
  <c r="I27" i="1"/>
  <c r="I26" i="1"/>
  <c r="I25" i="1"/>
  <c r="I24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6" i="1"/>
  <c r="I36" i="1" s="1"/>
  <c r="D35" i="1"/>
  <c r="I35" i="1" s="1"/>
  <c r="D33" i="1"/>
  <c r="I33" i="1" s="1"/>
  <c r="D31" i="1"/>
  <c r="I31" i="1" s="1"/>
  <c r="I22" i="1"/>
  <c r="D130" i="2"/>
</calcChain>
</file>

<file path=xl/sharedStrings.xml><?xml version="1.0" encoding="utf-8"?>
<sst xmlns="http://schemas.openxmlformats.org/spreadsheetml/2006/main" count="556" uniqueCount="241">
  <si>
    <t>ORDERID</t>
  </si>
  <si>
    <t>FROMZIP</t>
  </si>
  <si>
    <t>TOZIP</t>
  </si>
  <si>
    <t>CUBE</t>
  </si>
  <si>
    <t>DayOfWeek</t>
  </si>
  <si>
    <t>ST required?</t>
  </si>
  <si>
    <t>01887</t>
  </si>
  <si>
    <t>01801</t>
  </si>
  <si>
    <t>no</t>
  </si>
  <si>
    <t>01821</t>
  </si>
  <si>
    <t>Fri</t>
  </si>
  <si>
    <t>01843</t>
  </si>
  <si>
    <t>01845</t>
  </si>
  <si>
    <t>01867</t>
  </si>
  <si>
    <t>01876</t>
  </si>
  <si>
    <t>01910</t>
  </si>
  <si>
    <t>02139</t>
  </si>
  <si>
    <t>02215</t>
  </si>
  <si>
    <t>02914</t>
  </si>
  <si>
    <t>03431</t>
  </si>
  <si>
    <t>06032</t>
  </si>
  <si>
    <t>06095</t>
  </si>
  <si>
    <t>06156</t>
  </si>
  <si>
    <t>06320</t>
  </si>
  <si>
    <t>06830</t>
  </si>
  <si>
    <t>06902</t>
  </si>
  <si>
    <t>01581</t>
  </si>
  <si>
    <t>02129</t>
  </si>
  <si>
    <t>02370</t>
  </si>
  <si>
    <t>02451</t>
  </si>
  <si>
    <t>02481</t>
  </si>
  <si>
    <t>02110</t>
  </si>
  <si>
    <t>yes</t>
  </si>
  <si>
    <t>06340</t>
  </si>
  <si>
    <t>06108</t>
  </si>
  <si>
    <t>02142</t>
  </si>
  <si>
    <t>02116</t>
  </si>
  <si>
    <t>06103</t>
  </si>
  <si>
    <t>02155</t>
  </si>
  <si>
    <t>06091</t>
  </si>
  <si>
    <t>06415</t>
  </si>
  <si>
    <t>06035</t>
  </si>
  <si>
    <t>02115</t>
  </si>
  <si>
    <t>02111</t>
  </si>
  <si>
    <t>06524</t>
  </si>
  <si>
    <t>06033</t>
  </si>
  <si>
    <t>06927</t>
  </si>
  <si>
    <t>06517</t>
  </si>
  <si>
    <t>06096</t>
  </si>
  <si>
    <t>03101</t>
  </si>
  <si>
    <t>06457</t>
  </si>
  <si>
    <t>06183</t>
  </si>
  <si>
    <t>06854</t>
  </si>
  <si>
    <t>06492</t>
  </si>
  <si>
    <t>02903</t>
  </si>
  <si>
    <t>06510</t>
  </si>
  <si>
    <t>06824</t>
  </si>
  <si>
    <t>02917</t>
  </si>
  <si>
    <t>01984</t>
  </si>
  <si>
    <t>06241</t>
  </si>
  <si>
    <t>06349</t>
  </si>
  <si>
    <t>02114</t>
  </si>
  <si>
    <t>02210</t>
  </si>
  <si>
    <t>02120</t>
  </si>
  <si>
    <t>06102</t>
  </si>
  <si>
    <t>01101</t>
  </si>
  <si>
    <t>02199</t>
  </si>
  <si>
    <t>06877</t>
  </si>
  <si>
    <t>04092</t>
  </si>
  <si>
    <t>06825</t>
  </si>
  <si>
    <t>03766</t>
  </si>
  <si>
    <t>06897</t>
  </si>
  <si>
    <t>06040</t>
  </si>
  <si>
    <t>01510</t>
  </si>
  <si>
    <t>02132</t>
  </si>
  <si>
    <t>02138</t>
  </si>
  <si>
    <t>06484</t>
  </si>
  <si>
    <t>06269</t>
  </si>
  <si>
    <t>04101</t>
  </si>
  <si>
    <t>06050</t>
  </si>
  <si>
    <t>06615</t>
  </si>
  <si>
    <t>01886</t>
  </si>
  <si>
    <t>06084</t>
  </si>
  <si>
    <t>06062</t>
  </si>
  <si>
    <t>01752</t>
  </si>
  <si>
    <t>02466</t>
  </si>
  <si>
    <t>06105</t>
  </si>
  <si>
    <t>06901</t>
  </si>
  <si>
    <t>01570</t>
  </si>
  <si>
    <t>02134</t>
  </si>
  <si>
    <t>03906</t>
  </si>
  <si>
    <t>06082</t>
  </si>
  <si>
    <t>06451</t>
  </si>
  <si>
    <t>03109</t>
  </si>
  <si>
    <t>06840</t>
  </si>
  <si>
    <t>01854</t>
  </si>
  <si>
    <t>02332</t>
  </si>
  <si>
    <t>06814</t>
  </si>
  <si>
    <t>03755</t>
  </si>
  <si>
    <t>01701</t>
  </si>
  <si>
    <t>02766</t>
  </si>
  <si>
    <t>06903</t>
  </si>
  <si>
    <t>06870</t>
  </si>
  <si>
    <t>06810</t>
  </si>
  <si>
    <t>02453</t>
  </si>
  <si>
    <t>05401</t>
  </si>
  <si>
    <t>01730</t>
  </si>
  <si>
    <t>06106</t>
  </si>
  <si>
    <t>02135</t>
  </si>
  <si>
    <t>06043</t>
  </si>
  <si>
    <t>04047</t>
  </si>
  <si>
    <t>04276</t>
  </si>
  <si>
    <t>03054</t>
  </si>
  <si>
    <t>01890</t>
  </si>
  <si>
    <t>06851</t>
  </si>
  <si>
    <t>03103</t>
  </si>
  <si>
    <t>01606</t>
  </si>
  <si>
    <t>02108</t>
  </si>
  <si>
    <t>01420</t>
  </si>
  <si>
    <t>06051</t>
  </si>
  <si>
    <t>02840</t>
  </si>
  <si>
    <t>02467</t>
  </si>
  <si>
    <t>01772</t>
  </si>
  <si>
    <t>01060</t>
  </si>
  <si>
    <t>02188</t>
  </si>
  <si>
    <t>02822</t>
  </si>
  <si>
    <t>03820</t>
  </si>
  <si>
    <t>06115</t>
  </si>
  <si>
    <t>01970</t>
  </si>
  <si>
    <t>02747</t>
  </si>
  <si>
    <t>06516</t>
  </si>
  <si>
    <t>ZIP</t>
  </si>
  <si>
    <t>X</t>
  </si>
  <si>
    <t>Y</t>
  </si>
  <si>
    <t>CITY</t>
  </si>
  <si>
    <t>STATE</t>
  </si>
  <si>
    <t>ZIPID</t>
  </si>
  <si>
    <t>Northampton</t>
  </si>
  <si>
    <t>MA</t>
  </si>
  <si>
    <t>Springfield</t>
  </si>
  <si>
    <t>Fitchburg</t>
  </si>
  <si>
    <t>Clinton</t>
  </si>
  <si>
    <t>Webster</t>
  </si>
  <si>
    <t>Westborough</t>
  </si>
  <si>
    <t>Worcester</t>
  </si>
  <si>
    <t>Framingham</t>
  </si>
  <si>
    <t>Bedford</t>
  </si>
  <si>
    <t>Marlborough</t>
  </si>
  <si>
    <t>Southborough</t>
  </si>
  <si>
    <t>Woburn</t>
  </si>
  <si>
    <t>Billerica</t>
  </si>
  <si>
    <t>Lawrence</t>
  </si>
  <si>
    <t>North Andover</t>
  </si>
  <si>
    <t>Lowell</t>
  </si>
  <si>
    <t>Reading</t>
  </si>
  <si>
    <t>Tewksbury</t>
  </si>
  <si>
    <t>Westford</t>
  </si>
  <si>
    <t>Wilmington</t>
  </si>
  <si>
    <t>Winchester</t>
  </si>
  <si>
    <t>Lynn</t>
  </si>
  <si>
    <t>Salem</t>
  </si>
  <si>
    <t>Wenham</t>
  </si>
  <si>
    <t>Boston</t>
  </si>
  <si>
    <t>Charlestown</t>
  </si>
  <si>
    <t>West Roxbury</t>
  </si>
  <si>
    <t>Allston</t>
  </si>
  <si>
    <t>Brighton</t>
  </si>
  <si>
    <t>Cambridge</t>
  </si>
  <si>
    <t>Medford</t>
  </si>
  <si>
    <t>Weymouth</t>
  </si>
  <si>
    <t>Duxbury</t>
  </si>
  <si>
    <t>Rockland</t>
  </si>
  <si>
    <t>Waltham</t>
  </si>
  <si>
    <t>Auburndale</t>
  </si>
  <si>
    <t>Chestnut Hill</t>
  </si>
  <si>
    <t>Wellesley Hills</t>
  </si>
  <si>
    <t>Weston</t>
  </si>
  <si>
    <t>North Dartmouth</t>
  </si>
  <si>
    <t>Norton</t>
  </si>
  <si>
    <t>Exeter</t>
  </si>
  <si>
    <t>RI</t>
  </si>
  <si>
    <t>Newport</t>
  </si>
  <si>
    <t>Providence</t>
  </si>
  <si>
    <t>East Providence</t>
  </si>
  <si>
    <t>Smithfield</t>
  </si>
  <si>
    <t>Merrimack</t>
  </si>
  <si>
    <t>NH</t>
  </si>
  <si>
    <t>Manchester</t>
  </si>
  <si>
    <t>Keene</t>
  </si>
  <si>
    <t>Hanover</t>
  </si>
  <si>
    <t>Lebanon</t>
  </si>
  <si>
    <t>Dover</t>
  </si>
  <si>
    <t>North Berwick</t>
  </si>
  <si>
    <t>ME</t>
  </si>
  <si>
    <t>Parsonsfield</t>
  </si>
  <si>
    <t>Westbrook</t>
  </si>
  <si>
    <t>Portland</t>
  </si>
  <si>
    <t>Rumford</t>
  </si>
  <si>
    <t>Burlington</t>
  </si>
  <si>
    <t>VT</t>
  </si>
  <si>
    <t>Farmington</t>
  </si>
  <si>
    <t>CT</t>
  </si>
  <si>
    <t>Glastonbury</t>
  </si>
  <si>
    <t>Granby</t>
  </si>
  <si>
    <t>Bolton</t>
  </si>
  <si>
    <t>New Britain</t>
  </si>
  <si>
    <t>Plainville</t>
  </si>
  <si>
    <t>Enfield</t>
  </si>
  <si>
    <t>Tolland</t>
  </si>
  <si>
    <t>West Hartland</t>
  </si>
  <si>
    <t>Windsor</t>
  </si>
  <si>
    <t>Windsor Locks</t>
  </si>
  <si>
    <t>Hartford</t>
  </si>
  <si>
    <t>East Hartford</t>
  </si>
  <si>
    <t>Dayville</t>
  </si>
  <si>
    <t>Storrs Mansfield</t>
  </si>
  <si>
    <t>New London</t>
  </si>
  <si>
    <t>Groton</t>
  </si>
  <si>
    <t>Colchester</t>
  </si>
  <si>
    <t>Meriden</t>
  </si>
  <si>
    <t>Middletown</t>
  </si>
  <si>
    <t>Shelton</t>
  </si>
  <si>
    <t>Wallingford</t>
  </si>
  <si>
    <t>New Haven</t>
  </si>
  <si>
    <t>West Haven</t>
  </si>
  <si>
    <t>Hamden</t>
  </si>
  <si>
    <t>Bethany</t>
  </si>
  <si>
    <t>Stratford</t>
  </si>
  <si>
    <t>Danbury</t>
  </si>
  <si>
    <t>Fairfield</t>
  </si>
  <si>
    <t>Greenwich</t>
  </si>
  <si>
    <t>New Canaan</t>
  </si>
  <si>
    <t>Norwalk</t>
  </si>
  <si>
    <t>Old Greenwich</t>
  </si>
  <si>
    <t>Ridgefield</t>
  </si>
  <si>
    <t>Wilton</t>
  </si>
  <si>
    <t>Stamford</t>
  </si>
  <si>
    <t>UT</t>
  </si>
  <si>
    <t>Waiting_Time</t>
  </si>
  <si>
    <t>02493a</t>
  </si>
  <si>
    <t>02493b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</si>
</sst>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3">
    <xf numFmtId="0" fontId="0" fillId="0" borderId="0" xfId="0"/>
    <xf numFmtId="0" fontId="2" fillId="2" borderId="1" xfId="2" applyFill="1" applyBorder="1" applyAlignment="1">
      <alignment horizontal="center"/>
    </xf>
    <xf numFmtId="49" fontId="2" fillId="2" borderId="1" xfId="2" applyNumberForma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3" fillId="0" borderId="0" xfId="3"/>
    <xf numFmtId="165" fontId="3" fillId="0" borderId="0" xfId="3" applyNumberFormat="1"/>
    <xf numFmtId="164" fontId="4" fillId="0" borderId="2" xfId="1" applyNumberFormat="1" applyFont="1" applyFill="1" applyBorder="1" applyAlignment="1">
      <alignment horizontal="right" wrapText="1"/>
    </xf>
    <xf numFmtId="0" fontId="4" fillId="0" borderId="2" xfId="2" applyFont="1" applyBorder="1" applyAlignment="1">
      <alignment wrapText="1"/>
    </xf>
    <xf numFmtId="37" fontId="0" fillId="0" borderId="0" xfId="0" applyNumberFormat="1"/>
    <xf numFmtId="49" fontId="3" fillId="0" borderId="0" xfId="3" applyNumberFormat="1"/>
    <xf numFmtId="164" fontId="3" fillId="0" borderId="0" xfId="1" applyNumberFormat="1" applyFont="1"/>
    <xf numFmtId="0" fontId="0" fillId="4" borderId="0" xfId="0" applyFill="1"/>
  </cellXfs>
  <cellStyles count="4">
    <cellStyle name="Comma" xfId="1" builtinId="3"/>
    <cellStyle name="Normal" xfId="0" builtinId="0"/>
    <cellStyle name="Normal 2" xfId="3" xr:uid="{9F5F4915-56ED-E142-BC29-772409FC0201}"/>
    <cellStyle name="Normal_Sheet1" xfId="2" xr:uid="{0DACD60B-0F58-8D42-A514-D11D936BB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3983-4D91-CD45-A28A-7CEF7289B74D}">
  <dimension ref="A1:F130"/>
  <sheetViews>
    <sheetView topLeftCell="A26" workbookViewId="0">
      <selection activeCell="A54" sqref="A54"/>
    </sheetView>
  </sheetViews>
  <sheetFormatPr defaultColWidth="11" defaultRowHeight="15.75" x14ac:dyDescent="0.25"/>
  <sheetData>
    <row r="1" spans="1:6" x14ac:dyDescent="0.25">
      <c r="A1" s="12" t="s">
        <v>131</v>
      </c>
      <c r="B1" s="12" t="s">
        <v>132</v>
      </c>
      <c r="C1" s="12" t="s">
        <v>133</v>
      </c>
      <c r="D1" s="12" t="s">
        <v>134</v>
      </c>
      <c r="E1" s="12" t="s">
        <v>135</v>
      </c>
      <c r="F1" s="12" t="s">
        <v>136</v>
      </c>
    </row>
    <row r="2" spans="1:6" x14ac:dyDescent="0.25">
      <c r="A2" t="s">
        <v>123</v>
      </c>
      <c r="B2">
        <v>-72.631388888888878</v>
      </c>
      <c r="C2">
        <v>42.318611111111117</v>
      </c>
      <c r="D2" t="s">
        <v>137</v>
      </c>
      <c r="E2" t="s">
        <v>138</v>
      </c>
      <c r="F2">
        <v>1</v>
      </c>
    </row>
    <row r="3" spans="1:6" x14ac:dyDescent="0.25">
      <c r="A3" t="s">
        <v>65</v>
      </c>
      <c r="B3">
        <v>-72.578055555555551</v>
      </c>
      <c r="C3">
        <v>42.106111111111112</v>
      </c>
      <c r="D3" t="s">
        <v>139</v>
      </c>
      <c r="E3" t="s">
        <v>138</v>
      </c>
      <c r="F3">
        <v>2</v>
      </c>
    </row>
    <row r="4" spans="1:6" x14ac:dyDescent="0.25">
      <c r="A4" t="s">
        <v>118</v>
      </c>
      <c r="B4">
        <v>-71.802222222222213</v>
      </c>
      <c r="C4">
        <v>42.583611111111111</v>
      </c>
      <c r="D4" t="s">
        <v>140</v>
      </c>
      <c r="E4" t="s">
        <v>138</v>
      </c>
      <c r="F4">
        <v>3</v>
      </c>
    </row>
    <row r="5" spans="1:6" x14ac:dyDescent="0.25">
      <c r="A5" t="s">
        <v>73</v>
      </c>
      <c r="B5">
        <v>-71.682777777777787</v>
      </c>
      <c r="C5">
        <v>42.416666666666664</v>
      </c>
      <c r="D5" t="s">
        <v>141</v>
      </c>
      <c r="E5" t="s">
        <v>138</v>
      </c>
      <c r="F5">
        <v>4</v>
      </c>
    </row>
    <row r="6" spans="1:6" x14ac:dyDescent="0.25">
      <c r="A6" t="s">
        <v>88</v>
      </c>
      <c r="B6">
        <v>-71.885555555555555</v>
      </c>
      <c r="C6">
        <v>42.048055555555557</v>
      </c>
      <c r="D6" t="s">
        <v>142</v>
      </c>
      <c r="E6" t="s">
        <v>138</v>
      </c>
      <c r="F6">
        <v>5</v>
      </c>
    </row>
    <row r="7" spans="1:6" x14ac:dyDescent="0.25">
      <c r="A7" t="s">
        <v>26</v>
      </c>
      <c r="B7">
        <v>-71.615833333333327</v>
      </c>
      <c r="C7">
        <v>42.269444444444446</v>
      </c>
      <c r="D7" t="s">
        <v>143</v>
      </c>
      <c r="E7" t="s">
        <v>138</v>
      </c>
      <c r="F7">
        <v>6</v>
      </c>
    </row>
    <row r="8" spans="1:6" x14ac:dyDescent="0.25">
      <c r="A8" t="s">
        <v>116</v>
      </c>
      <c r="B8">
        <v>-71.819166666666661</v>
      </c>
      <c r="C8">
        <v>42.292499999999997</v>
      </c>
      <c r="D8" t="s">
        <v>144</v>
      </c>
      <c r="E8" t="s">
        <v>138</v>
      </c>
      <c r="F8">
        <v>7</v>
      </c>
    </row>
    <row r="9" spans="1:6" x14ac:dyDescent="0.25">
      <c r="A9" t="s">
        <v>99</v>
      </c>
      <c r="B9">
        <v>-71.415833333333339</v>
      </c>
      <c r="C9">
        <v>42.276944444444446</v>
      </c>
      <c r="D9" t="s">
        <v>145</v>
      </c>
      <c r="E9" t="s">
        <v>138</v>
      </c>
      <c r="F9">
        <v>8</v>
      </c>
    </row>
    <row r="10" spans="1:6" x14ac:dyDescent="0.25">
      <c r="A10" t="s">
        <v>106</v>
      </c>
      <c r="B10">
        <v>-71.276666666666671</v>
      </c>
      <c r="C10">
        <v>42.491388888888892</v>
      </c>
      <c r="D10" t="s">
        <v>146</v>
      </c>
      <c r="E10" t="s">
        <v>138</v>
      </c>
      <c r="F10">
        <v>9</v>
      </c>
    </row>
    <row r="11" spans="1:6" x14ac:dyDescent="0.25">
      <c r="A11" t="s">
        <v>84</v>
      </c>
      <c r="B11">
        <v>-71.540555555555557</v>
      </c>
      <c r="C11">
        <v>42.346111111111114</v>
      </c>
      <c r="D11" t="s">
        <v>147</v>
      </c>
      <c r="E11" t="s">
        <v>138</v>
      </c>
      <c r="F11">
        <v>10</v>
      </c>
    </row>
    <row r="12" spans="1:6" x14ac:dyDescent="0.25">
      <c r="A12" t="s">
        <v>122</v>
      </c>
      <c r="B12">
        <v>-71.523611111111109</v>
      </c>
      <c r="C12">
        <v>42.305277777777775</v>
      </c>
      <c r="D12" t="s">
        <v>148</v>
      </c>
      <c r="E12" t="s">
        <v>138</v>
      </c>
      <c r="F12">
        <v>11</v>
      </c>
    </row>
    <row r="13" spans="1:6" x14ac:dyDescent="0.25">
      <c r="A13" t="s">
        <v>7</v>
      </c>
      <c r="B13">
        <v>-71.179722222222225</v>
      </c>
      <c r="C13">
        <v>42.465833333333336</v>
      </c>
      <c r="D13" t="s">
        <v>149</v>
      </c>
      <c r="E13" t="s">
        <v>138</v>
      </c>
      <c r="F13">
        <v>12</v>
      </c>
    </row>
    <row r="14" spans="1:6" x14ac:dyDescent="0.25">
      <c r="A14" t="s">
        <v>9</v>
      </c>
      <c r="B14">
        <v>-71.275277777777774</v>
      </c>
      <c r="C14">
        <v>42.527777777777779</v>
      </c>
      <c r="D14" t="s">
        <v>150</v>
      </c>
      <c r="E14" t="s">
        <v>138</v>
      </c>
      <c r="F14">
        <v>13</v>
      </c>
    </row>
    <row r="15" spans="1:6" x14ac:dyDescent="0.25">
      <c r="A15" t="s">
        <v>11</v>
      </c>
      <c r="B15">
        <v>-71.186388888888899</v>
      </c>
      <c r="C15">
        <v>42.670555555555552</v>
      </c>
      <c r="D15" t="s">
        <v>151</v>
      </c>
      <c r="E15" t="s">
        <v>138</v>
      </c>
      <c r="F15">
        <v>14</v>
      </c>
    </row>
    <row r="16" spans="1:6" x14ac:dyDescent="0.25">
      <c r="A16" t="s">
        <v>12</v>
      </c>
      <c r="B16">
        <v>-71.141111111111115</v>
      </c>
      <c r="C16">
        <v>42.666388888888889</v>
      </c>
      <c r="D16" t="s">
        <v>152</v>
      </c>
      <c r="E16" t="s">
        <v>138</v>
      </c>
      <c r="F16">
        <v>15</v>
      </c>
    </row>
    <row r="17" spans="1:6" x14ac:dyDescent="0.25">
      <c r="A17" t="s">
        <v>95</v>
      </c>
      <c r="B17">
        <v>-71.356666666666655</v>
      </c>
      <c r="C17">
        <v>42.62916666666667</v>
      </c>
      <c r="D17" t="s">
        <v>153</v>
      </c>
      <c r="E17" t="s">
        <v>138</v>
      </c>
      <c r="F17">
        <v>16</v>
      </c>
    </row>
    <row r="18" spans="1:6" x14ac:dyDescent="0.25">
      <c r="A18" t="s">
        <v>13</v>
      </c>
      <c r="B18">
        <v>-71.102499999999992</v>
      </c>
      <c r="C18">
        <v>42.528333333333329</v>
      </c>
      <c r="D18" t="s">
        <v>154</v>
      </c>
      <c r="E18" t="s">
        <v>138</v>
      </c>
      <c r="F18">
        <v>17</v>
      </c>
    </row>
    <row r="19" spans="1:6" x14ac:dyDescent="0.25">
      <c r="A19" t="s">
        <v>14</v>
      </c>
      <c r="B19">
        <v>-71.226388888888891</v>
      </c>
      <c r="C19">
        <v>42.605277777777779</v>
      </c>
      <c r="D19" t="s">
        <v>155</v>
      </c>
      <c r="E19" t="s">
        <v>138</v>
      </c>
      <c r="F19">
        <v>18</v>
      </c>
    </row>
    <row r="20" spans="1:6" x14ac:dyDescent="0.25">
      <c r="A20" t="s">
        <v>81</v>
      </c>
      <c r="B20">
        <v>-71.438333333333333</v>
      </c>
      <c r="C20">
        <v>42.579166666666673</v>
      </c>
      <c r="D20" t="s">
        <v>156</v>
      </c>
      <c r="E20" t="s">
        <v>138</v>
      </c>
      <c r="F20">
        <v>19</v>
      </c>
    </row>
    <row r="21" spans="1:6" x14ac:dyDescent="0.25">
      <c r="A21" t="s">
        <v>6</v>
      </c>
      <c r="B21">
        <v>-71.175555555555562</v>
      </c>
      <c r="C21">
        <v>42.545555555555552</v>
      </c>
      <c r="D21" t="s">
        <v>157</v>
      </c>
      <c r="E21" t="s">
        <v>138</v>
      </c>
      <c r="F21">
        <v>20</v>
      </c>
    </row>
    <row r="22" spans="1:6" x14ac:dyDescent="0.25">
      <c r="A22" t="s">
        <v>113</v>
      </c>
      <c r="B22">
        <v>-71.13611111111112</v>
      </c>
      <c r="C22">
        <v>42.455833333333338</v>
      </c>
      <c r="D22" t="s">
        <v>158</v>
      </c>
      <c r="E22" t="s">
        <v>138</v>
      </c>
      <c r="F22">
        <v>21</v>
      </c>
    </row>
    <row r="23" spans="1:6" x14ac:dyDescent="0.25">
      <c r="A23" t="s">
        <v>15</v>
      </c>
      <c r="B23">
        <v>-70.963888888888889</v>
      </c>
      <c r="C23">
        <v>42.462222222222223</v>
      </c>
      <c r="D23" t="s">
        <v>159</v>
      </c>
      <c r="E23" t="s">
        <v>138</v>
      </c>
      <c r="F23">
        <v>22</v>
      </c>
    </row>
    <row r="24" spans="1:6" x14ac:dyDescent="0.25">
      <c r="A24" t="s">
        <v>128</v>
      </c>
      <c r="B24">
        <v>-70.926388888888894</v>
      </c>
      <c r="C24">
        <v>42.497500000000002</v>
      </c>
      <c r="D24" t="s">
        <v>160</v>
      </c>
      <c r="E24" t="s">
        <v>138</v>
      </c>
      <c r="F24">
        <v>23</v>
      </c>
    </row>
    <row r="25" spans="1:6" x14ac:dyDescent="0.25">
      <c r="A25" t="s">
        <v>58</v>
      </c>
      <c r="B25">
        <v>-70.885833333333338</v>
      </c>
      <c r="C25">
        <v>42.582500000000003</v>
      </c>
      <c r="D25" t="s">
        <v>161</v>
      </c>
      <c r="E25" t="s">
        <v>138</v>
      </c>
      <c r="F25">
        <v>24</v>
      </c>
    </row>
    <row r="26" spans="1:6" x14ac:dyDescent="0.25">
      <c r="A26" t="s">
        <v>117</v>
      </c>
      <c r="B26">
        <v>-71.061944444444435</v>
      </c>
      <c r="C26">
        <v>42.358055555555559</v>
      </c>
      <c r="D26" t="s">
        <v>162</v>
      </c>
      <c r="E26" t="s">
        <v>138</v>
      </c>
      <c r="F26">
        <v>25</v>
      </c>
    </row>
    <row r="27" spans="1:6" x14ac:dyDescent="0.25">
      <c r="A27" t="s">
        <v>31</v>
      </c>
      <c r="B27">
        <v>-71.037499999999994</v>
      </c>
      <c r="C27">
        <v>42.346944444444446</v>
      </c>
      <c r="D27" t="s">
        <v>162</v>
      </c>
      <c r="E27" t="s">
        <v>138</v>
      </c>
      <c r="F27">
        <v>26</v>
      </c>
    </row>
    <row r="28" spans="1:6" x14ac:dyDescent="0.25">
      <c r="A28" t="s">
        <v>43</v>
      </c>
      <c r="B28">
        <v>-71.064444444444447</v>
      </c>
      <c r="C28">
        <v>42.350555555555559</v>
      </c>
      <c r="D28" t="s">
        <v>162</v>
      </c>
      <c r="E28" t="s">
        <v>138</v>
      </c>
      <c r="F28">
        <v>27</v>
      </c>
    </row>
    <row r="29" spans="1:6" x14ac:dyDescent="0.25">
      <c r="A29" t="s">
        <v>61</v>
      </c>
      <c r="B29">
        <v>-71.067777777777778</v>
      </c>
      <c r="C29">
        <v>42.364444444444445</v>
      </c>
      <c r="D29" t="s">
        <v>162</v>
      </c>
      <c r="E29" t="s">
        <v>138</v>
      </c>
      <c r="F29">
        <v>28</v>
      </c>
    </row>
    <row r="30" spans="1:6" x14ac:dyDescent="0.25">
      <c r="A30" t="s">
        <v>42</v>
      </c>
      <c r="B30">
        <v>-71.086944444444441</v>
      </c>
      <c r="C30">
        <v>42.348055555555561</v>
      </c>
      <c r="D30" t="s">
        <v>162</v>
      </c>
      <c r="E30" t="s">
        <v>138</v>
      </c>
      <c r="F30">
        <v>29</v>
      </c>
    </row>
    <row r="31" spans="1:6" x14ac:dyDescent="0.25">
      <c r="A31" t="s">
        <v>36</v>
      </c>
      <c r="B31">
        <v>-71.081111111111113</v>
      </c>
      <c r="C31">
        <v>42.347777777777779</v>
      </c>
      <c r="D31" t="s">
        <v>162</v>
      </c>
      <c r="E31" t="s">
        <v>138</v>
      </c>
      <c r="F31">
        <v>30</v>
      </c>
    </row>
    <row r="32" spans="1:6" x14ac:dyDescent="0.25">
      <c r="A32" t="s">
        <v>63</v>
      </c>
      <c r="B32">
        <v>-71.10777777777777</v>
      </c>
      <c r="C32">
        <v>42.328611111111115</v>
      </c>
      <c r="D32" t="s">
        <v>162</v>
      </c>
      <c r="E32" t="s">
        <v>138</v>
      </c>
      <c r="F32">
        <v>31</v>
      </c>
    </row>
    <row r="33" spans="1:6" x14ac:dyDescent="0.25">
      <c r="A33" t="s">
        <v>27</v>
      </c>
      <c r="B33">
        <v>-71.063888888888883</v>
      </c>
      <c r="C33">
        <v>42.377499999999998</v>
      </c>
      <c r="D33" t="s">
        <v>163</v>
      </c>
      <c r="E33" t="s">
        <v>138</v>
      </c>
      <c r="F33">
        <v>32</v>
      </c>
    </row>
    <row r="34" spans="1:6" x14ac:dyDescent="0.25">
      <c r="A34" t="s">
        <v>74</v>
      </c>
      <c r="B34">
        <v>-71.158055555555563</v>
      </c>
      <c r="C34">
        <v>42.289166666666667</v>
      </c>
      <c r="D34" t="s">
        <v>164</v>
      </c>
      <c r="E34" t="s">
        <v>138</v>
      </c>
      <c r="F34">
        <v>33</v>
      </c>
    </row>
    <row r="35" spans="1:6" x14ac:dyDescent="0.25">
      <c r="A35" t="s">
        <v>89</v>
      </c>
      <c r="B35">
        <v>-71.126388888888883</v>
      </c>
      <c r="C35">
        <v>42.354722222222222</v>
      </c>
      <c r="D35" t="s">
        <v>165</v>
      </c>
      <c r="E35" t="s">
        <v>138</v>
      </c>
      <c r="F35">
        <v>34</v>
      </c>
    </row>
    <row r="36" spans="1:6" x14ac:dyDescent="0.25">
      <c r="A36" t="s">
        <v>108</v>
      </c>
      <c r="B36">
        <v>-71.162500000000009</v>
      </c>
      <c r="C36">
        <v>42.343611111111116</v>
      </c>
      <c r="D36" t="s">
        <v>166</v>
      </c>
      <c r="E36" t="s">
        <v>138</v>
      </c>
      <c r="F36">
        <v>35</v>
      </c>
    </row>
    <row r="37" spans="1:6" x14ac:dyDescent="0.25">
      <c r="A37" t="s">
        <v>75</v>
      </c>
      <c r="B37">
        <v>-71.121944444444438</v>
      </c>
      <c r="C37">
        <v>42.372500000000002</v>
      </c>
      <c r="D37" t="s">
        <v>167</v>
      </c>
      <c r="E37" t="s">
        <v>138</v>
      </c>
      <c r="F37">
        <v>36</v>
      </c>
    </row>
    <row r="38" spans="1:6" x14ac:dyDescent="0.25">
      <c r="A38" t="s">
        <v>16</v>
      </c>
      <c r="B38">
        <v>-71.129444444444431</v>
      </c>
      <c r="C38">
        <v>42.346111111111114</v>
      </c>
      <c r="D38" t="s">
        <v>167</v>
      </c>
      <c r="E38" t="s">
        <v>138</v>
      </c>
      <c r="F38">
        <v>37</v>
      </c>
    </row>
    <row r="39" spans="1:6" x14ac:dyDescent="0.25">
      <c r="A39" t="s">
        <v>35</v>
      </c>
      <c r="B39">
        <v>-71.109166666666667</v>
      </c>
      <c r="C39">
        <v>42.343611111111116</v>
      </c>
      <c r="D39" t="s">
        <v>167</v>
      </c>
      <c r="E39" t="s">
        <v>138</v>
      </c>
      <c r="F39">
        <v>38</v>
      </c>
    </row>
    <row r="40" spans="1:6" x14ac:dyDescent="0.25">
      <c r="A40" t="s">
        <v>38</v>
      </c>
      <c r="B40">
        <v>-71.133333333333326</v>
      </c>
      <c r="C40">
        <v>42.404444444444444</v>
      </c>
      <c r="D40" t="s">
        <v>168</v>
      </c>
      <c r="E40" t="s">
        <v>138</v>
      </c>
      <c r="F40">
        <v>39</v>
      </c>
    </row>
    <row r="41" spans="1:6" x14ac:dyDescent="0.25">
      <c r="A41" t="s">
        <v>124</v>
      </c>
      <c r="B41">
        <v>-70.956111111111113</v>
      </c>
      <c r="C41">
        <v>42.207500000000003</v>
      </c>
      <c r="D41" t="s">
        <v>169</v>
      </c>
      <c r="E41" t="s">
        <v>138</v>
      </c>
      <c r="F41">
        <v>40</v>
      </c>
    </row>
    <row r="42" spans="1:6" x14ac:dyDescent="0.25">
      <c r="A42" t="s">
        <v>66</v>
      </c>
      <c r="B42">
        <v>-71.077222222222218</v>
      </c>
      <c r="C42">
        <v>42.345833333333339</v>
      </c>
      <c r="D42" t="s">
        <v>162</v>
      </c>
      <c r="E42" t="s">
        <v>138</v>
      </c>
      <c r="F42">
        <v>41</v>
      </c>
    </row>
    <row r="43" spans="1:6" x14ac:dyDescent="0.25">
      <c r="A43" t="s">
        <v>62</v>
      </c>
      <c r="B43">
        <v>-71.07138888888889</v>
      </c>
      <c r="C43">
        <v>42.329444444444448</v>
      </c>
      <c r="D43" t="s">
        <v>162</v>
      </c>
      <c r="E43" t="s">
        <v>138</v>
      </c>
      <c r="F43">
        <v>42</v>
      </c>
    </row>
    <row r="44" spans="1:6" x14ac:dyDescent="0.25">
      <c r="A44" t="s">
        <v>17</v>
      </c>
      <c r="B44">
        <v>-71.12833333333333</v>
      </c>
      <c r="C44">
        <v>42.325277777777778</v>
      </c>
      <c r="D44" t="s">
        <v>162</v>
      </c>
      <c r="E44" t="s">
        <v>138</v>
      </c>
      <c r="F44">
        <v>43</v>
      </c>
    </row>
    <row r="45" spans="1:6" x14ac:dyDescent="0.25">
      <c r="A45" t="s">
        <v>96</v>
      </c>
      <c r="B45">
        <v>-70.748055555555553</v>
      </c>
      <c r="C45">
        <v>42.032777777777774</v>
      </c>
      <c r="D45" t="s">
        <v>170</v>
      </c>
      <c r="E45" t="s">
        <v>138</v>
      </c>
      <c r="F45">
        <v>44</v>
      </c>
    </row>
    <row r="46" spans="1:6" x14ac:dyDescent="0.25">
      <c r="A46" t="s">
        <v>28</v>
      </c>
      <c r="B46">
        <v>-70.925277777777779</v>
      </c>
      <c r="C46">
        <v>42.118611111111115</v>
      </c>
      <c r="D46" t="s">
        <v>171</v>
      </c>
      <c r="E46" t="s">
        <v>138</v>
      </c>
      <c r="F46">
        <v>45</v>
      </c>
    </row>
    <row r="47" spans="1:6" x14ac:dyDescent="0.25">
      <c r="A47" t="s">
        <v>29</v>
      </c>
      <c r="B47">
        <v>-71.249166666666667</v>
      </c>
      <c r="C47">
        <v>42.375555555555557</v>
      </c>
      <c r="D47" t="s">
        <v>172</v>
      </c>
      <c r="E47" t="s">
        <v>138</v>
      </c>
      <c r="F47">
        <v>46</v>
      </c>
    </row>
    <row r="48" spans="1:6" x14ac:dyDescent="0.25">
      <c r="A48" t="s">
        <v>104</v>
      </c>
      <c r="B48">
        <v>-71.249722222222218</v>
      </c>
      <c r="C48">
        <v>42.375277777777775</v>
      </c>
      <c r="D48" t="s">
        <v>172</v>
      </c>
      <c r="E48" t="s">
        <v>138</v>
      </c>
      <c r="F48">
        <v>47</v>
      </c>
    </row>
    <row r="49" spans="1:6" x14ac:dyDescent="0.25">
      <c r="A49" t="s">
        <v>85</v>
      </c>
      <c r="B49">
        <v>-71.23833333333333</v>
      </c>
      <c r="C49">
        <v>42.340277777777779</v>
      </c>
      <c r="D49" t="s">
        <v>173</v>
      </c>
      <c r="E49" t="s">
        <v>138</v>
      </c>
      <c r="F49">
        <v>48</v>
      </c>
    </row>
    <row r="50" spans="1:6" x14ac:dyDescent="0.25">
      <c r="A50" t="s">
        <v>121</v>
      </c>
      <c r="B50">
        <v>-71.163333333333341</v>
      </c>
      <c r="C50">
        <v>42.312222222222218</v>
      </c>
      <c r="D50" t="s">
        <v>174</v>
      </c>
      <c r="E50" t="s">
        <v>138</v>
      </c>
      <c r="F50">
        <v>49</v>
      </c>
    </row>
    <row r="51" spans="1:6" x14ac:dyDescent="0.25">
      <c r="A51" t="s">
        <v>30</v>
      </c>
      <c r="B51">
        <v>-71.280277777777783</v>
      </c>
      <c r="C51">
        <v>42.306666666666665</v>
      </c>
      <c r="D51" t="s">
        <v>175</v>
      </c>
      <c r="E51" t="s">
        <v>138</v>
      </c>
      <c r="F51">
        <v>50</v>
      </c>
    </row>
    <row r="52" spans="1:6" x14ac:dyDescent="0.25">
      <c r="A52" t="s">
        <v>239</v>
      </c>
      <c r="B52">
        <v>-71.306111111111107</v>
      </c>
      <c r="C52">
        <v>42.363055555555555</v>
      </c>
      <c r="D52" t="s">
        <v>176</v>
      </c>
      <c r="E52" t="s">
        <v>138</v>
      </c>
      <c r="F52">
        <v>51</v>
      </c>
    </row>
    <row r="53" spans="1:6" x14ac:dyDescent="0.25">
      <c r="A53" t="s">
        <v>240</v>
      </c>
      <c r="B53">
        <v>-71.306111111111107</v>
      </c>
      <c r="C53">
        <v>42.363055555555555</v>
      </c>
      <c r="D53" t="s">
        <v>176</v>
      </c>
      <c r="E53" t="s">
        <v>138</v>
      </c>
      <c r="F53">
        <v>51</v>
      </c>
    </row>
    <row r="54" spans="1:6" x14ac:dyDescent="0.25">
      <c r="A54" t="s">
        <v>129</v>
      </c>
      <c r="B54">
        <v>-71.012222222222221</v>
      </c>
      <c r="C54">
        <v>41.661388888888887</v>
      </c>
      <c r="D54" t="s">
        <v>177</v>
      </c>
      <c r="E54" t="s">
        <v>138</v>
      </c>
      <c r="F54">
        <v>52</v>
      </c>
    </row>
    <row r="55" spans="1:6" x14ac:dyDescent="0.25">
      <c r="A55" t="s">
        <v>100</v>
      </c>
      <c r="B55">
        <v>-71.19305555555556</v>
      </c>
      <c r="C55">
        <v>41.965000000000003</v>
      </c>
      <c r="D55" t="s">
        <v>178</v>
      </c>
      <c r="E55" t="s">
        <v>138</v>
      </c>
      <c r="F55">
        <v>53</v>
      </c>
    </row>
    <row r="56" spans="1:6" x14ac:dyDescent="0.25">
      <c r="A56" t="s">
        <v>125</v>
      </c>
      <c r="B56">
        <v>-71.536388888888894</v>
      </c>
      <c r="C56">
        <v>41.580833333333338</v>
      </c>
      <c r="D56" t="s">
        <v>179</v>
      </c>
      <c r="E56" t="s">
        <v>180</v>
      </c>
      <c r="F56">
        <v>54</v>
      </c>
    </row>
    <row r="57" spans="1:6" x14ac:dyDescent="0.25">
      <c r="A57" t="s">
        <v>120</v>
      </c>
      <c r="B57">
        <v>-71.311666666666667</v>
      </c>
      <c r="C57">
        <v>41.493611111111115</v>
      </c>
      <c r="D57" t="s">
        <v>181</v>
      </c>
      <c r="E57" t="s">
        <v>180</v>
      </c>
      <c r="F57">
        <v>55</v>
      </c>
    </row>
    <row r="58" spans="1:6" x14ac:dyDescent="0.25">
      <c r="A58" t="s">
        <v>54</v>
      </c>
      <c r="B58">
        <v>-71.420555555555566</v>
      </c>
      <c r="C58">
        <v>41.82416666666667</v>
      </c>
      <c r="D58" t="s">
        <v>182</v>
      </c>
      <c r="E58" t="s">
        <v>180</v>
      </c>
      <c r="F58">
        <v>56</v>
      </c>
    </row>
    <row r="59" spans="1:6" x14ac:dyDescent="0.25">
      <c r="A59" t="s">
        <v>18</v>
      </c>
      <c r="B59">
        <v>-71.36999999999999</v>
      </c>
      <c r="C59">
        <v>41.813611111111108</v>
      </c>
      <c r="D59" t="s">
        <v>183</v>
      </c>
      <c r="E59" t="s">
        <v>180</v>
      </c>
      <c r="F59">
        <v>57</v>
      </c>
    </row>
    <row r="60" spans="1:6" x14ac:dyDescent="0.25">
      <c r="A60" t="s">
        <v>57</v>
      </c>
      <c r="B60">
        <v>-71.533055555555549</v>
      </c>
      <c r="C60">
        <v>41.920277777777777</v>
      </c>
      <c r="D60" t="s">
        <v>184</v>
      </c>
      <c r="E60" t="s">
        <v>180</v>
      </c>
      <c r="F60">
        <v>58</v>
      </c>
    </row>
    <row r="61" spans="1:6" x14ac:dyDescent="0.25">
      <c r="A61" t="s">
        <v>112</v>
      </c>
      <c r="B61">
        <v>-71.489444444444445</v>
      </c>
      <c r="C61">
        <v>42.865833333333335</v>
      </c>
      <c r="D61" t="s">
        <v>185</v>
      </c>
      <c r="E61" t="s">
        <v>186</v>
      </c>
      <c r="F61">
        <v>59</v>
      </c>
    </row>
    <row r="62" spans="1:6" x14ac:dyDescent="0.25">
      <c r="A62" t="s">
        <v>49</v>
      </c>
      <c r="B62">
        <v>-71.489444444444445</v>
      </c>
      <c r="C62">
        <v>42.969722222222224</v>
      </c>
      <c r="D62" t="s">
        <v>187</v>
      </c>
      <c r="E62" t="s">
        <v>186</v>
      </c>
      <c r="F62">
        <v>60</v>
      </c>
    </row>
    <row r="63" spans="1:6" x14ac:dyDescent="0.25">
      <c r="A63" t="s">
        <v>115</v>
      </c>
      <c r="B63">
        <v>-71.450833333333335</v>
      </c>
      <c r="C63">
        <v>42.968055555555559</v>
      </c>
      <c r="D63" t="s">
        <v>187</v>
      </c>
      <c r="E63" t="s">
        <v>186</v>
      </c>
      <c r="F63">
        <v>61</v>
      </c>
    </row>
    <row r="64" spans="1:6" x14ac:dyDescent="0.25">
      <c r="A64" t="s">
        <v>93</v>
      </c>
      <c r="B64">
        <v>-71.441666666666677</v>
      </c>
      <c r="C64">
        <v>42.955833333333338</v>
      </c>
      <c r="D64" t="s">
        <v>187</v>
      </c>
      <c r="E64" t="s">
        <v>186</v>
      </c>
      <c r="F64">
        <v>62</v>
      </c>
    </row>
    <row r="65" spans="1:6" x14ac:dyDescent="0.25">
      <c r="A65" t="s">
        <v>19</v>
      </c>
      <c r="B65">
        <v>-72.274722222222223</v>
      </c>
      <c r="C65">
        <v>42.932222222222222</v>
      </c>
      <c r="D65" t="s">
        <v>188</v>
      </c>
      <c r="E65" t="s">
        <v>186</v>
      </c>
      <c r="F65">
        <v>63</v>
      </c>
    </row>
    <row r="66" spans="1:6" x14ac:dyDescent="0.25">
      <c r="A66" t="s">
        <v>98</v>
      </c>
      <c r="B66">
        <v>-72.289444444444442</v>
      </c>
      <c r="C66">
        <v>43.702222222222225</v>
      </c>
      <c r="D66" t="s">
        <v>189</v>
      </c>
      <c r="E66" t="s">
        <v>186</v>
      </c>
      <c r="F66">
        <v>64</v>
      </c>
    </row>
    <row r="67" spans="1:6" x14ac:dyDescent="0.25">
      <c r="A67" t="s">
        <v>70</v>
      </c>
      <c r="B67">
        <v>-72.25055555555555</v>
      </c>
      <c r="C67">
        <v>43.642222222222223</v>
      </c>
      <c r="D67" t="s">
        <v>190</v>
      </c>
      <c r="E67" t="s">
        <v>186</v>
      </c>
      <c r="F67">
        <v>65</v>
      </c>
    </row>
    <row r="68" spans="1:6" x14ac:dyDescent="0.25">
      <c r="A68" t="s">
        <v>126</v>
      </c>
      <c r="B68">
        <v>-70.875277777777768</v>
      </c>
      <c r="C68">
        <v>43.197777777777773</v>
      </c>
      <c r="D68" t="s">
        <v>191</v>
      </c>
      <c r="E68" t="s">
        <v>186</v>
      </c>
      <c r="F68">
        <v>66</v>
      </c>
    </row>
    <row r="69" spans="1:6" x14ac:dyDescent="0.25">
      <c r="A69" t="s">
        <v>90</v>
      </c>
      <c r="B69">
        <v>-70.738055555555562</v>
      </c>
      <c r="C69">
        <v>43.306666666666665</v>
      </c>
      <c r="D69" t="s">
        <v>192</v>
      </c>
      <c r="E69" t="s">
        <v>193</v>
      </c>
      <c r="F69">
        <v>67</v>
      </c>
    </row>
    <row r="70" spans="1:6" x14ac:dyDescent="0.25">
      <c r="A70" t="s">
        <v>110</v>
      </c>
      <c r="B70">
        <v>-70.889166666666668</v>
      </c>
      <c r="C70">
        <v>43.807222222222222</v>
      </c>
      <c r="D70" t="s">
        <v>194</v>
      </c>
      <c r="E70" t="s">
        <v>193</v>
      </c>
      <c r="F70">
        <v>68</v>
      </c>
    </row>
    <row r="71" spans="1:6" x14ac:dyDescent="0.25">
      <c r="A71" t="s">
        <v>68</v>
      </c>
      <c r="B71">
        <v>-70.374722222222218</v>
      </c>
      <c r="C71">
        <v>43.679166666666667</v>
      </c>
      <c r="D71" t="s">
        <v>195</v>
      </c>
      <c r="E71" t="s">
        <v>193</v>
      </c>
      <c r="F71">
        <v>69</v>
      </c>
    </row>
    <row r="72" spans="1:6" x14ac:dyDescent="0.25">
      <c r="A72" t="s">
        <v>78</v>
      </c>
      <c r="B72">
        <v>-70.268888888888881</v>
      </c>
      <c r="C72">
        <v>43.657222222222224</v>
      </c>
      <c r="D72" t="s">
        <v>196</v>
      </c>
      <c r="E72" t="s">
        <v>193</v>
      </c>
      <c r="F72">
        <v>70</v>
      </c>
    </row>
    <row r="73" spans="1:6" x14ac:dyDescent="0.25">
      <c r="A73" t="s">
        <v>111</v>
      </c>
      <c r="B73">
        <v>-70.543333333333337</v>
      </c>
      <c r="C73">
        <v>44.558888888888887</v>
      </c>
      <c r="D73" t="s">
        <v>197</v>
      </c>
      <c r="E73" t="s">
        <v>193</v>
      </c>
      <c r="F73">
        <v>71</v>
      </c>
    </row>
    <row r="74" spans="1:6" x14ac:dyDescent="0.25">
      <c r="A74" t="s">
        <v>105</v>
      </c>
      <c r="B74">
        <v>-73.220555555555563</v>
      </c>
      <c r="C74">
        <v>44.484999999999999</v>
      </c>
      <c r="D74" t="s">
        <v>198</v>
      </c>
      <c r="E74" t="s">
        <v>199</v>
      </c>
      <c r="F74">
        <v>72</v>
      </c>
    </row>
    <row r="75" spans="1:6" x14ac:dyDescent="0.25">
      <c r="A75" t="s">
        <v>20</v>
      </c>
      <c r="B75">
        <v>-72.831944444444446</v>
      </c>
      <c r="C75">
        <v>41.719722222222224</v>
      </c>
      <c r="D75" t="s">
        <v>200</v>
      </c>
      <c r="E75" t="s">
        <v>201</v>
      </c>
      <c r="F75">
        <v>73</v>
      </c>
    </row>
    <row r="76" spans="1:6" x14ac:dyDescent="0.25">
      <c r="A76" t="s">
        <v>45</v>
      </c>
      <c r="B76">
        <v>-72.608055555555552</v>
      </c>
      <c r="C76">
        <v>41.712222222222223</v>
      </c>
      <c r="D76" t="s">
        <v>202</v>
      </c>
      <c r="E76" t="s">
        <v>201</v>
      </c>
      <c r="F76">
        <v>74</v>
      </c>
    </row>
    <row r="77" spans="1:6" x14ac:dyDescent="0.25">
      <c r="A77" t="s">
        <v>41</v>
      </c>
      <c r="B77">
        <v>-72.788611111111109</v>
      </c>
      <c r="C77">
        <v>41.953888888888891</v>
      </c>
      <c r="D77" t="s">
        <v>203</v>
      </c>
      <c r="E77" t="s">
        <v>201</v>
      </c>
      <c r="F77">
        <v>75</v>
      </c>
    </row>
    <row r="78" spans="1:6" x14ac:dyDescent="0.25">
      <c r="A78" t="s">
        <v>72</v>
      </c>
      <c r="B78">
        <v>-72.521388888888893</v>
      </c>
      <c r="C78">
        <v>41.776111111111113</v>
      </c>
      <c r="D78" t="s">
        <v>187</v>
      </c>
      <c r="E78" t="s">
        <v>201</v>
      </c>
      <c r="F78">
        <v>76</v>
      </c>
    </row>
    <row r="79" spans="1:6" x14ac:dyDescent="0.25">
      <c r="A79" t="s">
        <v>109</v>
      </c>
      <c r="B79">
        <v>-72.433333333333337</v>
      </c>
      <c r="C79">
        <v>41.768888888888888</v>
      </c>
      <c r="D79" t="s">
        <v>204</v>
      </c>
      <c r="E79" t="s">
        <v>201</v>
      </c>
      <c r="F79">
        <v>77</v>
      </c>
    </row>
    <row r="80" spans="1:6" x14ac:dyDescent="0.25">
      <c r="A80" t="s">
        <v>79</v>
      </c>
      <c r="B80">
        <v>-72.776111111111106</v>
      </c>
      <c r="C80">
        <v>41.670277777777777</v>
      </c>
      <c r="D80" t="s">
        <v>205</v>
      </c>
      <c r="E80" t="s">
        <v>201</v>
      </c>
      <c r="F80">
        <v>78</v>
      </c>
    </row>
    <row r="81" spans="1:6" x14ac:dyDescent="0.25">
      <c r="A81" t="s">
        <v>119</v>
      </c>
      <c r="B81">
        <v>-72.777500000000003</v>
      </c>
      <c r="C81">
        <v>41.666111111111107</v>
      </c>
      <c r="D81" t="s">
        <v>205</v>
      </c>
      <c r="E81" t="s">
        <v>201</v>
      </c>
      <c r="F81">
        <v>79</v>
      </c>
    </row>
    <row r="82" spans="1:6" x14ac:dyDescent="0.25">
      <c r="A82" t="s">
        <v>83</v>
      </c>
      <c r="B82">
        <v>-72.87555555555555</v>
      </c>
      <c r="C82">
        <v>41.669999999999995</v>
      </c>
      <c r="D82" t="s">
        <v>206</v>
      </c>
      <c r="E82" t="s">
        <v>201</v>
      </c>
      <c r="F82">
        <v>80</v>
      </c>
    </row>
    <row r="83" spans="1:6" x14ac:dyDescent="0.25">
      <c r="A83" t="s">
        <v>91</v>
      </c>
      <c r="B83">
        <v>-72.591666666666669</v>
      </c>
      <c r="C83">
        <v>41.976944444444449</v>
      </c>
      <c r="D83" t="s">
        <v>207</v>
      </c>
      <c r="E83" t="s">
        <v>201</v>
      </c>
      <c r="F83">
        <v>81</v>
      </c>
    </row>
    <row r="84" spans="1:6" x14ac:dyDescent="0.25">
      <c r="A84" t="s">
        <v>82</v>
      </c>
      <c r="B84">
        <v>-72.368611111111107</v>
      </c>
      <c r="C84">
        <v>41.871388888888887</v>
      </c>
      <c r="D84" t="s">
        <v>208</v>
      </c>
      <c r="E84" t="s">
        <v>201</v>
      </c>
      <c r="F84">
        <v>82</v>
      </c>
    </row>
    <row r="85" spans="1:6" x14ac:dyDescent="0.25">
      <c r="A85" t="s">
        <v>39</v>
      </c>
      <c r="B85">
        <v>-72.970555555555563</v>
      </c>
      <c r="C85">
        <v>42.0075</v>
      </c>
      <c r="D85" t="s">
        <v>209</v>
      </c>
      <c r="E85" t="s">
        <v>201</v>
      </c>
      <c r="F85">
        <v>83</v>
      </c>
    </row>
    <row r="86" spans="1:6" x14ac:dyDescent="0.25">
      <c r="A86" t="s">
        <v>21</v>
      </c>
      <c r="B86">
        <v>-72.643611111111113</v>
      </c>
      <c r="C86">
        <v>41.852499999999999</v>
      </c>
      <c r="D86" t="s">
        <v>210</v>
      </c>
      <c r="E86" t="s">
        <v>201</v>
      </c>
      <c r="F86">
        <v>84</v>
      </c>
    </row>
    <row r="87" spans="1:6" x14ac:dyDescent="0.25">
      <c r="A87" t="s">
        <v>48</v>
      </c>
      <c r="B87">
        <v>-72.626944444444433</v>
      </c>
      <c r="C87">
        <v>41.929444444444442</v>
      </c>
      <c r="D87" t="s">
        <v>211</v>
      </c>
      <c r="E87" t="s">
        <v>201</v>
      </c>
      <c r="F87">
        <v>85</v>
      </c>
    </row>
    <row r="88" spans="1:6" x14ac:dyDescent="0.25">
      <c r="A88" t="s">
        <v>64</v>
      </c>
      <c r="B88">
        <v>-72.690555555555562</v>
      </c>
      <c r="C88">
        <v>41.764166666666668</v>
      </c>
      <c r="D88" t="s">
        <v>212</v>
      </c>
      <c r="E88" t="s">
        <v>201</v>
      </c>
      <c r="F88">
        <v>86</v>
      </c>
    </row>
    <row r="89" spans="1:6" x14ac:dyDescent="0.25">
      <c r="A89" t="s">
        <v>37</v>
      </c>
      <c r="B89">
        <v>-72.679444444444442</v>
      </c>
      <c r="C89">
        <v>41.768055555555556</v>
      </c>
      <c r="D89" t="s">
        <v>212</v>
      </c>
      <c r="E89" t="s">
        <v>201</v>
      </c>
      <c r="F89">
        <v>87</v>
      </c>
    </row>
    <row r="90" spans="1:6" x14ac:dyDescent="0.25">
      <c r="A90" t="s">
        <v>86</v>
      </c>
      <c r="B90">
        <v>-72.706666666666663</v>
      </c>
      <c r="C90">
        <v>41.771111111111111</v>
      </c>
      <c r="D90" t="s">
        <v>212</v>
      </c>
      <c r="E90" t="s">
        <v>201</v>
      </c>
      <c r="F90">
        <v>88</v>
      </c>
    </row>
    <row r="91" spans="1:6" x14ac:dyDescent="0.25">
      <c r="A91" t="s">
        <v>107</v>
      </c>
      <c r="B91">
        <v>-72.695555555555558</v>
      </c>
      <c r="C91">
        <v>41.753055555555555</v>
      </c>
      <c r="D91" t="s">
        <v>212</v>
      </c>
      <c r="E91" t="s">
        <v>201</v>
      </c>
      <c r="F91">
        <v>89</v>
      </c>
    </row>
    <row r="92" spans="1:6" x14ac:dyDescent="0.25">
      <c r="A92" t="s">
        <v>34</v>
      </c>
      <c r="B92">
        <v>-72.637777777777785</v>
      </c>
      <c r="C92">
        <v>41.772222222222219</v>
      </c>
      <c r="D92" t="s">
        <v>213</v>
      </c>
      <c r="E92" t="s">
        <v>201</v>
      </c>
      <c r="F92">
        <v>90</v>
      </c>
    </row>
    <row r="93" spans="1:6" x14ac:dyDescent="0.25">
      <c r="A93" t="s">
        <v>127</v>
      </c>
      <c r="B93">
        <v>-72.690555555555562</v>
      </c>
      <c r="C93">
        <v>41.764166666666668</v>
      </c>
      <c r="D93" t="s">
        <v>212</v>
      </c>
      <c r="E93" t="s">
        <v>201</v>
      </c>
      <c r="F93">
        <v>91</v>
      </c>
    </row>
    <row r="94" spans="1:6" x14ac:dyDescent="0.25">
      <c r="A94" t="s">
        <v>22</v>
      </c>
      <c r="B94">
        <v>-72.683888888888887</v>
      </c>
      <c r="C94">
        <v>41.764444444444443</v>
      </c>
      <c r="D94" t="s">
        <v>212</v>
      </c>
      <c r="E94" t="s">
        <v>201</v>
      </c>
      <c r="F94">
        <v>92</v>
      </c>
    </row>
    <row r="95" spans="1:6" x14ac:dyDescent="0.25">
      <c r="A95" t="s">
        <v>51</v>
      </c>
      <c r="B95">
        <v>-72.68416666666667</v>
      </c>
      <c r="C95">
        <v>41.763888888888886</v>
      </c>
      <c r="D95" t="s">
        <v>212</v>
      </c>
      <c r="E95" t="s">
        <v>201</v>
      </c>
      <c r="F95">
        <v>93</v>
      </c>
    </row>
    <row r="96" spans="1:6" x14ac:dyDescent="0.25">
      <c r="A96" t="s">
        <v>59</v>
      </c>
      <c r="B96">
        <v>-71.887500000000003</v>
      </c>
      <c r="C96">
        <v>41.846388888888889</v>
      </c>
      <c r="D96" t="s">
        <v>214</v>
      </c>
      <c r="E96" t="s">
        <v>201</v>
      </c>
      <c r="F96">
        <v>94</v>
      </c>
    </row>
    <row r="97" spans="1:6" x14ac:dyDescent="0.25">
      <c r="A97" t="s">
        <v>77</v>
      </c>
      <c r="B97">
        <v>-72.228888888888889</v>
      </c>
      <c r="C97">
        <v>41.814166666666665</v>
      </c>
      <c r="D97" t="s">
        <v>215</v>
      </c>
      <c r="E97" t="s">
        <v>201</v>
      </c>
      <c r="F97">
        <v>95</v>
      </c>
    </row>
    <row r="98" spans="1:6" x14ac:dyDescent="0.25">
      <c r="A98" t="s">
        <v>23</v>
      </c>
      <c r="B98">
        <v>-72.095277777777767</v>
      </c>
      <c r="C98">
        <v>41.354444444444447</v>
      </c>
      <c r="D98" t="s">
        <v>216</v>
      </c>
      <c r="E98" t="s">
        <v>201</v>
      </c>
      <c r="F98">
        <v>96</v>
      </c>
    </row>
    <row r="99" spans="1:6" x14ac:dyDescent="0.25">
      <c r="A99" t="s">
        <v>33</v>
      </c>
      <c r="B99">
        <v>-72.078611111111101</v>
      </c>
      <c r="C99">
        <v>41.35</v>
      </c>
      <c r="D99" t="s">
        <v>217</v>
      </c>
      <c r="E99" t="s">
        <v>201</v>
      </c>
      <c r="F99">
        <v>97</v>
      </c>
    </row>
    <row r="100" spans="1:6" x14ac:dyDescent="0.25">
      <c r="A100" t="s">
        <v>60</v>
      </c>
      <c r="B100">
        <v>-72.078333333333333</v>
      </c>
      <c r="C100">
        <v>41.349722222222226</v>
      </c>
      <c r="D100" t="s">
        <v>217</v>
      </c>
      <c r="E100" t="s">
        <v>201</v>
      </c>
      <c r="F100">
        <v>98</v>
      </c>
    </row>
    <row r="101" spans="1:6" x14ac:dyDescent="0.25">
      <c r="A101" t="s">
        <v>40</v>
      </c>
      <c r="B101">
        <v>-72.331944444444446</v>
      </c>
      <c r="C101">
        <v>41.575833333333335</v>
      </c>
      <c r="D101" t="s">
        <v>218</v>
      </c>
      <c r="E101" t="s">
        <v>201</v>
      </c>
      <c r="F101">
        <v>99</v>
      </c>
    </row>
    <row r="102" spans="1:6" x14ac:dyDescent="0.25">
      <c r="A102" t="s">
        <v>92</v>
      </c>
      <c r="B102">
        <v>-72.789444444444442</v>
      </c>
      <c r="C102">
        <v>41.543611111111112</v>
      </c>
      <c r="D102" t="s">
        <v>219</v>
      </c>
      <c r="E102" t="s">
        <v>201</v>
      </c>
      <c r="F102">
        <v>100</v>
      </c>
    </row>
    <row r="103" spans="1:6" x14ac:dyDescent="0.25">
      <c r="A103" t="s">
        <v>50</v>
      </c>
      <c r="B103">
        <v>-72.654166666666669</v>
      </c>
      <c r="C103">
        <v>41.562777777777775</v>
      </c>
      <c r="D103" t="s">
        <v>220</v>
      </c>
      <c r="E103" t="s">
        <v>201</v>
      </c>
      <c r="F103">
        <v>101</v>
      </c>
    </row>
    <row r="104" spans="1:6" x14ac:dyDescent="0.25">
      <c r="A104" t="s">
        <v>76</v>
      </c>
      <c r="B104">
        <v>-73.094166666666666</v>
      </c>
      <c r="C104">
        <v>41.317222222222227</v>
      </c>
      <c r="D104" t="s">
        <v>221</v>
      </c>
      <c r="E104" t="s">
        <v>201</v>
      </c>
      <c r="F104">
        <v>102</v>
      </c>
    </row>
    <row r="105" spans="1:6" x14ac:dyDescent="0.25">
      <c r="A105" t="s">
        <v>53</v>
      </c>
      <c r="B105">
        <v>-72.823055555555555</v>
      </c>
      <c r="C105">
        <v>41.456944444444446</v>
      </c>
      <c r="D105" t="s">
        <v>222</v>
      </c>
      <c r="E105" t="s">
        <v>201</v>
      </c>
      <c r="F105">
        <v>103</v>
      </c>
    </row>
    <row r="106" spans="1:6" x14ac:dyDescent="0.25">
      <c r="A106" t="s">
        <v>55</v>
      </c>
      <c r="B106">
        <v>-72.923611111111114</v>
      </c>
      <c r="C106">
        <v>41.307222222222222</v>
      </c>
      <c r="D106" t="s">
        <v>223</v>
      </c>
      <c r="E106" t="s">
        <v>201</v>
      </c>
      <c r="F106">
        <v>104</v>
      </c>
    </row>
    <row r="107" spans="1:6" x14ac:dyDescent="0.25">
      <c r="A107" t="s">
        <v>130</v>
      </c>
      <c r="B107">
        <v>-72.941388888888895</v>
      </c>
      <c r="C107">
        <v>41.278055555555554</v>
      </c>
      <c r="D107" t="s">
        <v>224</v>
      </c>
      <c r="E107" t="s">
        <v>201</v>
      </c>
      <c r="F107">
        <v>105</v>
      </c>
    </row>
    <row r="108" spans="1:6" x14ac:dyDescent="0.25">
      <c r="A108" t="s">
        <v>47</v>
      </c>
      <c r="B108">
        <v>-72.896666666666675</v>
      </c>
      <c r="C108">
        <v>41.378888888888888</v>
      </c>
      <c r="D108" t="s">
        <v>225</v>
      </c>
      <c r="E108" t="s">
        <v>201</v>
      </c>
      <c r="F108">
        <v>106</v>
      </c>
    </row>
    <row r="109" spans="1:6" x14ac:dyDescent="0.25">
      <c r="A109" t="s">
        <v>44</v>
      </c>
      <c r="B109">
        <v>-72.996944444444452</v>
      </c>
      <c r="C109">
        <v>41.421666666666667</v>
      </c>
      <c r="D109" t="s">
        <v>226</v>
      </c>
      <c r="E109" t="s">
        <v>201</v>
      </c>
      <c r="F109">
        <v>107</v>
      </c>
    </row>
    <row r="110" spans="1:6" x14ac:dyDescent="0.25">
      <c r="A110" t="s">
        <v>80</v>
      </c>
      <c r="B110">
        <v>-73.133055555555543</v>
      </c>
      <c r="C110">
        <v>41.198055555555555</v>
      </c>
      <c r="D110" t="s">
        <v>227</v>
      </c>
      <c r="E110" t="s">
        <v>201</v>
      </c>
      <c r="F110">
        <v>108</v>
      </c>
    </row>
    <row r="111" spans="1:6" x14ac:dyDescent="0.25">
      <c r="A111" t="s">
        <v>103</v>
      </c>
      <c r="B111">
        <v>-73.453888888888898</v>
      </c>
      <c r="C111">
        <v>41.394722222222221</v>
      </c>
      <c r="D111" t="s">
        <v>228</v>
      </c>
      <c r="E111" t="s">
        <v>201</v>
      </c>
      <c r="F111">
        <v>109</v>
      </c>
    </row>
    <row r="112" spans="1:6" x14ac:dyDescent="0.25">
      <c r="A112" t="s">
        <v>97</v>
      </c>
      <c r="B112">
        <v>-73.448055555555555</v>
      </c>
      <c r="C112">
        <v>41.393888888888888</v>
      </c>
      <c r="D112" t="s">
        <v>228</v>
      </c>
      <c r="E112" t="s">
        <v>201</v>
      </c>
      <c r="F112">
        <v>110</v>
      </c>
    </row>
    <row r="113" spans="1:6" x14ac:dyDescent="0.25">
      <c r="A113" t="s">
        <v>56</v>
      </c>
      <c r="B113">
        <v>-73.281111111111116</v>
      </c>
      <c r="C113">
        <v>41.175277777777772</v>
      </c>
      <c r="D113" t="s">
        <v>229</v>
      </c>
      <c r="E113" t="s">
        <v>201</v>
      </c>
      <c r="F113">
        <v>111</v>
      </c>
    </row>
    <row r="114" spans="1:6" x14ac:dyDescent="0.25">
      <c r="A114" t="s">
        <v>69</v>
      </c>
      <c r="B114">
        <v>-73.241388888888892</v>
      </c>
      <c r="C114">
        <v>41.197222222222216</v>
      </c>
      <c r="D114" t="s">
        <v>229</v>
      </c>
      <c r="E114" t="s">
        <v>201</v>
      </c>
      <c r="F114">
        <v>112</v>
      </c>
    </row>
    <row r="115" spans="1:6" x14ac:dyDescent="0.25">
      <c r="A115" t="s">
        <v>24</v>
      </c>
      <c r="B115">
        <v>-73.625277777777768</v>
      </c>
      <c r="C115">
        <v>41.028611111111111</v>
      </c>
      <c r="D115" t="s">
        <v>230</v>
      </c>
      <c r="E115" t="s">
        <v>201</v>
      </c>
      <c r="F115">
        <v>113</v>
      </c>
    </row>
    <row r="116" spans="1:6" x14ac:dyDescent="0.25">
      <c r="A116" t="s">
        <v>94</v>
      </c>
      <c r="B116">
        <v>-73.494722222222222</v>
      </c>
      <c r="C116">
        <v>41.146666666666668</v>
      </c>
      <c r="D116" t="s">
        <v>231</v>
      </c>
      <c r="E116" t="s">
        <v>201</v>
      </c>
      <c r="F116">
        <v>114</v>
      </c>
    </row>
    <row r="117" spans="1:6" x14ac:dyDescent="0.25">
      <c r="A117" t="s">
        <v>114</v>
      </c>
      <c r="B117">
        <v>-73.437222222222232</v>
      </c>
      <c r="C117">
        <v>41.103333333333332</v>
      </c>
      <c r="D117" t="s">
        <v>232</v>
      </c>
      <c r="E117" t="s">
        <v>201</v>
      </c>
      <c r="F117">
        <v>115</v>
      </c>
    </row>
    <row r="118" spans="1:6" x14ac:dyDescent="0.25">
      <c r="A118" t="s">
        <v>52</v>
      </c>
      <c r="B118">
        <v>-73.426666666666677</v>
      </c>
      <c r="C118">
        <v>41.099166666666669</v>
      </c>
      <c r="D118" t="s">
        <v>232</v>
      </c>
      <c r="E118" t="s">
        <v>201</v>
      </c>
      <c r="F118">
        <v>116</v>
      </c>
    </row>
    <row r="119" spans="1:6" x14ac:dyDescent="0.25">
      <c r="A119" t="s">
        <v>102</v>
      </c>
      <c r="B119">
        <v>-73.564722222222215</v>
      </c>
      <c r="C119">
        <v>41.022777777777776</v>
      </c>
      <c r="D119" t="s">
        <v>233</v>
      </c>
      <c r="E119" t="s">
        <v>201</v>
      </c>
      <c r="F119">
        <v>117</v>
      </c>
    </row>
    <row r="120" spans="1:6" x14ac:dyDescent="0.25">
      <c r="A120" t="s">
        <v>67</v>
      </c>
      <c r="B120">
        <v>-73.498055555555553</v>
      </c>
      <c r="C120">
        <v>41.281388888888891</v>
      </c>
      <c r="D120" t="s">
        <v>234</v>
      </c>
      <c r="E120" t="s">
        <v>201</v>
      </c>
      <c r="F120">
        <v>118</v>
      </c>
    </row>
    <row r="121" spans="1:6" x14ac:dyDescent="0.25">
      <c r="A121" t="s">
        <v>71</v>
      </c>
      <c r="B121">
        <v>-73.437777777777782</v>
      </c>
      <c r="C121">
        <v>41.195277777777775</v>
      </c>
      <c r="D121" t="s">
        <v>235</v>
      </c>
      <c r="E121" t="s">
        <v>201</v>
      </c>
      <c r="F121">
        <v>119</v>
      </c>
    </row>
    <row r="122" spans="1:6" x14ac:dyDescent="0.25">
      <c r="A122" t="s">
        <v>87</v>
      </c>
      <c r="B122">
        <v>-73.533611111111114</v>
      </c>
      <c r="C122">
        <v>41.044999999999995</v>
      </c>
      <c r="D122" t="s">
        <v>236</v>
      </c>
      <c r="E122" t="s">
        <v>201</v>
      </c>
      <c r="F122">
        <v>120</v>
      </c>
    </row>
    <row r="123" spans="1:6" x14ac:dyDescent="0.25">
      <c r="A123" t="s">
        <v>25</v>
      </c>
      <c r="B123">
        <v>-73.541111111111107</v>
      </c>
      <c r="C123">
        <v>41.052499999999995</v>
      </c>
      <c r="D123" t="s">
        <v>236</v>
      </c>
      <c r="E123" t="s">
        <v>201</v>
      </c>
      <c r="F123">
        <v>121</v>
      </c>
    </row>
    <row r="124" spans="1:6" x14ac:dyDescent="0.25">
      <c r="A124" t="s">
        <v>101</v>
      </c>
      <c r="B124">
        <v>-73.558611111111105</v>
      </c>
      <c r="C124">
        <v>41.112222222222222</v>
      </c>
      <c r="D124" t="s">
        <v>236</v>
      </c>
      <c r="E124" t="s">
        <v>201</v>
      </c>
      <c r="F124">
        <v>122</v>
      </c>
    </row>
    <row r="125" spans="1:6" x14ac:dyDescent="0.25">
      <c r="A125" t="s">
        <v>46</v>
      </c>
      <c r="B125">
        <v>-73.516666666666666</v>
      </c>
      <c r="C125">
        <v>41.051388888888887</v>
      </c>
      <c r="D125" t="s">
        <v>236</v>
      </c>
      <c r="E125" t="s">
        <v>201</v>
      </c>
      <c r="F125">
        <v>123</v>
      </c>
    </row>
    <row r="130" spans="4:4" x14ac:dyDescent="0.25">
      <c r="D130">
        <f>123*123</f>
        <v>15129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DB90-3944-0F4B-AB67-D81B1661699C}">
  <dimension ref="A1:J43"/>
  <sheetViews>
    <sheetView tabSelected="1" topLeftCell="A10" workbookViewId="0">
      <selection activeCell="M32" sqref="M32"/>
    </sheetView>
  </sheetViews>
  <sheetFormatPr defaultColWidth="11" defaultRowHeight="15.75" x14ac:dyDescent="0.25"/>
  <cols>
    <col min="1" max="1" width="9.5" style="5" bestFit="1" customWidth="1"/>
    <col min="2" max="2" width="10.875" style="10"/>
    <col min="3" max="3" width="15.625" style="10" customWidth="1"/>
    <col min="4" max="4" width="25.375" style="11" customWidth="1"/>
    <col min="5" max="5" width="11" style="5" bestFit="1" customWidth="1"/>
    <col min="6" max="6" width="11.875" style="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t="s">
        <v>132</v>
      </c>
      <c r="H1" t="s">
        <v>133</v>
      </c>
      <c r="I1" t="s">
        <v>237</v>
      </c>
      <c r="J1" t="s">
        <v>238</v>
      </c>
    </row>
    <row r="2" spans="1:10" x14ac:dyDescent="0.25">
      <c r="A2" s="5">
        <v>203</v>
      </c>
      <c r="B2" s="6" t="s">
        <v>6</v>
      </c>
      <c r="C2" s="8" t="s">
        <v>118</v>
      </c>
      <c r="D2" s="7">
        <v>444</v>
      </c>
      <c r="E2" s="5" t="s">
        <v>10</v>
      </c>
      <c r="F2" s="8" t="s">
        <v>8</v>
      </c>
      <c r="G2">
        <f>VLOOKUP(C2,LocationTable!A:C,2,FALSE)</f>
        <v>-71.802222222222213</v>
      </c>
      <c r="H2">
        <f>VLOOKUP(C2,LocationTable!A:C,3,FALSE)</f>
        <v>42.583611111111111</v>
      </c>
      <c r="I2" s="9">
        <f>D2*0.03</f>
        <v>13.32</v>
      </c>
      <c r="J2">
        <v>30</v>
      </c>
    </row>
    <row r="3" spans="1:10" x14ac:dyDescent="0.25">
      <c r="A3" s="5">
        <v>89</v>
      </c>
      <c r="B3" s="6" t="s">
        <v>6</v>
      </c>
      <c r="C3" s="8" t="s">
        <v>73</v>
      </c>
      <c r="D3" s="7">
        <v>390</v>
      </c>
      <c r="E3" s="5" t="s">
        <v>10</v>
      </c>
      <c r="F3" s="8" t="s">
        <v>8</v>
      </c>
      <c r="G3">
        <f>VLOOKUP(C3,LocationTable!A:C,2,FALSE)</f>
        <v>-71.682777777777787</v>
      </c>
      <c r="H3">
        <f>VLOOKUP(C3,LocationTable!A:C,3,FALSE)</f>
        <v>42.416666666666664</v>
      </c>
      <c r="I3" s="9">
        <f>D3*0.03</f>
        <v>11.7</v>
      </c>
      <c r="J3">
        <v>30</v>
      </c>
    </row>
    <row r="4" spans="1:10" x14ac:dyDescent="0.25">
      <c r="A4" s="5">
        <v>130</v>
      </c>
      <c r="B4" s="6" t="s">
        <v>6</v>
      </c>
      <c r="C4" s="8" t="s">
        <v>88</v>
      </c>
      <c r="D4" s="7">
        <v>336</v>
      </c>
      <c r="E4" s="5" t="s">
        <v>10</v>
      </c>
      <c r="F4" s="8" t="s">
        <v>8</v>
      </c>
      <c r="G4">
        <f>VLOOKUP(C4,LocationTable!A:C,2,FALSE)</f>
        <v>-71.885555555555555</v>
      </c>
      <c r="H4">
        <f>VLOOKUP(C4,LocationTable!A:C,3,FALSE)</f>
        <v>42.048055555555557</v>
      </c>
      <c r="I4" s="9">
        <f>D4*0.03</f>
        <v>10.08</v>
      </c>
      <c r="J4">
        <v>30</v>
      </c>
    </row>
    <row r="5" spans="1:10" x14ac:dyDescent="0.25">
      <c r="A5" s="5">
        <v>198</v>
      </c>
      <c r="B5" s="6" t="s">
        <v>6</v>
      </c>
      <c r="C5" s="8" t="s">
        <v>26</v>
      </c>
      <c r="D5" s="7">
        <v>102</v>
      </c>
      <c r="E5" s="5" t="s">
        <v>10</v>
      </c>
      <c r="F5" s="8" t="s">
        <v>8</v>
      </c>
      <c r="G5">
        <f>VLOOKUP(C5,LocationTable!A:C,2,FALSE)</f>
        <v>-71.615833333333327</v>
      </c>
      <c r="H5">
        <f>VLOOKUP(C5,LocationTable!A:C,3,FALSE)</f>
        <v>42.269444444444446</v>
      </c>
      <c r="I5" s="9">
        <f t="shared" ref="I5:I6" si="0">D5*0.03</f>
        <v>3.06</v>
      </c>
      <c r="J5">
        <v>30</v>
      </c>
    </row>
    <row r="6" spans="1:10" x14ac:dyDescent="0.25">
      <c r="A6" s="5">
        <v>249</v>
      </c>
      <c r="B6" s="6" t="s">
        <v>6</v>
      </c>
      <c r="C6" s="8" t="s">
        <v>99</v>
      </c>
      <c r="D6" s="7">
        <v>106</v>
      </c>
      <c r="E6" s="5" t="s">
        <v>10</v>
      </c>
      <c r="F6" s="8" t="s">
        <v>8</v>
      </c>
      <c r="G6">
        <f>VLOOKUP(C6,LocationTable!A:C,2,FALSE)</f>
        <v>-71.415833333333339</v>
      </c>
      <c r="H6">
        <f>VLOOKUP(C6,LocationTable!A:C,3,FALSE)</f>
        <v>42.276944444444446</v>
      </c>
      <c r="I6" s="9">
        <f t="shared" si="0"/>
        <v>3.1799999999999997</v>
      </c>
      <c r="J6">
        <v>30</v>
      </c>
    </row>
    <row r="7" spans="1:10" x14ac:dyDescent="0.25">
      <c r="A7" s="5">
        <v>228</v>
      </c>
      <c r="B7" s="6" t="s">
        <v>6</v>
      </c>
      <c r="C7" s="8" t="s">
        <v>122</v>
      </c>
      <c r="D7" s="7">
        <v>119</v>
      </c>
      <c r="E7" s="5" t="s">
        <v>10</v>
      </c>
      <c r="F7" s="8" t="s">
        <v>8</v>
      </c>
      <c r="G7">
        <f>VLOOKUP(C7,LocationTable!A:C,2,FALSE)</f>
        <v>-71.523611111111109</v>
      </c>
      <c r="H7">
        <f>VLOOKUP(C7,LocationTable!A:C,3,FALSE)</f>
        <v>42.305277777777775</v>
      </c>
      <c r="I7" s="9">
        <f t="shared" ref="I7:I13" si="1">D7*0.03</f>
        <v>3.57</v>
      </c>
      <c r="J7">
        <v>30</v>
      </c>
    </row>
    <row r="8" spans="1:10" x14ac:dyDescent="0.25">
      <c r="A8" s="5">
        <v>126</v>
      </c>
      <c r="B8" s="6" t="s">
        <v>6</v>
      </c>
      <c r="C8" s="8" t="s">
        <v>7</v>
      </c>
      <c r="D8" s="7">
        <v>195</v>
      </c>
      <c r="E8" s="5" t="s">
        <v>10</v>
      </c>
      <c r="F8" s="8" t="s">
        <v>8</v>
      </c>
      <c r="G8">
        <f>VLOOKUP(C8,LocationTable!A:C,2,FALSE)</f>
        <v>-71.179722222222225</v>
      </c>
      <c r="H8">
        <f>VLOOKUP(C8,LocationTable!A:C,3,FALSE)</f>
        <v>42.465833333333336</v>
      </c>
      <c r="I8" s="9">
        <f t="shared" si="1"/>
        <v>5.85</v>
      </c>
      <c r="J8">
        <v>30</v>
      </c>
    </row>
    <row r="9" spans="1:10" x14ac:dyDescent="0.25">
      <c r="A9" s="5">
        <v>2</v>
      </c>
      <c r="B9" s="6" t="s">
        <v>6</v>
      </c>
      <c r="C9" s="8" t="s">
        <v>9</v>
      </c>
      <c r="D9" s="7">
        <v>556</v>
      </c>
      <c r="E9" s="5" t="s">
        <v>10</v>
      </c>
      <c r="F9" s="8" t="s">
        <v>8</v>
      </c>
      <c r="G9">
        <f>VLOOKUP(C9,LocationTable!A:C,2,FALSE)</f>
        <v>-71.275277777777774</v>
      </c>
      <c r="H9">
        <f>VLOOKUP(C9,LocationTable!A:C,3,FALSE)</f>
        <v>42.527777777777779</v>
      </c>
      <c r="I9" s="9">
        <f t="shared" si="1"/>
        <v>16.68</v>
      </c>
      <c r="J9">
        <v>30</v>
      </c>
    </row>
    <row r="10" spans="1:10" x14ac:dyDescent="0.25">
      <c r="A10" s="5">
        <v>3</v>
      </c>
      <c r="B10" s="6" t="s">
        <v>6</v>
      </c>
      <c r="C10" s="8" t="s">
        <v>11</v>
      </c>
      <c r="D10" s="7">
        <v>903</v>
      </c>
      <c r="E10" s="5" t="s">
        <v>10</v>
      </c>
      <c r="F10" s="8" t="s">
        <v>8</v>
      </c>
      <c r="G10">
        <f>VLOOKUP(C10,LocationTable!A:C,2,FALSE)</f>
        <v>-71.186388888888899</v>
      </c>
      <c r="H10">
        <f>VLOOKUP(C10,LocationTable!A:C,3,FALSE)</f>
        <v>42.670555555555552</v>
      </c>
      <c r="I10" s="9">
        <f t="shared" si="1"/>
        <v>27.09</v>
      </c>
      <c r="J10">
        <v>30</v>
      </c>
    </row>
    <row r="11" spans="1:10" x14ac:dyDescent="0.25">
      <c r="A11" s="5">
        <v>230</v>
      </c>
      <c r="B11" s="6" t="s">
        <v>6</v>
      </c>
      <c r="C11" s="8" t="s">
        <v>13</v>
      </c>
      <c r="D11" s="7">
        <v>132</v>
      </c>
      <c r="E11" s="5" t="s">
        <v>10</v>
      </c>
      <c r="F11" s="8" t="s">
        <v>8</v>
      </c>
      <c r="G11">
        <f>VLOOKUP(C11,LocationTable!A:C,2,FALSE)</f>
        <v>-71.102499999999992</v>
      </c>
      <c r="H11">
        <f>VLOOKUP(C11,LocationTable!A:C,3,FALSE)</f>
        <v>42.528333333333329</v>
      </c>
      <c r="I11" s="9">
        <f t="shared" si="1"/>
        <v>3.96</v>
      </c>
      <c r="J11">
        <v>30</v>
      </c>
    </row>
    <row r="12" spans="1:10" x14ac:dyDescent="0.25">
      <c r="A12" s="5">
        <v>252</v>
      </c>
      <c r="B12" s="6" t="s">
        <v>6</v>
      </c>
      <c r="C12" s="8" t="s">
        <v>128</v>
      </c>
      <c r="D12" s="7">
        <v>181</v>
      </c>
      <c r="E12" s="5" t="s">
        <v>10</v>
      </c>
      <c r="F12" s="8" t="s">
        <v>8</v>
      </c>
      <c r="G12">
        <f>VLOOKUP(C12,LocationTable!A:C,2,FALSE)</f>
        <v>-70.926388888888894</v>
      </c>
      <c r="H12">
        <f>VLOOKUP(C12,LocationTable!A:C,3,FALSE)</f>
        <v>42.497500000000002</v>
      </c>
      <c r="I12" s="9">
        <f t="shared" si="1"/>
        <v>5.43</v>
      </c>
      <c r="J12">
        <v>30</v>
      </c>
    </row>
    <row r="13" spans="1:10" x14ac:dyDescent="0.25">
      <c r="A13" s="5">
        <v>47</v>
      </c>
      <c r="B13" s="6" t="s">
        <v>6</v>
      </c>
      <c r="C13" s="8" t="s">
        <v>43</v>
      </c>
      <c r="D13" s="7">
        <v>121</v>
      </c>
      <c r="E13" s="5" t="s">
        <v>10</v>
      </c>
      <c r="F13" s="8" t="s">
        <v>32</v>
      </c>
      <c r="G13">
        <f>VLOOKUP(C13,LocationTable!A:C,2,FALSE)</f>
        <v>-71.064444444444447</v>
      </c>
      <c r="H13">
        <f>VLOOKUP(C13,LocationTable!A:C,3,FALSE)</f>
        <v>42.350555555555559</v>
      </c>
      <c r="I13" s="9">
        <f t="shared" si="1"/>
        <v>3.63</v>
      </c>
      <c r="J13">
        <v>30</v>
      </c>
    </row>
    <row r="14" spans="1:10" x14ac:dyDescent="0.25">
      <c r="A14" s="5">
        <v>208</v>
      </c>
      <c r="B14" s="6" t="s">
        <v>6</v>
      </c>
      <c r="C14" s="8" t="s">
        <v>61</v>
      </c>
      <c r="D14" s="7">
        <v>140</v>
      </c>
      <c r="E14" s="5" t="s">
        <v>10</v>
      </c>
      <c r="F14" s="8" t="s">
        <v>32</v>
      </c>
      <c r="G14">
        <f>VLOOKUP(C14,LocationTable!A:C,2,FALSE)</f>
        <v>-71.067777777777778</v>
      </c>
      <c r="H14">
        <f>VLOOKUP(C14,LocationTable!A:C,3,FALSE)</f>
        <v>42.364444444444445</v>
      </c>
      <c r="I14" s="9">
        <f t="shared" ref="I14:I15" si="2">D14*0.03</f>
        <v>4.2</v>
      </c>
      <c r="J14">
        <v>30</v>
      </c>
    </row>
    <row r="15" spans="1:10" x14ac:dyDescent="0.25">
      <c r="A15" s="5">
        <v>236</v>
      </c>
      <c r="B15" s="6" t="s">
        <v>6</v>
      </c>
      <c r="C15" s="8" t="s">
        <v>42</v>
      </c>
      <c r="D15" s="7">
        <v>221</v>
      </c>
      <c r="E15" s="5" t="s">
        <v>10</v>
      </c>
      <c r="F15" s="8" t="s">
        <v>32</v>
      </c>
      <c r="G15">
        <f>VLOOKUP(C15,LocationTable!A:C,2,FALSE)</f>
        <v>-71.086944444444441</v>
      </c>
      <c r="H15">
        <f>VLOOKUP(C15,LocationTable!A:C,3,FALSE)</f>
        <v>42.348055555555561</v>
      </c>
      <c r="I15" s="9">
        <f t="shared" si="2"/>
        <v>6.63</v>
      </c>
      <c r="J15">
        <v>30</v>
      </c>
    </row>
    <row r="16" spans="1:10" x14ac:dyDescent="0.25">
      <c r="A16" s="5">
        <v>169</v>
      </c>
      <c r="B16" s="6" t="s">
        <v>6</v>
      </c>
      <c r="C16" s="8" t="s">
        <v>63</v>
      </c>
      <c r="D16" s="7">
        <v>202</v>
      </c>
      <c r="E16" s="5" t="s">
        <v>10</v>
      </c>
      <c r="F16" s="8" t="s">
        <v>32</v>
      </c>
      <c r="G16">
        <f>VLOOKUP(C16,LocationTable!A:C,2,FALSE)</f>
        <v>-71.10777777777777</v>
      </c>
      <c r="H16">
        <f>VLOOKUP(C16,LocationTable!A:C,3,FALSE)</f>
        <v>42.328611111111115</v>
      </c>
      <c r="I16" s="9">
        <f>D16*0.03</f>
        <v>6.06</v>
      </c>
      <c r="J16">
        <v>30</v>
      </c>
    </row>
    <row r="17" spans="1:10" x14ac:dyDescent="0.25">
      <c r="A17" s="5">
        <v>59</v>
      </c>
      <c r="B17" s="6" t="s">
        <v>6</v>
      </c>
      <c r="C17" s="8" t="s">
        <v>27</v>
      </c>
      <c r="D17" s="7">
        <v>187</v>
      </c>
      <c r="E17" s="5" t="s">
        <v>10</v>
      </c>
      <c r="F17" s="8" t="s">
        <v>8</v>
      </c>
      <c r="G17">
        <f>VLOOKUP(C17,LocationTable!A:C,2,FALSE)</f>
        <v>-71.063888888888883</v>
      </c>
      <c r="H17">
        <f>VLOOKUP(C17,LocationTable!A:C,3,FALSE)</f>
        <v>42.377499999999998</v>
      </c>
      <c r="I17" s="9">
        <f>D17*0.03</f>
        <v>5.6099999999999994</v>
      </c>
      <c r="J17">
        <v>30</v>
      </c>
    </row>
    <row r="18" spans="1:10" x14ac:dyDescent="0.25">
      <c r="A18" s="5">
        <v>242</v>
      </c>
      <c r="B18" s="6" t="s">
        <v>6</v>
      </c>
      <c r="C18" s="8" t="s">
        <v>75</v>
      </c>
      <c r="D18" s="7">
        <v>109</v>
      </c>
      <c r="E18" s="5" t="s">
        <v>10</v>
      </c>
      <c r="F18" s="8" t="s">
        <v>32</v>
      </c>
      <c r="G18">
        <f>VLOOKUP(C18,LocationTable!A:C,2,FALSE)</f>
        <v>-71.121944444444438</v>
      </c>
      <c r="H18">
        <f>VLOOKUP(C18,LocationTable!A:C,3,FALSE)</f>
        <v>42.372500000000002</v>
      </c>
      <c r="I18" s="9">
        <f>D18*0.03</f>
        <v>3.27</v>
      </c>
      <c r="J18">
        <v>30</v>
      </c>
    </row>
    <row r="19" spans="1:10" x14ac:dyDescent="0.25">
      <c r="A19" s="5">
        <v>82</v>
      </c>
      <c r="B19" s="6" t="s">
        <v>6</v>
      </c>
      <c r="C19" s="8" t="s">
        <v>66</v>
      </c>
      <c r="D19" s="7">
        <v>161</v>
      </c>
      <c r="E19" s="5" t="s">
        <v>10</v>
      </c>
      <c r="F19" s="8" t="s">
        <v>32</v>
      </c>
      <c r="G19">
        <f>VLOOKUP(C19,LocationTable!A:C,2,FALSE)</f>
        <v>-71.077222222222218</v>
      </c>
      <c r="H19">
        <f>VLOOKUP(C19,LocationTable!A:C,3,FALSE)</f>
        <v>42.345833333333339</v>
      </c>
      <c r="I19" s="9">
        <f t="shared" ref="I19:I21" si="3">D19*0.03</f>
        <v>4.83</v>
      </c>
      <c r="J19">
        <v>30</v>
      </c>
    </row>
    <row r="20" spans="1:10" x14ac:dyDescent="0.25">
      <c r="A20" s="5">
        <v>191</v>
      </c>
      <c r="B20" s="6" t="s">
        <v>6</v>
      </c>
      <c r="C20" s="8" t="s">
        <v>29</v>
      </c>
      <c r="D20" s="7">
        <v>131</v>
      </c>
      <c r="E20" s="5" t="s">
        <v>10</v>
      </c>
      <c r="F20" s="8" t="s">
        <v>8</v>
      </c>
      <c r="G20">
        <f>VLOOKUP(C20,LocationTable!A:C,2,FALSE)</f>
        <v>-71.249166666666667</v>
      </c>
      <c r="H20">
        <f>VLOOKUP(C20,LocationTable!A:C,3,FALSE)</f>
        <v>42.375555555555557</v>
      </c>
      <c r="I20" s="9">
        <f t="shared" si="3"/>
        <v>3.9299999999999997</v>
      </c>
      <c r="J20">
        <v>30</v>
      </c>
    </row>
    <row r="21" spans="1:10" x14ac:dyDescent="0.25">
      <c r="A21" s="5">
        <v>174</v>
      </c>
      <c r="B21" s="6" t="s">
        <v>6</v>
      </c>
      <c r="C21" s="8" t="s">
        <v>104</v>
      </c>
      <c r="D21" s="7">
        <v>182</v>
      </c>
      <c r="E21" s="5" t="s">
        <v>10</v>
      </c>
      <c r="F21" s="8" t="s">
        <v>32</v>
      </c>
      <c r="G21">
        <f>VLOOKUP(C21,LocationTable!A:C,2,FALSE)</f>
        <v>-71.249722222222218</v>
      </c>
      <c r="H21">
        <f>VLOOKUP(C21,LocationTable!A:C,3,FALSE)</f>
        <v>42.375277777777775</v>
      </c>
      <c r="I21" s="9">
        <f t="shared" si="3"/>
        <v>5.46</v>
      </c>
      <c r="J21">
        <v>30</v>
      </c>
    </row>
    <row r="22" spans="1:10" x14ac:dyDescent="0.25">
      <c r="A22" s="5">
        <v>11</v>
      </c>
      <c r="B22" s="6" t="s">
        <v>6</v>
      </c>
      <c r="C22" s="8" t="s">
        <v>239</v>
      </c>
      <c r="D22" s="7">
        <v>3153</v>
      </c>
      <c r="E22" s="5" t="s">
        <v>10</v>
      </c>
      <c r="F22" s="8" t="s">
        <v>8</v>
      </c>
      <c r="G22">
        <f>VLOOKUP(C22,LocationTable!A:C,2,FALSE)</f>
        <v>-71.306111111111107</v>
      </c>
      <c r="H22">
        <f>VLOOKUP(C22,LocationTable!A:C,3,FALSE)</f>
        <v>42.363055555555555</v>
      </c>
      <c r="I22" s="9">
        <f>D22*0.03</f>
        <v>94.59</v>
      </c>
      <c r="J22">
        <v>95</v>
      </c>
    </row>
    <row r="23" spans="1:10" x14ac:dyDescent="0.25">
      <c r="A23" s="5">
        <v>11</v>
      </c>
      <c r="B23" s="6" t="s">
        <v>6</v>
      </c>
      <c r="C23" s="8" t="s">
        <v>240</v>
      </c>
      <c r="D23" s="7">
        <v>128</v>
      </c>
      <c r="E23" s="5" t="s">
        <v>10</v>
      </c>
      <c r="F23" s="8" t="s">
        <v>8</v>
      </c>
      <c r="G23">
        <f>VLOOKUP(C23,LocationTable!A:C,2,FALSE)</f>
        <v>-71.306111111111107</v>
      </c>
      <c r="H23">
        <f>VLOOKUP(C23,LocationTable!A:C,3,FALSE)</f>
        <v>42.363055555555555</v>
      </c>
      <c r="I23" s="9">
        <f>D23*0.03</f>
        <v>3.84</v>
      </c>
      <c r="J23">
        <v>30</v>
      </c>
    </row>
    <row r="24" spans="1:10" x14ac:dyDescent="0.25">
      <c r="A24" s="5">
        <v>110</v>
      </c>
      <c r="B24" s="6" t="s">
        <v>6</v>
      </c>
      <c r="C24" s="8" t="s">
        <v>78</v>
      </c>
      <c r="D24" s="7">
        <v>177</v>
      </c>
      <c r="E24" s="5" t="s">
        <v>10</v>
      </c>
      <c r="F24" s="8" t="s">
        <v>8</v>
      </c>
      <c r="G24">
        <f>VLOOKUP(C24,LocationTable!A:C,2,FALSE)</f>
        <v>-70.268888888888881</v>
      </c>
      <c r="H24">
        <f>VLOOKUP(C24,LocationTable!A:C,3,FALSE)</f>
        <v>43.657222222222224</v>
      </c>
      <c r="I24" s="9">
        <f t="shared" ref="I24:I25" si="4">D24*0.03</f>
        <v>5.31</v>
      </c>
      <c r="J24">
        <v>30</v>
      </c>
    </row>
    <row r="25" spans="1:10" x14ac:dyDescent="0.25">
      <c r="A25" s="5">
        <v>213</v>
      </c>
      <c r="B25" s="6" t="s">
        <v>6</v>
      </c>
      <c r="C25" s="8" t="s">
        <v>20</v>
      </c>
      <c r="D25" s="7">
        <v>154</v>
      </c>
      <c r="E25" s="5" t="s">
        <v>10</v>
      </c>
      <c r="F25" s="8" t="s">
        <v>8</v>
      </c>
      <c r="G25">
        <f>VLOOKUP(C25,LocationTable!A:C,2,FALSE)</f>
        <v>-72.831944444444446</v>
      </c>
      <c r="H25">
        <f>VLOOKUP(C25,LocationTable!A:C,3,FALSE)</f>
        <v>41.719722222222224</v>
      </c>
      <c r="I25" s="9">
        <f t="shared" si="4"/>
        <v>4.62</v>
      </c>
      <c r="J25">
        <v>30</v>
      </c>
    </row>
    <row r="26" spans="1:10" x14ac:dyDescent="0.25">
      <c r="A26" s="5">
        <v>41</v>
      </c>
      <c r="B26" s="6" t="s">
        <v>6</v>
      </c>
      <c r="C26" s="8" t="s">
        <v>41</v>
      </c>
      <c r="D26" s="7">
        <v>163</v>
      </c>
      <c r="E26" s="5" t="s">
        <v>10</v>
      </c>
      <c r="F26" s="8" t="s">
        <v>8</v>
      </c>
      <c r="G26">
        <f>VLOOKUP(C26,LocationTable!A:C,2,FALSE)</f>
        <v>-72.788611111111109</v>
      </c>
      <c r="H26">
        <f>VLOOKUP(C26,LocationTable!A:C,3,FALSE)</f>
        <v>41.953888888888891</v>
      </c>
      <c r="I26" s="9">
        <f t="shared" ref="I26:I28" si="5">D26*0.03</f>
        <v>4.8899999999999997</v>
      </c>
      <c r="J26">
        <v>30</v>
      </c>
    </row>
    <row r="27" spans="1:10" x14ac:dyDescent="0.25">
      <c r="A27" s="5">
        <v>111</v>
      </c>
      <c r="B27" s="6" t="s">
        <v>6</v>
      </c>
      <c r="C27" s="8" t="s">
        <v>79</v>
      </c>
      <c r="D27" s="7">
        <v>186</v>
      </c>
      <c r="E27" s="5" t="s">
        <v>10</v>
      </c>
      <c r="F27" s="8" t="s">
        <v>8</v>
      </c>
      <c r="G27">
        <f>VLOOKUP(C27,LocationTable!A:C,2,FALSE)</f>
        <v>-72.776111111111106</v>
      </c>
      <c r="H27">
        <f>VLOOKUP(C27,LocationTable!A:C,3,FALSE)</f>
        <v>41.670277777777777</v>
      </c>
      <c r="I27" s="9">
        <f t="shared" si="5"/>
        <v>5.58</v>
      </c>
      <c r="J27">
        <v>30</v>
      </c>
    </row>
    <row r="28" spans="1:10" x14ac:dyDescent="0.25">
      <c r="A28" s="5">
        <v>204</v>
      </c>
      <c r="B28" s="6" t="s">
        <v>6</v>
      </c>
      <c r="C28" s="8" t="s">
        <v>119</v>
      </c>
      <c r="D28" s="7">
        <v>423</v>
      </c>
      <c r="E28" s="5" t="s">
        <v>10</v>
      </c>
      <c r="F28" s="8" t="s">
        <v>8</v>
      </c>
      <c r="G28">
        <f>VLOOKUP(C28,LocationTable!A:C,2,FALSE)</f>
        <v>-72.777500000000003</v>
      </c>
      <c r="H28">
        <f>VLOOKUP(C28,LocationTable!A:C,3,FALSE)</f>
        <v>41.666111111111107</v>
      </c>
      <c r="I28" s="9">
        <f t="shared" si="5"/>
        <v>12.69</v>
      </c>
      <c r="J28">
        <v>30</v>
      </c>
    </row>
    <row r="29" spans="1:10" x14ac:dyDescent="0.25">
      <c r="A29" s="5">
        <v>114</v>
      </c>
      <c r="B29" s="6" t="s">
        <v>6</v>
      </c>
      <c r="C29" s="8" t="s">
        <v>82</v>
      </c>
      <c r="D29" s="7">
        <v>78</v>
      </c>
      <c r="E29" s="5" t="s">
        <v>10</v>
      </c>
      <c r="F29" s="8" t="s">
        <v>8</v>
      </c>
      <c r="G29">
        <f>VLOOKUP(C29,LocationTable!A:C,2,FALSE)</f>
        <v>-72.368611111111107</v>
      </c>
      <c r="H29">
        <f>VLOOKUP(C29,LocationTable!A:C,3,FALSE)</f>
        <v>41.871388888888887</v>
      </c>
      <c r="I29" s="9">
        <f t="shared" ref="I29:I43" si="6">D29*0.03</f>
        <v>2.34</v>
      </c>
      <c r="J29">
        <v>30</v>
      </c>
    </row>
    <row r="30" spans="1:10" x14ac:dyDescent="0.25">
      <c r="A30" s="5">
        <v>145</v>
      </c>
      <c r="B30" s="6" t="s">
        <v>6</v>
      </c>
      <c r="C30" s="8" t="s">
        <v>37</v>
      </c>
      <c r="D30" s="7">
        <v>122</v>
      </c>
      <c r="E30" s="5" t="s">
        <v>10</v>
      </c>
      <c r="F30" s="8" t="s">
        <v>8</v>
      </c>
      <c r="G30">
        <f>VLOOKUP(C30,LocationTable!A:C,2,FALSE)</f>
        <v>-72.679444444444442</v>
      </c>
      <c r="H30">
        <f>VLOOKUP(C30,LocationTable!A:C,3,FALSE)</f>
        <v>41.768055555555556</v>
      </c>
      <c r="I30" s="9">
        <f t="shared" si="6"/>
        <v>3.6599999999999997</v>
      </c>
      <c r="J30">
        <v>30</v>
      </c>
    </row>
    <row r="31" spans="1:10" x14ac:dyDescent="0.25">
      <c r="A31" s="5">
        <v>30</v>
      </c>
      <c r="B31" s="6" t="s">
        <v>6</v>
      </c>
      <c r="C31" s="8" t="s">
        <v>34</v>
      </c>
      <c r="D31" s="7">
        <f>150+237+205</f>
        <v>592</v>
      </c>
      <c r="E31" s="5" t="s">
        <v>10</v>
      </c>
      <c r="F31" s="8" t="s">
        <v>8</v>
      </c>
      <c r="G31">
        <f>VLOOKUP(C31,LocationTable!A:C,2,FALSE)</f>
        <v>-72.637777777777785</v>
      </c>
      <c r="H31">
        <f>VLOOKUP(C31,LocationTable!A:C,3,FALSE)</f>
        <v>41.772222222222219</v>
      </c>
      <c r="I31" s="9">
        <f t="shared" si="6"/>
        <v>17.759999999999998</v>
      </c>
      <c r="J31">
        <v>30</v>
      </c>
    </row>
    <row r="32" spans="1:10" x14ac:dyDescent="0.25">
      <c r="A32" s="5">
        <v>16</v>
      </c>
      <c r="B32" s="6" t="s">
        <v>6</v>
      </c>
      <c r="C32" s="8" t="s">
        <v>22</v>
      </c>
      <c r="D32" s="7">
        <v>255</v>
      </c>
      <c r="E32" s="5" t="s">
        <v>10</v>
      </c>
      <c r="F32" s="8" t="s">
        <v>8</v>
      </c>
      <c r="G32">
        <f>VLOOKUP(C32,LocationTable!A:C,2,FALSE)</f>
        <v>-72.683888888888887</v>
      </c>
      <c r="H32">
        <f>VLOOKUP(C32,LocationTable!A:C,3,FALSE)</f>
        <v>41.764444444444443</v>
      </c>
      <c r="I32" s="9">
        <f t="shared" si="6"/>
        <v>7.6499999999999995</v>
      </c>
      <c r="J32">
        <v>30</v>
      </c>
    </row>
    <row r="33" spans="1:10" x14ac:dyDescent="0.25">
      <c r="A33" s="5">
        <v>17</v>
      </c>
      <c r="B33" s="6" t="s">
        <v>6</v>
      </c>
      <c r="C33" s="8" t="s">
        <v>23</v>
      </c>
      <c r="D33" s="7">
        <f>164+343</f>
        <v>507</v>
      </c>
      <c r="E33" s="5" t="s">
        <v>10</v>
      </c>
      <c r="F33" s="8" t="s">
        <v>8</v>
      </c>
      <c r="G33">
        <f>VLOOKUP(C33,LocationTable!A:C,2,FALSE)</f>
        <v>-72.095277777777767</v>
      </c>
      <c r="H33">
        <f>VLOOKUP(C33,LocationTable!A:C,3,FALSE)</f>
        <v>41.354444444444447</v>
      </c>
      <c r="I33" s="9">
        <f t="shared" si="6"/>
        <v>15.209999999999999</v>
      </c>
      <c r="J33">
        <v>30</v>
      </c>
    </row>
    <row r="34" spans="1:10" x14ac:dyDescent="0.25">
      <c r="A34" s="5">
        <v>44</v>
      </c>
      <c r="B34" s="6" t="s">
        <v>6</v>
      </c>
      <c r="C34" s="8" t="s">
        <v>33</v>
      </c>
      <c r="D34" s="7">
        <v>164</v>
      </c>
      <c r="E34" s="5" t="s">
        <v>10</v>
      </c>
      <c r="F34" s="8" t="s">
        <v>8</v>
      </c>
      <c r="G34">
        <f>VLOOKUP(C34,LocationTable!A:C,2,FALSE)</f>
        <v>-72.078611111111101</v>
      </c>
      <c r="H34">
        <f>VLOOKUP(C34,LocationTable!A:C,3,FALSE)</f>
        <v>41.35</v>
      </c>
      <c r="I34" s="9">
        <f t="shared" si="6"/>
        <v>4.92</v>
      </c>
      <c r="J34">
        <v>30</v>
      </c>
    </row>
    <row r="35" spans="1:10" x14ac:dyDescent="0.25">
      <c r="A35" s="5">
        <v>98</v>
      </c>
      <c r="B35" s="6" t="s">
        <v>6</v>
      </c>
      <c r="C35" s="8" t="s">
        <v>44</v>
      </c>
      <c r="D35" s="7">
        <f>149+98</f>
        <v>247</v>
      </c>
      <c r="E35" s="5" t="s">
        <v>10</v>
      </c>
      <c r="F35" s="8" t="s">
        <v>8</v>
      </c>
      <c r="G35">
        <f>VLOOKUP(C35,LocationTable!A:C,2,FALSE)</f>
        <v>-72.996944444444452</v>
      </c>
      <c r="H35">
        <f>VLOOKUP(C35,LocationTable!A:C,3,FALSE)</f>
        <v>41.421666666666667</v>
      </c>
      <c r="I35" s="9">
        <f t="shared" si="6"/>
        <v>7.41</v>
      </c>
      <c r="J35">
        <v>30</v>
      </c>
    </row>
    <row r="36" spans="1:10" x14ac:dyDescent="0.25">
      <c r="A36" s="5">
        <v>112</v>
      </c>
      <c r="B36" s="6" t="s">
        <v>6</v>
      </c>
      <c r="C36" s="8" t="s">
        <v>80</v>
      </c>
      <c r="D36" s="7">
        <f>187+181</f>
        <v>368</v>
      </c>
      <c r="E36" s="5" t="s">
        <v>10</v>
      </c>
      <c r="F36" s="8" t="s">
        <v>8</v>
      </c>
      <c r="G36">
        <f>VLOOKUP(C36,LocationTable!A:C,2,FALSE)</f>
        <v>-73.133055555555543</v>
      </c>
      <c r="H36">
        <f>VLOOKUP(C36,LocationTable!A:C,3,FALSE)</f>
        <v>41.198055555555555</v>
      </c>
      <c r="I36" s="9">
        <f t="shared" si="6"/>
        <v>11.04</v>
      </c>
      <c r="J36">
        <v>30</v>
      </c>
    </row>
    <row r="37" spans="1:10" x14ac:dyDescent="0.25">
      <c r="A37" s="5">
        <v>172</v>
      </c>
      <c r="B37" s="6" t="s">
        <v>6</v>
      </c>
      <c r="C37" s="8" t="s">
        <v>103</v>
      </c>
      <c r="D37" s="7">
        <v>261</v>
      </c>
      <c r="E37" s="5" t="s">
        <v>10</v>
      </c>
      <c r="F37" s="8" t="s">
        <v>8</v>
      </c>
      <c r="G37">
        <f>VLOOKUP(C37,LocationTable!A:C,2,FALSE)</f>
        <v>-73.453888888888898</v>
      </c>
      <c r="H37">
        <f>VLOOKUP(C37,LocationTable!A:C,3,FALSE)</f>
        <v>41.394722222222221</v>
      </c>
      <c r="I37" s="9">
        <f t="shared" si="6"/>
        <v>7.83</v>
      </c>
      <c r="J37">
        <v>30</v>
      </c>
    </row>
    <row r="38" spans="1:10" x14ac:dyDescent="0.25">
      <c r="A38" s="5">
        <v>144</v>
      </c>
      <c r="B38" s="6" t="s">
        <v>6</v>
      </c>
      <c r="C38" s="8" t="s">
        <v>97</v>
      </c>
      <c r="D38" s="7">
        <v>147</v>
      </c>
      <c r="E38" s="5" t="s">
        <v>10</v>
      </c>
      <c r="F38" s="8" t="s">
        <v>8</v>
      </c>
      <c r="G38">
        <f>VLOOKUP(C38,LocationTable!A:C,2,FALSE)</f>
        <v>-73.448055555555555</v>
      </c>
      <c r="H38">
        <f>VLOOKUP(C38,LocationTable!A:C,3,FALSE)</f>
        <v>41.393888888888888</v>
      </c>
      <c r="I38" s="9">
        <f t="shared" si="6"/>
        <v>4.41</v>
      </c>
      <c r="J38">
        <v>30</v>
      </c>
    </row>
    <row r="39" spans="1:10" x14ac:dyDescent="0.25">
      <c r="A39" s="5">
        <v>64</v>
      </c>
      <c r="B39" s="6" t="s">
        <v>6</v>
      </c>
      <c r="C39" s="8" t="s">
        <v>56</v>
      </c>
      <c r="D39" s="7">
        <v>143</v>
      </c>
      <c r="E39" s="5" t="s">
        <v>10</v>
      </c>
      <c r="F39" s="8" t="s">
        <v>8</v>
      </c>
      <c r="G39">
        <f>VLOOKUP(C39,LocationTable!A:C,2,FALSE)</f>
        <v>-73.281111111111116</v>
      </c>
      <c r="H39">
        <f>VLOOKUP(C39,LocationTable!A:C,3,FALSE)</f>
        <v>41.175277777777772</v>
      </c>
      <c r="I39" s="9">
        <f t="shared" si="6"/>
        <v>4.29</v>
      </c>
      <c r="J39">
        <v>30</v>
      </c>
    </row>
    <row r="40" spans="1:10" x14ac:dyDescent="0.25">
      <c r="A40" s="5">
        <v>157</v>
      </c>
      <c r="B40" s="6" t="s">
        <v>6</v>
      </c>
      <c r="C40" s="8" t="s">
        <v>102</v>
      </c>
      <c r="D40" s="7">
        <v>126</v>
      </c>
      <c r="E40" s="5" t="s">
        <v>10</v>
      </c>
      <c r="F40" s="8" t="s">
        <v>8</v>
      </c>
      <c r="G40">
        <f>VLOOKUP(C40,LocationTable!A:C,2,FALSE)</f>
        <v>-73.564722222222215</v>
      </c>
      <c r="H40">
        <f>VLOOKUP(C40,LocationTable!A:C,3,FALSE)</f>
        <v>41.022777777777776</v>
      </c>
      <c r="I40" s="9">
        <f t="shared" si="6"/>
        <v>3.78</v>
      </c>
      <c r="J40">
        <v>30</v>
      </c>
    </row>
    <row r="41" spans="1:10" x14ac:dyDescent="0.25">
      <c r="A41" s="5">
        <v>83</v>
      </c>
      <c r="B41" s="6" t="s">
        <v>6</v>
      </c>
      <c r="C41" s="8" t="s">
        <v>67</v>
      </c>
      <c r="D41" s="7">
        <v>172</v>
      </c>
      <c r="E41" s="5" t="s">
        <v>10</v>
      </c>
      <c r="F41" s="8" t="s">
        <v>8</v>
      </c>
      <c r="G41">
        <f>VLOOKUP(C41,LocationTable!A:C,2,FALSE)</f>
        <v>-73.498055555555553</v>
      </c>
      <c r="H41">
        <f>VLOOKUP(C41,LocationTable!A:C,3,FALSE)</f>
        <v>41.281388888888891</v>
      </c>
      <c r="I41" s="9">
        <f t="shared" si="6"/>
        <v>5.16</v>
      </c>
      <c r="J41">
        <v>30</v>
      </c>
    </row>
    <row r="42" spans="1:10" x14ac:dyDescent="0.25">
      <c r="A42" s="5">
        <v>129</v>
      </c>
      <c r="B42" s="6" t="s">
        <v>6</v>
      </c>
      <c r="C42" s="8" t="s">
        <v>87</v>
      </c>
      <c r="D42" s="7">
        <v>88</v>
      </c>
      <c r="E42" s="5" t="s">
        <v>10</v>
      </c>
      <c r="F42" s="8" t="s">
        <v>8</v>
      </c>
      <c r="G42">
        <f>VLOOKUP(C42,LocationTable!A:C,2,FALSE)</f>
        <v>-73.533611111111114</v>
      </c>
      <c r="H42">
        <f>VLOOKUP(C42,LocationTable!A:C,3,FALSE)</f>
        <v>41.044999999999995</v>
      </c>
      <c r="I42" s="9">
        <f t="shared" si="6"/>
        <v>2.6399999999999997</v>
      </c>
      <c r="J42">
        <v>30</v>
      </c>
    </row>
    <row r="43" spans="1:10" x14ac:dyDescent="0.25">
      <c r="A43" s="5">
        <v>19</v>
      </c>
      <c r="B43" s="6" t="s">
        <v>6</v>
      </c>
      <c r="C43" s="8" t="s">
        <v>25</v>
      </c>
      <c r="D43" s="7">
        <v>896</v>
      </c>
      <c r="E43" s="5" t="s">
        <v>10</v>
      </c>
      <c r="F43" s="8" t="s">
        <v>8</v>
      </c>
      <c r="G43">
        <f>VLOOKUP(C43,LocationTable!A:C,2,FALSE)</f>
        <v>-73.541111111111107</v>
      </c>
      <c r="H43">
        <f>VLOOKUP(C43,LocationTable!A:C,3,FALSE)</f>
        <v>41.052499999999995</v>
      </c>
      <c r="I43" s="9">
        <f t="shared" si="6"/>
        <v>26.88</v>
      </c>
      <c r="J43">
        <v>30</v>
      </c>
    </row>
  </sheetData>
  <autoFilter ref="A1:F43" xr:uid="{00000000-0009-0000-0000-000000000000}">
    <sortState xmlns:xlrd2="http://schemas.microsoft.com/office/spreadsheetml/2017/richdata2" ref="A3:F43">
      <sortCondition ref="C1:C43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LocationTable</vt:lpstr>
      <vt:lpstr>Friday_Locations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Sazid Rahman</cp:lastModifiedBy>
  <dcterms:created xsi:type="dcterms:W3CDTF">2023-02-14T23:44:05Z</dcterms:created>
  <dcterms:modified xsi:type="dcterms:W3CDTF">2023-02-26T02:22:26Z</dcterms:modified>
</cp:coreProperties>
</file>